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pierremellot/Cheeta holds Dropbox/CHEETA/Pricelists/CHEETA LISTS/Test/"/>
    </mc:Choice>
  </mc:AlternateContent>
  <xr:revisionPtr revIDLastSave="0" documentId="13_ncr:1_{22834A7C-8E88-534E-98CA-D138DD03BE10}" xr6:coauthVersionLast="47" xr6:coauthVersionMax="47" xr10:uidLastSave="{00000000-0000-0000-0000-000000000000}"/>
  <bookViews>
    <workbookView xWindow="820" yWindow="500" windowWidth="27940" windowHeight="15760" xr2:uid="{00000000-000D-0000-FFFF-FFFF00000000}"/>
  </bookViews>
  <sheets>
    <sheet name="PU Holds" sheetId="6" r:id="rId1"/>
    <sheet name="Soft PU Holds" sheetId="7" r:id="rId2"/>
    <sheet name="Fiberglass volumes" sheetId="3" r:id="rId3"/>
    <sheet name="Wooden volumes &amp; Wooden holds" sheetId="4" r:id="rId4"/>
    <sheet name="Summary of ord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7" l="1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6" i="7"/>
  <c r="N423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6" i="6"/>
  <c r="Q93" i="3"/>
  <c r="S93" i="3" s="1"/>
  <c r="Q147" i="3"/>
  <c r="Q146" i="3"/>
  <c r="Q135" i="3"/>
  <c r="Q145" i="3"/>
  <c r="Q151" i="3"/>
  <c r="Q149" i="3"/>
  <c r="Q150" i="3"/>
  <c r="Q152" i="3"/>
  <c r="Q153" i="3"/>
  <c r="Q154" i="3"/>
  <c r="Q155" i="3"/>
  <c r="Q156" i="3"/>
  <c r="Q157" i="3"/>
  <c r="Q158" i="3"/>
  <c r="Q159" i="3"/>
  <c r="Q148" i="3"/>
  <c r="Q137" i="3"/>
  <c r="Q138" i="3"/>
  <c r="Q139" i="3"/>
  <c r="Q140" i="3"/>
  <c r="Q141" i="3"/>
  <c r="Q142" i="3"/>
  <c r="Q143" i="3"/>
  <c r="Q144" i="3"/>
  <c r="Q136" i="3"/>
  <c r="Q128" i="3"/>
  <c r="Q129" i="3"/>
  <c r="Q130" i="3"/>
  <c r="Q131" i="3"/>
  <c r="Q132" i="3"/>
  <c r="Q133" i="3"/>
  <c r="Q134" i="3"/>
  <c r="Q127" i="3"/>
  <c r="Q92" i="3"/>
  <c r="Q89" i="3"/>
  <c r="Q81" i="3"/>
  <c r="Q82" i="3"/>
  <c r="Q83" i="3"/>
  <c r="Q84" i="3"/>
  <c r="Q80" i="3"/>
  <c r="T423" i="6" l="1"/>
  <c r="R93" i="3"/>
  <c r="Q165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" i="3"/>
  <c r="U12" i="7" l="1"/>
  <c r="V13" i="7"/>
  <c r="S24" i="7"/>
  <c r="R24" i="7"/>
  <c r="Q24" i="7"/>
  <c r="P24" i="7"/>
  <c r="O24" i="7"/>
  <c r="M24" i="7"/>
  <c r="L24" i="7"/>
  <c r="K24" i="7"/>
  <c r="J24" i="7"/>
  <c r="I24" i="7"/>
  <c r="H24" i="7"/>
  <c r="G24" i="7"/>
  <c r="F24" i="7"/>
  <c r="U23" i="7"/>
  <c r="U22" i="7"/>
  <c r="U21" i="7"/>
  <c r="V20" i="7"/>
  <c r="U19" i="7"/>
  <c r="V18" i="7"/>
  <c r="U17" i="7"/>
  <c r="V16" i="7"/>
  <c r="U15" i="7"/>
  <c r="Y14" i="7"/>
  <c r="V11" i="7"/>
  <c r="V10" i="7"/>
  <c r="U9" i="7"/>
  <c r="U8" i="7"/>
  <c r="U7" i="7"/>
  <c r="Y6" i="7"/>
  <c r="U13" i="7" l="1"/>
  <c r="V12" i="7"/>
  <c r="V22" i="7"/>
  <c r="Y22" i="7"/>
  <c r="Y16" i="7"/>
  <c r="Y18" i="7"/>
  <c r="V8" i="7"/>
  <c r="Y8" i="7"/>
  <c r="Y20" i="7"/>
  <c r="U16" i="7"/>
  <c r="U20" i="7"/>
  <c r="V14" i="7"/>
  <c r="U18" i="7"/>
  <c r="U6" i="7"/>
  <c r="V6" i="7"/>
  <c r="U14" i="7"/>
  <c r="U10" i="7"/>
  <c r="Y10" i="7"/>
  <c r="T24" i="7"/>
  <c r="F17" i="5" s="1"/>
  <c r="U11" i="7"/>
  <c r="V7" i="7"/>
  <c r="V9" i="7"/>
  <c r="V15" i="7"/>
  <c r="V17" i="7"/>
  <c r="V19" i="7"/>
  <c r="V21" i="7"/>
  <c r="V23" i="7"/>
  <c r="Y7" i="7"/>
  <c r="Y9" i="7"/>
  <c r="Y11" i="7"/>
  <c r="Y15" i="7"/>
  <c r="Y17" i="7"/>
  <c r="Y19" i="7"/>
  <c r="Y21" i="7"/>
  <c r="Y23" i="7"/>
  <c r="V4" i="7" l="1"/>
  <c r="U24" i="7"/>
  <c r="E17" i="5" s="1"/>
  <c r="V24" i="7"/>
  <c r="G165" i="3"/>
  <c r="H165" i="3"/>
  <c r="I165" i="3"/>
  <c r="J165" i="3"/>
  <c r="K165" i="3"/>
  <c r="L165" i="3"/>
  <c r="M165" i="3"/>
  <c r="N165" i="3"/>
  <c r="O165" i="3"/>
  <c r="F165" i="3"/>
  <c r="Q60" i="3"/>
  <c r="S60" i="3" s="1"/>
  <c r="Y15" i="6"/>
  <c r="U14" i="6"/>
  <c r="Y13" i="6"/>
  <c r="V12" i="6"/>
  <c r="Y11" i="6"/>
  <c r="U10" i="6"/>
  <c r="Y9" i="6"/>
  <c r="V8" i="6"/>
  <c r="Y7" i="6"/>
  <c r="U6" i="6"/>
  <c r="Y53" i="6"/>
  <c r="V25" i="7" l="1"/>
  <c r="V2" i="7" s="1"/>
  <c r="G17" i="5"/>
  <c r="R60" i="3"/>
  <c r="U12" i="6"/>
  <c r="V10" i="6"/>
  <c r="Y6" i="6"/>
  <c r="Y8" i="6"/>
  <c r="Y10" i="6"/>
  <c r="Y12" i="6"/>
  <c r="Y14" i="6"/>
  <c r="U8" i="6"/>
  <c r="V14" i="6"/>
  <c r="U15" i="6"/>
  <c r="V6" i="6"/>
  <c r="U9" i="6"/>
  <c r="U13" i="6"/>
  <c r="V7" i="6"/>
  <c r="V9" i="6"/>
  <c r="V11" i="6"/>
  <c r="V13" i="6"/>
  <c r="V15" i="6"/>
  <c r="U7" i="6"/>
  <c r="U11" i="6"/>
  <c r="U53" i="6"/>
  <c r="V53" i="6"/>
  <c r="M57" i="4" l="1"/>
  <c r="N57" i="4" s="1"/>
  <c r="M58" i="4"/>
  <c r="N58" i="4" s="1"/>
  <c r="M59" i="4"/>
  <c r="O59" i="4" s="1"/>
  <c r="M60" i="4"/>
  <c r="O60" i="4" s="1"/>
  <c r="M61" i="4"/>
  <c r="N61" i="4" s="1"/>
  <c r="M62" i="4"/>
  <c r="N62" i="4" s="1"/>
  <c r="N60" i="4" l="1"/>
  <c r="O58" i="4"/>
  <c r="O62" i="4"/>
  <c r="O61" i="4"/>
  <c r="N59" i="4"/>
  <c r="O57" i="4"/>
  <c r="Q164" i="3"/>
  <c r="S164" i="3" s="1"/>
  <c r="S39" i="3"/>
  <c r="R38" i="3"/>
  <c r="S37" i="3"/>
  <c r="S36" i="3"/>
  <c r="S35" i="3"/>
  <c r="R34" i="3"/>
  <c r="R33" i="3"/>
  <c r="S32" i="3"/>
  <c r="S31" i="3"/>
  <c r="S30" i="3"/>
  <c r="S29" i="3"/>
  <c r="S28" i="3"/>
  <c r="S27" i="3"/>
  <c r="R26" i="3"/>
  <c r="R25" i="3"/>
  <c r="S24" i="3"/>
  <c r="S23" i="3"/>
  <c r="S22" i="3"/>
  <c r="S21" i="3"/>
  <c r="S20" i="3"/>
  <c r="S19" i="3"/>
  <c r="R18" i="3"/>
  <c r="R17" i="3"/>
  <c r="S16" i="3"/>
  <c r="S15" i="3"/>
  <c r="R14" i="3"/>
  <c r="R13" i="3"/>
  <c r="S12" i="3"/>
  <c r="S11" i="3"/>
  <c r="R10" i="3"/>
  <c r="S9" i="3"/>
  <c r="S8" i="3"/>
  <c r="S7" i="3"/>
  <c r="R6" i="3"/>
  <c r="S59" i="3"/>
  <c r="S58" i="3"/>
  <c r="R57" i="3"/>
  <c r="R56" i="3"/>
  <c r="S55" i="3"/>
  <c r="R54" i="3"/>
  <c r="S53" i="3"/>
  <c r="S52" i="3"/>
  <c r="S51" i="3"/>
  <c r="S50" i="3"/>
  <c r="R49" i="3"/>
  <c r="R48" i="3"/>
  <c r="R47" i="3"/>
  <c r="S46" i="3"/>
  <c r="S45" i="3"/>
  <c r="S44" i="3"/>
  <c r="S43" i="3"/>
  <c r="S42" i="3"/>
  <c r="S41" i="3"/>
  <c r="R40" i="3"/>
  <c r="Y26" i="6"/>
  <c r="Y25" i="6"/>
  <c r="Y24" i="6"/>
  <c r="U23" i="6"/>
  <c r="Y22" i="6"/>
  <c r="U21" i="6"/>
  <c r="Y20" i="6"/>
  <c r="U19" i="6"/>
  <c r="Y18" i="6"/>
  <c r="U17" i="6"/>
  <c r="Y16" i="6"/>
  <c r="Y52" i="6"/>
  <c r="Y50" i="6"/>
  <c r="U49" i="6"/>
  <c r="Y48" i="6"/>
  <c r="Y47" i="6"/>
  <c r="Y46" i="6"/>
  <c r="U45" i="6"/>
  <c r="Y44" i="6"/>
  <c r="Y43" i="6"/>
  <c r="Y42" i="6"/>
  <c r="Y41" i="6"/>
  <c r="Y40" i="6"/>
  <c r="Y38" i="6"/>
  <c r="Y37" i="6"/>
  <c r="Y36" i="6"/>
  <c r="Y35" i="6"/>
  <c r="Y34" i="6"/>
  <c r="Y33" i="6"/>
  <c r="Y32" i="6"/>
  <c r="Y31" i="6"/>
  <c r="Y30" i="6"/>
  <c r="U29" i="6"/>
  <c r="Y28" i="6"/>
  <c r="U27" i="6" l="1"/>
  <c r="Y27" i="6"/>
  <c r="U39" i="6"/>
  <c r="Y39" i="6"/>
  <c r="U51" i="6"/>
  <c r="Y51" i="6"/>
  <c r="R21" i="3"/>
  <c r="R29" i="3"/>
  <c r="S18" i="3"/>
  <c r="R43" i="3"/>
  <c r="U26" i="6"/>
  <c r="U48" i="6"/>
  <c r="U16" i="6"/>
  <c r="U22" i="6"/>
  <c r="U50" i="6"/>
  <c r="U44" i="6"/>
  <c r="U18" i="6"/>
  <c r="U24" i="6"/>
  <c r="U40" i="6"/>
  <c r="U46" i="6"/>
  <c r="U42" i="6"/>
  <c r="U20" i="6"/>
  <c r="S56" i="3"/>
  <c r="S13" i="3"/>
  <c r="R51" i="3"/>
  <c r="S26" i="3"/>
  <c r="R31" i="3"/>
  <c r="R37" i="3"/>
  <c r="S10" i="3"/>
  <c r="S40" i="3"/>
  <c r="R59" i="3"/>
  <c r="S48" i="3"/>
  <c r="S34" i="3"/>
  <c r="R164" i="3"/>
  <c r="R46" i="3"/>
  <c r="R27" i="3"/>
  <c r="S57" i="3"/>
  <c r="R16" i="3"/>
  <c r="R24" i="3"/>
  <c r="R32" i="3"/>
  <c r="R52" i="3"/>
  <c r="R30" i="3"/>
  <c r="S6" i="3"/>
  <c r="S38" i="3"/>
  <c r="S54" i="3"/>
  <c r="R11" i="3"/>
  <c r="R35" i="3"/>
  <c r="R44" i="3"/>
  <c r="S49" i="3"/>
  <c r="R22" i="3"/>
  <c r="R55" i="3"/>
  <c r="R9" i="3"/>
  <c r="S14" i="3"/>
  <c r="R42" i="3"/>
  <c r="S47" i="3"/>
  <c r="R50" i="3"/>
  <c r="R58" i="3"/>
  <c r="R12" i="3"/>
  <c r="S17" i="3"/>
  <c r="R20" i="3"/>
  <c r="S25" i="3"/>
  <c r="R28" i="3"/>
  <c r="S33" i="3"/>
  <c r="R36" i="3"/>
  <c r="R41" i="3"/>
  <c r="R19" i="3"/>
  <c r="R45" i="3"/>
  <c r="R23" i="3"/>
  <c r="R39" i="3"/>
  <c r="R8" i="3"/>
  <c r="R53" i="3"/>
  <c r="R7" i="3"/>
  <c r="R15" i="3"/>
  <c r="U33" i="6"/>
  <c r="U43" i="6"/>
  <c r="U47" i="6"/>
  <c r="U25" i="6"/>
  <c r="V27" i="6"/>
  <c r="V29" i="6"/>
  <c r="V31" i="6"/>
  <c r="V33" i="6"/>
  <c r="V35" i="6"/>
  <c r="V37" i="6"/>
  <c r="V39" i="6"/>
  <c r="V41" i="6"/>
  <c r="V43" i="6"/>
  <c r="V45" i="6"/>
  <c r="V47" i="6"/>
  <c r="V49" i="6"/>
  <c r="V52" i="6"/>
  <c r="V17" i="6"/>
  <c r="V19" i="6"/>
  <c r="V21" i="6"/>
  <c r="V23" i="6"/>
  <c r="V25" i="6"/>
  <c r="U35" i="6"/>
  <c r="U52" i="6"/>
  <c r="Y45" i="6"/>
  <c r="Y49" i="6"/>
  <c r="Y17" i="6"/>
  <c r="Y19" i="6"/>
  <c r="Y21" i="6"/>
  <c r="Y23" i="6"/>
  <c r="U31" i="6"/>
  <c r="U37" i="6"/>
  <c r="U41" i="6"/>
  <c r="Y29" i="6"/>
  <c r="U30" i="6"/>
  <c r="U28" i="6"/>
  <c r="U34" i="6"/>
  <c r="U38" i="6"/>
  <c r="V28" i="6"/>
  <c r="V30" i="6"/>
  <c r="V32" i="6"/>
  <c r="V34" i="6"/>
  <c r="V36" i="6"/>
  <c r="V38" i="6"/>
  <c r="V40" i="6"/>
  <c r="V42" i="6"/>
  <c r="V44" i="6"/>
  <c r="V46" i="6"/>
  <c r="V48" i="6"/>
  <c r="V50" i="6"/>
  <c r="V51" i="6"/>
  <c r="V16" i="6"/>
  <c r="V18" i="6"/>
  <c r="V20" i="6"/>
  <c r="V22" i="6"/>
  <c r="V24" i="6"/>
  <c r="V26" i="6"/>
  <c r="U32" i="6"/>
  <c r="U36" i="6"/>
  <c r="K78" i="4" l="1"/>
  <c r="J78" i="4"/>
  <c r="I78" i="4"/>
  <c r="H78" i="4"/>
  <c r="G78" i="4"/>
  <c r="S146" i="3"/>
  <c r="Q163" i="3"/>
  <c r="R163" i="3" s="1"/>
  <c r="Q162" i="3"/>
  <c r="S162" i="3" s="1"/>
  <c r="Q161" i="3"/>
  <c r="S161" i="3" s="1"/>
  <c r="Q160" i="3"/>
  <c r="S160" i="3" s="1"/>
  <c r="R159" i="3"/>
  <c r="S158" i="3"/>
  <c r="S157" i="3"/>
  <c r="S156" i="3"/>
  <c r="P165" i="3"/>
  <c r="S145" i="3"/>
  <c r="D145" i="3"/>
  <c r="S144" i="3"/>
  <c r="D144" i="3"/>
  <c r="S143" i="3"/>
  <c r="R142" i="3"/>
  <c r="R141" i="3"/>
  <c r="S140" i="3"/>
  <c r="S139" i="3"/>
  <c r="R138" i="3"/>
  <c r="S137" i="3"/>
  <c r="R136" i="3"/>
  <c r="S135" i="3"/>
  <c r="R134" i="3"/>
  <c r="S133" i="3"/>
  <c r="S132" i="3"/>
  <c r="S131" i="3"/>
  <c r="R130" i="3"/>
  <c r="S129" i="3"/>
  <c r="R128" i="3"/>
  <c r="S127" i="3"/>
  <c r="Q126" i="3"/>
  <c r="R126" i="3" s="1"/>
  <c r="M70" i="4"/>
  <c r="O70" i="4" s="1"/>
  <c r="M69" i="4"/>
  <c r="N69" i="4" s="1"/>
  <c r="M68" i="4"/>
  <c r="O68" i="4" s="1"/>
  <c r="M67" i="4"/>
  <c r="O67" i="4" s="1"/>
  <c r="M66" i="4"/>
  <c r="N66" i="4" s="1"/>
  <c r="M65" i="4"/>
  <c r="O65" i="4" s="1"/>
  <c r="M64" i="4"/>
  <c r="O64" i="4" s="1"/>
  <c r="M63" i="4"/>
  <c r="O63" i="4" s="1"/>
  <c r="M56" i="4"/>
  <c r="N56" i="4" s="1"/>
  <c r="M55" i="4"/>
  <c r="O55" i="4" s="1"/>
  <c r="M54" i="4"/>
  <c r="O54" i="4" s="1"/>
  <c r="M53" i="4"/>
  <c r="O53" i="4" s="1"/>
  <c r="S138" i="3" l="1"/>
  <c r="S141" i="3"/>
  <c r="R129" i="3"/>
  <c r="R158" i="3"/>
  <c r="R137" i="3"/>
  <c r="S163" i="3"/>
  <c r="S134" i="3"/>
  <c r="R162" i="3"/>
  <c r="S159" i="3"/>
  <c r="R146" i="3"/>
  <c r="R161" i="3"/>
  <c r="R157" i="3"/>
  <c r="R156" i="3"/>
  <c r="R160" i="3"/>
  <c r="S130" i="3"/>
  <c r="R133" i="3"/>
  <c r="S142" i="3"/>
  <c r="R140" i="3"/>
  <c r="R132" i="3"/>
  <c r="R127" i="3"/>
  <c r="S128" i="3"/>
  <c r="R131" i="3"/>
  <c r="R135" i="3"/>
  <c r="S136" i="3"/>
  <c r="R139" i="3"/>
  <c r="R143" i="3"/>
  <c r="R144" i="3"/>
  <c r="R145" i="3"/>
  <c r="N64" i="4"/>
  <c r="N55" i="4"/>
  <c r="O56" i="4"/>
  <c r="N65" i="4"/>
  <c r="O66" i="4"/>
  <c r="O69" i="4"/>
  <c r="N54" i="4"/>
  <c r="N68" i="4"/>
  <c r="N53" i="4"/>
  <c r="N63" i="4"/>
  <c r="N67" i="4"/>
  <c r="N70" i="4"/>
  <c r="M14" i="4"/>
  <c r="M13" i="4"/>
  <c r="N14" i="4" l="1"/>
  <c r="O13" i="4"/>
  <c r="O14" i="4" l="1"/>
  <c r="N13" i="4"/>
  <c r="Y318" i="6"/>
  <c r="Y317" i="6"/>
  <c r="S423" i="6"/>
  <c r="R423" i="6"/>
  <c r="Q423" i="6"/>
  <c r="P423" i="6"/>
  <c r="O423" i="6"/>
  <c r="M423" i="6"/>
  <c r="L423" i="6"/>
  <c r="K423" i="6"/>
  <c r="J423" i="6"/>
  <c r="I423" i="6"/>
  <c r="H423" i="6"/>
  <c r="G423" i="6"/>
  <c r="F423" i="6"/>
  <c r="Y421" i="6"/>
  <c r="Y420" i="6"/>
  <c r="Y419" i="6"/>
  <c r="Y418" i="6"/>
  <c r="Y417" i="6"/>
  <c r="Y416" i="6"/>
  <c r="Y415" i="6"/>
  <c r="Y414" i="6"/>
  <c r="Y413" i="6"/>
  <c r="Y412" i="6"/>
  <c r="Y411" i="6"/>
  <c r="Y410" i="6"/>
  <c r="Y409" i="6"/>
  <c r="Y408" i="6"/>
  <c r="Y407" i="6"/>
  <c r="Y406" i="6"/>
  <c r="Y405" i="6"/>
  <c r="Y404" i="6"/>
  <c r="Y403" i="6"/>
  <c r="Y402" i="6"/>
  <c r="Y401" i="6"/>
  <c r="Y400" i="6"/>
  <c r="Y399" i="6"/>
  <c r="Y398" i="6"/>
  <c r="Y397" i="6"/>
  <c r="Y396" i="6"/>
  <c r="Y395" i="6"/>
  <c r="Y394" i="6"/>
  <c r="Y393" i="6"/>
  <c r="Y392" i="6"/>
  <c r="Y391" i="6"/>
  <c r="Y390" i="6"/>
  <c r="Y389" i="6"/>
  <c r="Y388" i="6"/>
  <c r="Y387" i="6"/>
  <c r="Y386" i="6"/>
  <c r="Y382" i="6"/>
  <c r="Y368" i="6"/>
  <c r="Y364" i="6"/>
  <c r="Y360" i="6"/>
  <c r="Y356" i="6"/>
  <c r="Y355" i="6"/>
  <c r="Y354" i="6"/>
  <c r="Y353" i="6"/>
  <c r="Y352" i="6"/>
  <c r="Y349" i="6"/>
  <c r="Y348" i="6"/>
  <c r="Y345" i="6"/>
  <c r="Y344" i="6"/>
  <c r="Y341" i="6"/>
  <c r="Y340" i="6"/>
  <c r="Y337" i="6"/>
  <c r="Y336" i="6"/>
  <c r="Y335" i="6"/>
  <c r="Y334" i="6"/>
  <c r="Y333" i="6"/>
  <c r="Y332" i="6"/>
  <c r="Y331" i="6"/>
  <c r="Y330" i="6"/>
  <c r="Y327" i="6"/>
  <c r="Y326" i="6"/>
  <c r="Y323" i="6"/>
  <c r="Y321" i="6"/>
  <c r="Y316" i="6"/>
  <c r="Y315" i="6"/>
  <c r="Y314" i="6"/>
  <c r="Y313" i="6"/>
  <c r="Y312" i="6"/>
  <c r="Y311" i="6"/>
  <c r="Y310" i="6"/>
  <c r="Y309" i="6"/>
  <c r="Y308" i="6"/>
  <c r="Y307" i="6"/>
  <c r="Y306" i="6"/>
  <c r="Y305" i="6"/>
  <c r="Y304" i="6"/>
  <c r="Y303" i="6"/>
  <c r="Y302" i="6"/>
  <c r="Y301" i="6"/>
  <c r="Y300" i="6"/>
  <c r="Y299" i="6"/>
  <c r="Y298" i="6"/>
  <c r="Y297" i="6"/>
  <c r="Y296" i="6"/>
  <c r="Y295" i="6"/>
  <c r="Y294" i="6"/>
  <c r="Y293" i="6"/>
  <c r="Y292" i="6"/>
  <c r="Y291" i="6"/>
  <c r="Y290" i="6"/>
  <c r="Y289" i="6"/>
  <c r="Y288" i="6"/>
  <c r="Y286" i="6"/>
  <c r="Y285" i="6"/>
  <c r="Y284" i="6"/>
  <c r="Y283" i="6"/>
  <c r="Y281" i="6"/>
  <c r="Y280" i="6"/>
  <c r="Y278" i="6"/>
  <c r="Y277" i="6"/>
  <c r="Y276" i="6"/>
  <c r="Y275" i="6"/>
  <c r="Y272" i="6"/>
  <c r="Y271" i="6"/>
  <c r="Y268" i="6"/>
  <c r="Y267" i="6"/>
  <c r="Y266" i="6"/>
  <c r="Y265" i="6"/>
  <c r="Y264" i="6"/>
  <c r="Y263" i="6"/>
  <c r="Y262" i="6"/>
  <c r="Y261" i="6"/>
  <c r="Y260" i="6"/>
  <c r="Y259" i="6"/>
  <c r="Y258" i="6"/>
  <c r="Y257" i="6"/>
  <c r="Y256" i="6"/>
  <c r="Y255" i="6"/>
  <c r="Y254" i="6"/>
  <c r="Y253" i="6"/>
  <c r="Y252" i="6"/>
  <c r="Y251" i="6"/>
  <c r="Y250" i="6"/>
  <c r="Y249" i="6"/>
  <c r="Y248" i="6"/>
  <c r="Y247" i="6"/>
  <c r="Y245" i="6"/>
  <c r="Y244" i="6"/>
  <c r="Y240" i="6"/>
  <c r="Y236" i="6"/>
  <c r="Y232" i="6"/>
  <c r="Y229" i="6"/>
  <c r="Y226" i="6"/>
  <c r="Y225" i="6"/>
  <c r="Y223" i="6"/>
  <c r="Y221" i="6"/>
  <c r="Y217" i="6"/>
  <c r="Y213" i="6"/>
  <c r="Y210" i="6"/>
  <c r="Y209" i="6"/>
  <c r="Y207" i="6"/>
  <c r="Y205" i="6"/>
  <c r="Y201" i="6"/>
  <c r="Y197" i="6"/>
  <c r="Y194" i="6"/>
  <c r="Y193" i="6"/>
  <c r="Y191" i="6"/>
  <c r="Y189" i="6"/>
  <c r="Y185" i="6"/>
  <c r="Y181" i="6"/>
  <c r="Y178" i="6"/>
  <c r="Y176" i="6"/>
  <c r="Y174" i="6"/>
  <c r="Y172" i="6"/>
  <c r="Y170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V103" i="6" l="1"/>
  <c r="Y103" i="6"/>
  <c r="U211" i="6"/>
  <c r="Y211" i="6"/>
  <c r="U164" i="6"/>
  <c r="Y164" i="6"/>
  <c r="U369" i="6"/>
  <c r="Y369" i="6"/>
  <c r="U163" i="6"/>
  <c r="Y163" i="6"/>
  <c r="V380" i="6"/>
  <c r="Y380" i="6"/>
  <c r="V371" i="6"/>
  <c r="Y371" i="6"/>
  <c r="V91" i="6"/>
  <c r="Y91" i="6"/>
  <c r="U187" i="6"/>
  <c r="Y187" i="6"/>
  <c r="V68" i="6"/>
  <c r="Y68" i="6"/>
  <c r="U212" i="6"/>
  <c r="Y212" i="6"/>
  <c r="U359" i="6"/>
  <c r="Y359" i="6"/>
  <c r="V105" i="6"/>
  <c r="Y105" i="6"/>
  <c r="V372" i="6"/>
  <c r="Y372" i="6"/>
  <c r="U188" i="6"/>
  <c r="Y188" i="6"/>
  <c r="V237" i="6"/>
  <c r="Y237" i="6"/>
  <c r="V94" i="6"/>
  <c r="Y94" i="6"/>
  <c r="V71" i="6"/>
  <c r="Y71" i="6"/>
  <c r="U373" i="6"/>
  <c r="Y373" i="6"/>
  <c r="U151" i="6"/>
  <c r="Y151" i="6"/>
  <c r="V358" i="6"/>
  <c r="Y358" i="6"/>
  <c r="U152" i="6"/>
  <c r="Y152" i="6"/>
  <c r="V58" i="6"/>
  <c r="Y58" i="6"/>
  <c r="U166" i="6"/>
  <c r="Y166" i="6"/>
  <c r="V373" i="6"/>
  <c r="V79" i="6"/>
  <c r="Y79" i="6"/>
  <c r="V370" i="6"/>
  <c r="Y370" i="6"/>
  <c r="V93" i="6"/>
  <c r="Y93" i="6"/>
  <c r="U374" i="6"/>
  <c r="Y374" i="6"/>
  <c r="U235" i="6"/>
  <c r="Y235" i="6"/>
  <c r="V80" i="6"/>
  <c r="Y80" i="6"/>
  <c r="U165" i="6"/>
  <c r="Y165" i="6"/>
  <c r="V70" i="6"/>
  <c r="Y70" i="6"/>
  <c r="U154" i="6"/>
  <c r="Y154" i="6"/>
  <c r="U325" i="6"/>
  <c r="Y325" i="6"/>
  <c r="V383" i="6"/>
  <c r="Y383" i="6"/>
  <c r="V338" i="6"/>
  <c r="Y338" i="6"/>
  <c r="V384" i="6"/>
  <c r="Y384" i="6"/>
  <c r="V84" i="6"/>
  <c r="Y84" i="6"/>
  <c r="U156" i="6"/>
  <c r="Y156" i="6"/>
  <c r="U328" i="6"/>
  <c r="Y328" i="6"/>
  <c r="V62" i="6"/>
  <c r="Y62" i="6"/>
  <c r="V98" i="6"/>
  <c r="Y98" i="6"/>
  <c r="U146" i="6"/>
  <c r="Y146" i="6"/>
  <c r="V182" i="6"/>
  <c r="Y182" i="6"/>
  <c r="U242" i="6"/>
  <c r="Y242" i="6"/>
  <c r="V365" i="6"/>
  <c r="Y365" i="6"/>
  <c r="V375" i="6"/>
  <c r="Y375" i="6"/>
  <c r="V346" i="6"/>
  <c r="Y346" i="6"/>
  <c r="U381" i="6"/>
  <c r="Y381" i="6"/>
  <c r="V69" i="6"/>
  <c r="Y69" i="6"/>
  <c r="V177" i="6"/>
  <c r="Y177" i="6"/>
  <c r="U273" i="6"/>
  <c r="Y273" i="6"/>
  <c r="U238" i="6"/>
  <c r="Y238" i="6"/>
  <c r="V361" i="6"/>
  <c r="Y361" i="6"/>
  <c r="V83" i="6"/>
  <c r="Y83" i="6"/>
  <c r="U167" i="6"/>
  <c r="Y167" i="6"/>
  <c r="V96" i="6"/>
  <c r="Y96" i="6"/>
  <c r="U168" i="6"/>
  <c r="Y168" i="6"/>
  <c r="U216" i="6"/>
  <c r="Y216" i="6"/>
  <c r="U363" i="6"/>
  <c r="Y363" i="6"/>
  <c r="V61" i="6"/>
  <c r="Y61" i="6"/>
  <c r="V109" i="6"/>
  <c r="Y109" i="6"/>
  <c r="V241" i="6"/>
  <c r="Y241" i="6"/>
  <c r="V74" i="6"/>
  <c r="Y74" i="6"/>
  <c r="V110" i="6"/>
  <c r="Y110" i="6"/>
  <c r="U158" i="6"/>
  <c r="Y158" i="6"/>
  <c r="U206" i="6"/>
  <c r="Y206" i="6"/>
  <c r="V63" i="6"/>
  <c r="Y63" i="6"/>
  <c r="U159" i="6"/>
  <c r="Y159" i="6"/>
  <c r="V115" i="6"/>
  <c r="Y115" i="6"/>
  <c r="U175" i="6"/>
  <c r="Y175" i="6"/>
  <c r="V56" i="6"/>
  <c r="Y56" i="6"/>
  <c r="U200" i="6"/>
  <c r="Y200" i="6"/>
  <c r="V57" i="6"/>
  <c r="Y57" i="6"/>
  <c r="U153" i="6"/>
  <c r="Y153" i="6"/>
  <c r="V324" i="6"/>
  <c r="Y324" i="6"/>
  <c r="V82" i="6"/>
  <c r="Y82" i="6"/>
  <c r="V214" i="6"/>
  <c r="Y214" i="6"/>
  <c r="V274" i="6"/>
  <c r="Y274" i="6"/>
  <c r="V59" i="6"/>
  <c r="Y59" i="6"/>
  <c r="U203" i="6"/>
  <c r="Y203" i="6"/>
  <c r="U215" i="6"/>
  <c r="Y215" i="6"/>
  <c r="V350" i="6"/>
  <c r="Y350" i="6"/>
  <c r="V72" i="6"/>
  <c r="Y72" i="6"/>
  <c r="V108" i="6"/>
  <c r="Y108" i="6"/>
  <c r="U192" i="6"/>
  <c r="Y192" i="6"/>
  <c r="U228" i="6"/>
  <c r="Y228" i="6"/>
  <c r="U351" i="6"/>
  <c r="Y351" i="6"/>
  <c r="V73" i="6"/>
  <c r="Y73" i="6"/>
  <c r="V85" i="6"/>
  <c r="Y85" i="6"/>
  <c r="V169" i="6"/>
  <c r="Y169" i="6"/>
  <c r="V86" i="6"/>
  <c r="Y86" i="6"/>
  <c r="U218" i="6"/>
  <c r="Y218" i="6"/>
  <c r="V230" i="6"/>
  <c r="Y230" i="6"/>
  <c r="U329" i="6"/>
  <c r="Y329" i="6"/>
  <c r="V75" i="6"/>
  <c r="Y75" i="6"/>
  <c r="V87" i="6"/>
  <c r="Y87" i="6"/>
  <c r="V99" i="6"/>
  <c r="Y99" i="6"/>
  <c r="V111" i="6"/>
  <c r="Y111" i="6"/>
  <c r="U147" i="6"/>
  <c r="Y147" i="6"/>
  <c r="U171" i="6"/>
  <c r="Y171" i="6"/>
  <c r="U183" i="6"/>
  <c r="Y183" i="6"/>
  <c r="U195" i="6"/>
  <c r="Y195" i="6"/>
  <c r="U219" i="6"/>
  <c r="Y219" i="6"/>
  <c r="U231" i="6"/>
  <c r="Y231" i="6"/>
  <c r="U243" i="6"/>
  <c r="Y243" i="6"/>
  <c r="U279" i="6"/>
  <c r="Y279" i="6"/>
  <c r="U342" i="6"/>
  <c r="Y342" i="6"/>
  <c r="V366" i="6"/>
  <c r="Y366" i="6"/>
  <c r="V64" i="6"/>
  <c r="Y64" i="6"/>
  <c r="V76" i="6"/>
  <c r="Y76" i="6"/>
  <c r="V88" i="6"/>
  <c r="Y88" i="6"/>
  <c r="V100" i="6"/>
  <c r="Y100" i="6"/>
  <c r="V112" i="6"/>
  <c r="Y112" i="6"/>
  <c r="U148" i="6"/>
  <c r="Y148" i="6"/>
  <c r="U160" i="6"/>
  <c r="Y160" i="6"/>
  <c r="U184" i="6"/>
  <c r="Y184" i="6"/>
  <c r="U196" i="6"/>
  <c r="Y196" i="6"/>
  <c r="U208" i="6"/>
  <c r="Y208" i="6"/>
  <c r="U220" i="6"/>
  <c r="Y220" i="6"/>
  <c r="U343" i="6"/>
  <c r="Y343" i="6"/>
  <c r="U367" i="6"/>
  <c r="Y367" i="6"/>
  <c r="V378" i="6"/>
  <c r="Y378" i="6"/>
  <c r="V67" i="6"/>
  <c r="Y67" i="6"/>
  <c r="U199" i="6"/>
  <c r="Y199" i="6"/>
  <c r="V104" i="6"/>
  <c r="Y104" i="6"/>
  <c r="U224" i="6"/>
  <c r="Y224" i="6"/>
  <c r="V106" i="6"/>
  <c r="Y106" i="6"/>
  <c r="U190" i="6"/>
  <c r="Y190" i="6"/>
  <c r="V95" i="6"/>
  <c r="Y95" i="6"/>
  <c r="U155" i="6"/>
  <c r="Y155" i="6"/>
  <c r="U227" i="6"/>
  <c r="Y227" i="6"/>
  <c r="U287" i="6"/>
  <c r="Y287" i="6"/>
  <c r="U362" i="6"/>
  <c r="Y362" i="6"/>
  <c r="V60" i="6"/>
  <c r="Y60" i="6"/>
  <c r="U204" i="6"/>
  <c r="Y204" i="6"/>
  <c r="U339" i="6"/>
  <c r="Y339" i="6"/>
  <c r="U385" i="6"/>
  <c r="Y385" i="6"/>
  <c r="V65" i="6"/>
  <c r="Y65" i="6"/>
  <c r="V77" i="6"/>
  <c r="Y77" i="6"/>
  <c r="V89" i="6"/>
  <c r="Y89" i="6"/>
  <c r="V101" i="6"/>
  <c r="Y101" i="6"/>
  <c r="V113" i="6"/>
  <c r="Y113" i="6"/>
  <c r="U149" i="6"/>
  <c r="Y149" i="6"/>
  <c r="U161" i="6"/>
  <c r="Y161" i="6"/>
  <c r="V173" i="6"/>
  <c r="Y173" i="6"/>
  <c r="V233" i="6"/>
  <c r="Y233" i="6"/>
  <c r="U269" i="6"/>
  <c r="Y269" i="6"/>
  <c r="V319" i="6"/>
  <c r="Y319" i="6"/>
  <c r="V55" i="6"/>
  <c r="Y55" i="6"/>
  <c r="V92" i="6"/>
  <c r="Y92" i="6"/>
  <c r="U347" i="6"/>
  <c r="Y347" i="6"/>
  <c r="V81" i="6"/>
  <c r="Y81" i="6"/>
  <c r="U202" i="6"/>
  <c r="Y202" i="6"/>
  <c r="V107" i="6"/>
  <c r="Y107" i="6"/>
  <c r="U179" i="6"/>
  <c r="Y179" i="6"/>
  <c r="U239" i="6"/>
  <c r="Y239" i="6"/>
  <c r="U180" i="6"/>
  <c r="Y180" i="6"/>
  <c r="V97" i="6"/>
  <c r="Y97" i="6"/>
  <c r="U157" i="6"/>
  <c r="Y157" i="6"/>
  <c r="V54" i="6"/>
  <c r="Y54" i="6"/>
  <c r="V66" i="6"/>
  <c r="Y66" i="6"/>
  <c r="V78" i="6"/>
  <c r="Y78" i="6"/>
  <c r="V90" i="6"/>
  <c r="Y90" i="6"/>
  <c r="V102" i="6"/>
  <c r="Y102" i="6"/>
  <c r="V114" i="6"/>
  <c r="Y114" i="6"/>
  <c r="U150" i="6"/>
  <c r="Y150" i="6"/>
  <c r="U162" i="6"/>
  <c r="Y162" i="6"/>
  <c r="U186" i="6"/>
  <c r="Y186" i="6"/>
  <c r="V198" i="6"/>
  <c r="Y198" i="6"/>
  <c r="U222" i="6"/>
  <c r="Y222" i="6"/>
  <c r="U234" i="6"/>
  <c r="Y234" i="6"/>
  <c r="U246" i="6"/>
  <c r="Y246" i="6"/>
  <c r="U270" i="6"/>
  <c r="Y270" i="6"/>
  <c r="V282" i="6"/>
  <c r="Y282" i="6"/>
  <c r="U320" i="6"/>
  <c r="Y320" i="6"/>
  <c r="V357" i="6"/>
  <c r="Y357" i="6"/>
  <c r="V379" i="6"/>
  <c r="Y379" i="6"/>
  <c r="V376" i="6"/>
  <c r="Y376" i="6"/>
  <c r="U322" i="6"/>
  <c r="Y322" i="6"/>
  <c r="U377" i="6"/>
  <c r="Y377" i="6"/>
  <c r="U378" i="6"/>
  <c r="V374" i="6"/>
  <c r="V377" i="6"/>
  <c r="U372" i="6"/>
  <c r="U371" i="6"/>
  <c r="U375" i="6"/>
  <c r="V369" i="6"/>
  <c r="U376" i="6"/>
  <c r="U370" i="6"/>
  <c r="U261" i="6"/>
  <c r="V342" i="6"/>
  <c r="V362" i="6"/>
  <c r="U302" i="6"/>
  <c r="V119" i="6"/>
  <c r="U136" i="6"/>
  <c r="U254" i="6"/>
  <c r="U267" i="6"/>
  <c r="U285" i="6"/>
  <c r="U310" i="6"/>
  <c r="U333" i="6"/>
  <c r="U350" i="6"/>
  <c r="V123" i="6"/>
  <c r="V218" i="6"/>
  <c r="U257" i="6"/>
  <c r="U260" i="6"/>
  <c r="V320" i="6"/>
  <c r="U324" i="6"/>
  <c r="V381" i="6"/>
  <c r="V131" i="6"/>
  <c r="V190" i="6"/>
  <c r="V206" i="6"/>
  <c r="U249" i="6"/>
  <c r="U255" i="6"/>
  <c r="U263" i="6"/>
  <c r="U266" i="6"/>
  <c r="U294" i="6"/>
  <c r="V328" i="6"/>
  <c r="U334" i="6"/>
  <c r="V351" i="6"/>
  <c r="U358" i="6"/>
  <c r="U248" i="6"/>
  <c r="V285" i="6"/>
  <c r="U337" i="6"/>
  <c r="U338" i="6"/>
  <c r="V347" i="6"/>
  <c r="U384" i="6"/>
  <c r="U144" i="6"/>
  <c r="V235" i="6"/>
  <c r="V243" i="6"/>
  <c r="U250" i="6"/>
  <c r="U256" i="6"/>
  <c r="U262" i="6"/>
  <c r="V295" i="6"/>
  <c r="V303" i="6"/>
  <c r="V311" i="6"/>
  <c r="V367" i="6"/>
  <c r="U251" i="6"/>
  <c r="U128" i="6"/>
  <c r="U252" i="6"/>
  <c r="U258" i="6"/>
  <c r="U264" i="6"/>
  <c r="V271" i="6"/>
  <c r="U290" i="6"/>
  <c r="U298" i="6"/>
  <c r="U306" i="6"/>
  <c r="U314" i="6"/>
  <c r="V334" i="6"/>
  <c r="U380" i="6"/>
  <c r="V139" i="6"/>
  <c r="V239" i="6"/>
  <c r="U247" i="6"/>
  <c r="U253" i="6"/>
  <c r="U259" i="6"/>
  <c r="U265" i="6"/>
  <c r="V291" i="6"/>
  <c r="V299" i="6"/>
  <c r="V307" i="6"/>
  <c r="V315" i="6"/>
  <c r="V335" i="6"/>
  <c r="U317" i="6"/>
  <c r="U318" i="6"/>
  <c r="F16" i="5"/>
  <c r="V127" i="6"/>
  <c r="U132" i="6"/>
  <c r="V135" i="6"/>
  <c r="U140" i="6"/>
  <c r="V143" i="6"/>
  <c r="V186" i="6"/>
  <c r="V222" i="6"/>
  <c r="V238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U284" i="6"/>
  <c r="V288" i="6"/>
  <c r="V292" i="6"/>
  <c r="V296" i="6"/>
  <c r="V300" i="6"/>
  <c r="V304" i="6"/>
  <c r="V308" i="6"/>
  <c r="V312" i="6"/>
  <c r="V316" i="6"/>
  <c r="V329" i="6"/>
  <c r="U332" i="6"/>
  <c r="V333" i="6"/>
  <c r="U336" i="6"/>
  <c r="V337" i="6"/>
  <c r="V343" i="6"/>
  <c r="U346" i="6"/>
  <c r="V363" i="6"/>
  <c r="U366" i="6"/>
  <c r="V317" i="6"/>
  <c r="V318" i="6"/>
  <c r="U291" i="6"/>
  <c r="U295" i="6"/>
  <c r="U299" i="6"/>
  <c r="U303" i="6"/>
  <c r="U307" i="6"/>
  <c r="U311" i="6"/>
  <c r="U315" i="6"/>
  <c r="V325" i="6"/>
  <c r="V332" i="6"/>
  <c r="U335" i="6"/>
  <c r="V336" i="6"/>
  <c r="V339" i="6"/>
  <c r="V359" i="6"/>
  <c r="V385" i="6"/>
  <c r="V322" i="6"/>
  <c r="U194" i="6"/>
  <c r="V194" i="6"/>
  <c r="U232" i="6"/>
  <c r="V232" i="6"/>
  <c r="U245" i="6"/>
  <c r="V331" i="6"/>
  <c r="U331" i="6"/>
  <c r="U174" i="6"/>
  <c r="V174" i="6"/>
  <c r="U240" i="6"/>
  <c r="V240" i="6"/>
  <c r="V345" i="6"/>
  <c r="U345" i="6"/>
  <c r="U118" i="6"/>
  <c r="U122" i="6"/>
  <c r="U126" i="6"/>
  <c r="U130" i="6"/>
  <c r="U134" i="6"/>
  <c r="U138" i="6"/>
  <c r="U142" i="6"/>
  <c r="U170" i="6"/>
  <c r="V170" i="6"/>
  <c r="U182" i="6"/>
  <c r="U191" i="6"/>
  <c r="V202" i="6"/>
  <c r="U210" i="6"/>
  <c r="V210" i="6"/>
  <c r="V234" i="6"/>
  <c r="V242" i="6"/>
  <c r="V245" i="6"/>
  <c r="V275" i="6"/>
  <c r="U278" i="6"/>
  <c r="V283" i="6"/>
  <c r="V284" i="6"/>
  <c r="U286" i="6"/>
  <c r="U289" i="6"/>
  <c r="V290" i="6"/>
  <c r="U293" i="6"/>
  <c r="V294" i="6"/>
  <c r="U297" i="6"/>
  <c r="V298" i="6"/>
  <c r="U301" i="6"/>
  <c r="V302" i="6"/>
  <c r="U305" i="6"/>
  <c r="V306" i="6"/>
  <c r="U309" i="6"/>
  <c r="V310" i="6"/>
  <c r="U313" i="6"/>
  <c r="V314" i="6"/>
  <c r="U319" i="6"/>
  <c r="V327" i="6"/>
  <c r="U327" i="6"/>
  <c r="V341" i="6"/>
  <c r="U341" i="6"/>
  <c r="U230" i="6"/>
  <c r="U237" i="6"/>
  <c r="U116" i="6"/>
  <c r="V118" i="6"/>
  <c r="U120" i="6"/>
  <c r="V122" i="6"/>
  <c r="U124" i="6"/>
  <c r="V126" i="6"/>
  <c r="V130" i="6"/>
  <c r="V134" i="6"/>
  <c r="V138" i="6"/>
  <c r="V142" i="6"/>
  <c r="U198" i="6"/>
  <c r="U207" i="6"/>
  <c r="U226" i="6"/>
  <c r="V226" i="6"/>
  <c r="U233" i="6"/>
  <c r="U236" i="6"/>
  <c r="V236" i="6"/>
  <c r="U241" i="6"/>
  <c r="U244" i="6"/>
  <c r="V244" i="6"/>
  <c r="U271" i="6"/>
  <c r="U275" i="6"/>
  <c r="V278" i="6"/>
  <c r="U283" i="6"/>
  <c r="V286" i="6"/>
  <c r="U288" i="6"/>
  <c r="V289" i="6"/>
  <c r="U292" i="6"/>
  <c r="V293" i="6"/>
  <c r="U296" i="6"/>
  <c r="V297" i="6"/>
  <c r="U300" i="6"/>
  <c r="V301" i="6"/>
  <c r="U304" i="6"/>
  <c r="V305" i="6"/>
  <c r="U308" i="6"/>
  <c r="V309" i="6"/>
  <c r="U312" i="6"/>
  <c r="V313" i="6"/>
  <c r="U316" i="6"/>
  <c r="V323" i="6"/>
  <c r="U323" i="6"/>
  <c r="U178" i="6"/>
  <c r="V178" i="6"/>
  <c r="U214" i="6"/>
  <c r="U223" i="6"/>
  <c r="V270" i="6"/>
  <c r="U274" i="6"/>
  <c r="V279" i="6"/>
  <c r="U282" i="6"/>
  <c r="V287" i="6"/>
  <c r="V349" i="6"/>
  <c r="U349" i="6"/>
  <c r="U357" i="6"/>
  <c r="U361" i="6"/>
  <c r="U365" i="6"/>
  <c r="U379" i="6"/>
  <c r="U383" i="6"/>
  <c r="V388" i="6"/>
  <c r="U388" i="6"/>
  <c r="V400" i="6"/>
  <c r="U400" i="6"/>
  <c r="V408" i="6"/>
  <c r="U408" i="6"/>
  <c r="V416" i="6"/>
  <c r="U416" i="6"/>
  <c r="V420" i="6"/>
  <c r="U420" i="6"/>
  <c r="U117" i="6"/>
  <c r="U121" i="6"/>
  <c r="U125" i="6"/>
  <c r="U129" i="6"/>
  <c r="U133" i="6"/>
  <c r="U137" i="6"/>
  <c r="U141" i="6"/>
  <c r="U145" i="6"/>
  <c r="V147" i="6"/>
  <c r="V149" i="6"/>
  <c r="V151" i="6"/>
  <c r="V153" i="6"/>
  <c r="V155" i="6"/>
  <c r="V157" i="6"/>
  <c r="V159" i="6"/>
  <c r="V161" i="6"/>
  <c r="V163" i="6"/>
  <c r="V165" i="6"/>
  <c r="V167" i="6"/>
  <c r="U169" i="6"/>
  <c r="U173" i="6"/>
  <c r="U177" i="6"/>
  <c r="U181" i="6"/>
  <c r="V181" i="6"/>
  <c r="U197" i="6"/>
  <c r="V197" i="6"/>
  <c r="U213" i="6"/>
  <c r="V213" i="6"/>
  <c r="U229" i="6"/>
  <c r="V229" i="6"/>
  <c r="V280" i="6"/>
  <c r="U280" i="6"/>
  <c r="U176" i="6"/>
  <c r="V176" i="6"/>
  <c r="U201" i="6"/>
  <c r="V201" i="6"/>
  <c r="V354" i="6"/>
  <c r="U354" i="6"/>
  <c r="V392" i="6"/>
  <c r="U392" i="6"/>
  <c r="V404" i="6"/>
  <c r="U404" i="6"/>
  <c r="U55" i="6"/>
  <c r="U58" i="6"/>
  <c r="U61" i="6"/>
  <c r="U64" i="6"/>
  <c r="U67" i="6"/>
  <c r="U69" i="6"/>
  <c r="U71" i="6"/>
  <c r="U73" i="6"/>
  <c r="U75" i="6"/>
  <c r="U77" i="6"/>
  <c r="U79" i="6"/>
  <c r="U81" i="6"/>
  <c r="U83" i="6"/>
  <c r="U85" i="6"/>
  <c r="U86" i="6"/>
  <c r="U87" i="6"/>
  <c r="U88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V117" i="6"/>
  <c r="V121" i="6"/>
  <c r="V125" i="6"/>
  <c r="V129" i="6"/>
  <c r="V133" i="6"/>
  <c r="V137" i="6"/>
  <c r="V141" i="6"/>
  <c r="V145" i="6"/>
  <c r="U193" i="6"/>
  <c r="V193" i="6"/>
  <c r="U209" i="6"/>
  <c r="V209" i="6"/>
  <c r="U225" i="6"/>
  <c r="V225" i="6"/>
  <c r="V277" i="6"/>
  <c r="U277" i="6"/>
  <c r="U172" i="6"/>
  <c r="V172" i="6"/>
  <c r="U185" i="6"/>
  <c r="V185" i="6"/>
  <c r="U217" i="6"/>
  <c r="V217" i="6"/>
  <c r="V396" i="6"/>
  <c r="U396" i="6"/>
  <c r="V412" i="6"/>
  <c r="U412" i="6"/>
  <c r="U54" i="6"/>
  <c r="U56" i="6"/>
  <c r="U57" i="6"/>
  <c r="U59" i="6"/>
  <c r="U60" i="6"/>
  <c r="U62" i="6"/>
  <c r="U63" i="6"/>
  <c r="U65" i="6"/>
  <c r="U66" i="6"/>
  <c r="U68" i="6"/>
  <c r="U70" i="6"/>
  <c r="U72" i="6"/>
  <c r="U74" i="6"/>
  <c r="U76" i="6"/>
  <c r="U78" i="6"/>
  <c r="U80" i="6"/>
  <c r="U82" i="6"/>
  <c r="U84" i="6"/>
  <c r="U89" i="6"/>
  <c r="V116" i="6"/>
  <c r="U119" i="6"/>
  <c r="V120" i="6"/>
  <c r="U123" i="6"/>
  <c r="V124" i="6"/>
  <c r="U127" i="6"/>
  <c r="V128" i="6"/>
  <c r="U131" i="6"/>
  <c r="V132" i="6"/>
  <c r="U135" i="6"/>
  <c r="V136" i="6"/>
  <c r="U139" i="6"/>
  <c r="V140" i="6"/>
  <c r="U143" i="6"/>
  <c r="V144" i="6"/>
  <c r="V146" i="6"/>
  <c r="V148" i="6"/>
  <c r="V150" i="6"/>
  <c r="V152" i="6"/>
  <c r="V154" i="6"/>
  <c r="V156" i="6"/>
  <c r="V158" i="6"/>
  <c r="V160" i="6"/>
  <c r="V162" i="6"/>
  <c r="V164" i="6"/>
  <c r="V166" i="6"/>
  <c r="V168" i="6"/>
  <c r="U189" i="6"/>
  <c r="V189" i="6"/>
  <c r="U205" i="6"/>
  <c r="V205" i="6"/>
  <c r="U221" i="6"/>
  <c r="V221" i="6"/>
  <c r="V268" i="6"/>
  <c r="U268" i="6"/>
  <c r="V281" i="6"/>
  <c r="V355" i="6"/>
  <c r="U355" i="6"/>
  <c r="V389" i="6"/>
  <c r="U389" i="6"/>
  <c r="V393" i="6"/>
  <c r="U393" i="6"/>
  <c r="V397" i="6"/>
  <c r="U397" i="6"/>
  <c r="V401" i="6"/>
  <c r="U401" i="6"/>
  <c r="V405" i="6"/>
  <c r="U405" i="6"/>
  <c r="V409" i="6"/>
  <c r="U409" i="6"/>
  <c r="V413" i="6"/>
  <c r="U413" i="6"/>
  <c r="V417" i="6"/>
  <c r="U417" i="6"/>
  <c r="V421" i="6"/>
  <c r="U421" i="6"/>
  <c r="V180" i="6"/>
  <c r="V184" i="6"/>
  <c r="V188" i="6"/>
  <c r="V192" i="6"/>
  <c r="V196" i="6"/>
  <c r="V200" i="6"/>
  <c r="V204" i="6"/>
  <c r="V208" i="6"/>
  <c r="V212" i="6"/>
  <c r="V216" i="6"/>
  <c r="V220" i="6"/>
  <c r="V224" i="6"/>
  <c r="V228" i="6"/>
  <c r="V269" i="6"/>
  <c r="V272" i="6"/>
  <c r="U272" i="6"/>
  <c r="U281" i="6"/>
  <c r="V171" i="6"/>
  <c r="V175" i="6"/>
  <c r="V179" i="6"/>
  <c r="V183" i="6"/>
  <c r="V187" i="6"/>
  <c r="V191" i="6"/>
  <c r="V195" i="6"/>
  <c r="V199" i="6"/>
  <c r="V203" i="6"/>
  <c r="V207" i="6"/>
  <c r="V211" i="6"/>
  <c r="V215" i="6"/>
  <c r="V219" i="6"/>
  <c r="V223" i="6"/>
  <c r="V227" i="6"/>
  <c r="V231" i="6"/>
  <c r="V273" i="6"/>
  <c r="V276" i="6"/>
  <c r="U276" i="6"/>
  <c r="V321" i="6"/>
  <c r="U321" i="6"/>
  <c r="V326" i="6"/>
  <c r="U326" i="6"/>
  <c r="V330" i="6"/>
  <c r="U330" i="6"/>
  <c r="V340" i="6"/>
  <c r="U340" i="6"/>
  <c r="V344" i="6"/>
  <c r="U344" i="6"/>
  <c r="V348" i="6"/>
  <c r="U348" i="6"/>
  <c r="V352" i="6"/>
  <c r="U352" i="6"/>
  <c r="V356" i="6"/>
  <c r="U356" i="6"/>
  <c r="V360" i="6"/>
  <c r="U360" i="6"/>
  <c r="V364" i="6"/>
  <c r="U364" i="6"/>
  <c r="V368" i="6"/>
  <c r="U368" i="6"/>
  <c r="V382" i="6"/>
  <c r="U382" i="6"/>
  <c r="V386" i="6"/>
  <c r="U386" i="6"/>
  <c r="V390" i="6"/>
  <c r="U390" i="6"/>
  <c r="V394" i="6"/>
  <c r="U394" i="6"/>
  <c r="V398" i="6"/>
  <c r="U398" i="6"/>
  <c r="V402" i="6"/>
  <c r="U402" i="6"/>
  <c r="V406" i="6"/>
  <c r="U406" i="6"/>
  <c r="V410" i="6"/>
  <c r="U410" i="6"/>
  <c r="V414" i="6"/>
  <c r="U414" i="6"/>
  <c r="V418" i="6"/>
  <c r="U418" i="6"/>
  <c r="V422" i="6"/>
  <c r="U422" i="6"/>
  <c r="V353" i="6"/>
  <c r="U353" i="6"/>
  <c r="V387" i="6"/>
  <c r="U387" i="6"/>
  <c r="V391" i="6"/>
  <c r="U391" i="6"/>
  <c r="V395" i="6"/>
  <c r="U395" i="6"/>
  <c r="V399" i="6"/>
  <c r="U399" i="6"/>
  <c r="V403" i="6"/>
  <c r="U403" i="6"/>
  <c r="V407" i="6"/>
  <c r="U407" i="6"/>
  <c r="V411" i="6"/>
  <c r="U411" i="6"/>
  <c r="V415" i="6"/>
  <c r="U415" i="6"/>
  <c r="V419" i="6"/>
  <c r="U419" i="6"/>
  <c r="U423" i="6" l="1"/>
  <c r="E16" i="5" s="1"/>
  <c r="V4" i="6"/>
  <c r="V423" i="6"/>
  <c r="V424" i="6" s="1"/>
  <c r="V2" i="6" l="1"/>
  <c r="G16" i="5"/>
  <c r="M75" i="4"/>
  <c r="O75" i="4" s="1"/>
  <c r="M74" i="4"/>
  <c r="O74" i="4" s="1"/>
  <c r="M73" i="4"/>
  <c r="O73" i="4" s="1"/>
  <c r="N75" i="4" l="1"/>
  <c r="N73" i="4"/>
  <c r="N74" i="4"/>
  <c r="Q125" i="3" l="1"/>
  <c r="Q124" i="3"/>
  <c r="Q123" i="3"/>
  <c r="Q122" i="3"/>
  <c r="Q121" i="3"/>
  <c r="Q120" i="3"/>
  <c r="Q119" i="3"/>
  <c r="Q118" i="3"/>
  <c r="Q117" i="3"/>
  <c r="Q116" i="3"/>
  <c r="S116" i="3" s="1"/>
  <c r="Q115" i="3"/>
  <c r="S115" i="3" s="1"/>
  <c r="Q114" i="3"/>
  <c r="S114" i="3" s="1"/>
  <c r="Q113" i="3"/>
  <c r="S113" i="3" s="1"/>
  <c r="Q112" i="3"/>
  <c r="S112" i="3" s="1"/>
  <c r="Q111" i="3"/>
  <c r="S111" i="3" s="1"/>
  <c r="Q110" i="3"/>
  <c r="S110" i="3" s="1"/>
  <c r="Q109" i="3"/>
  <c r="S109" i="3" s="1"/>
  <c r="Q108" i="3"/>
  <c r="S108" i="3" s="1"/>
  <c r="Q107" i="3"/>
  <c r="S107" i="3" s="1"/>
  <c r="S155" i="3" l="1"/>
  <c r="S154" i="3"/>
  <c r="S153" i="3"/>
  <c r="S152" i="3"/>
  <c r="S151" i="3"/>
  <c r="S150" i="3"/>
  <c r="S149" i="3"/>
  <c r="S148" i="3"/>
  <c r="S147" i="3"/>
  <c r="M77" i="4" l="1"/>
  <c r="O77" i="4" s="1"/>
  <c r="M76" i="4"/>
  <c r="O76" i="4" s="1"/>
  <c r="M72" i="4"/>
  <c r="O72" i="4" s="1"/>
  <c r="M71" i="4"/>
  <c r="O71" i="4" s="1"/>
  <c r="M52" i="4"/>
  <c r="O52" i="4" s="1"/>
  <c r="M51" i="4"/>
  <c r="O51" i="4" s="1"/>
  <c r="M50" i="4"/>
  <c r="O50" i="4" s="1"/>
  <c r="M49" i="4"/>
  <c r="O49" i="4" s="1"/>
  <c r="M48" i="4"/>
  <c r="O48" i="4" s="1"/>
  <c r="M47" i="4"/>
  <c r="O47" i="4" s="1"/>
  <c r="M46" i="4"/>
  <c r="O46" i="4" s="1"/>
  <c r="M45" i="4"/>
  <c r="O45" i="4" s="1"/>
  <c r="M44" i="4"/>
  <c r="O44" i="4" s="1"/>
  <c r="M43" i="4"/>
  <c r="O43" i="4" s="1"/>
  <c r="M42" i="4"/>
  <c r="O42" i="4" s="1"/>
  <c r="M41" i="4"/>
  <c r="O41" i="4" s="1"/>
  <c r="M40" i="4"/>
  <c r="O40" i="4" s="1"/>
  <c r="M39" i="4"/>
  <c r="O39" i="4" s="1"/>
  <c r="M38" i="4"/>
  <c r="O38" i="4" s="1"/>
  <c r="M37" i="4"/>
  <c r="O37" i="4" s="1"/>
  <c r="M36" i="4"/>
  <c r="O36" i="4" s="1"/>
  <c r="M35" i="4"/>
  <c r="O35" i="4" s="1"/>
  <c r="M34" i="4"/>
  <c r="O34" i="4" s="1"/>
  <c r="M33" i="4"/>
  <c r="O33" i="4" s="1"/>
  <c r="M32" i="4"/>
  <c r="O32" i="4" s="1"/>
  <c r="M31" i="4"/>
  <c r="O31" i="4" s="1"/>
  <c r="M30" i="4"/>
  <c r="O30" i="4" s="1"/>
  <c r="M29" i="4"/>
  <c r="O29" i="4" s="1"/>
  <c r="M28" i="4"/>
  <c r="O28" i="4" s="1"/>
  <c r="M27" i="4"/>
  <c r="O27" i="4" s="1"/>
  <c r="M26" i="4"/>
  <c r="O26" i="4" s="1"/>
  <c r="M25" i="4"/>
  <c r="O25" i="4" s="1"/>
  <c r="M24" i="4"/>
  <c r="O24" i="4" s="1"/>
  <c r="M23" i="4"/>
  <c r="O23" i="4" s="1"/>
  <c r="M22" i="4"/>
  <c r="O22" i="4" s="1"/>
  <c r="M21" i="4"/>
  <c r="O21" i="4" s="1"/>
  <c r="M20" i="4"/>
  <c r="O20" i="4" s="1"/>
  <c r="M19" i="4"/>
  <c r="O19" i="4" s="1"/>
  <c r="M18" i="4"/>
  <c r="O18" i="4" s="1"/>
  <c r="M17" i="4"/>
  <c r="O17" i="4" s="1"/>
  <c r="M16" i="4"/>
  <c r="O16" i="4" s="1"/>
  <c r="M15" i="4"/>
  <c r="O15" i="4" s="1"/>
  <c r="M12" i="4"/>
  <c r="O12" i="4" s="1"/>
  <c r="M11" i="4"/>
  <c r="O11" i="4" s="1"/>
  <c r="M10" i="4"/>
  <c r="O10" i="4" s="1"/>
  <c r="M9" i="4"/>
  <c r="O9" i="4" s="1"/>
  <c r="M8" i="4"/>
  <c r="O8" i="4" s="1"/>
  <c r="M7" i="4"/>
  <c r="O7" i="4" s="1"/>
  <c r="M6" i="4"/>
  <c r="R154" i="3"/>
  <c r="R153" i="3"/>
  <c r="R152" i="3"/>
  <c r="R150" i="3"/>
  <c r="R149" i="3"/>
  <c r="R148" i="3"/>
  <c r="R125" i="3"/>
  <c r="R124" i="3"/>
  <c r="R122" i="3"/>
  <c r="R121" i="3"/>
  <c r="R120" i="3"/>
  <c r="R118" i="3"/>
  <c r="R117" i="3"/>
  <c r="R116" i="3"/>
  <c r="R114" i="3"/>
  <c r="R113" i="3"/>
  <c r="R112" i="3"/>
  <c r="R110" i="3"/>
  <c r="R109" i="3"/>
  <c r="R108" i="3"/>
  <c r="Q106" i="3"/>
  <c r="Q105" i="3"/>
  <c r="Q104" i="3"/>
  <c r="Q103" i="3"/>
  <c r="S103" i="3" s="1"/>
  <c r="Q102" i="3"/>
  <c r="Q101" i="3"/>
  <c r="Q100" i="3"/>
  <c r="Q99" i="3"/>
  <c r="S99" i="3" s="1"/>
  <c r="Q98" i="3"/>
  <c r="Q97" i="3"/>
  <c r="Q96" i="3"/>
  <c r="Q95" i="3"/>
  <c r="S95" i="3" s="1"/>
  <c r="Q94" i="3"/>
  <c r="Q91" i="3"/>
  <c r="Q90" i="3"/>
  <c r="S90" i="3" s="1"/>
  <c r="Q88" i="3"/>
  <c r="Q87" i="3"/>
  <c r="Q86" i="3"/>
  <c r="S86" i="3" s="1"/>
  <c r="Q85" i="3"/>
  <c r="S82" i="3"/>
  <c r="Q79" i="3"/>
  <c r="Q78" i="3"/>
  <c r="S78" i="3" s="1"/>
  <c r="Q77" i="3"/>
  <c r="Q76" i="3"/>
  <c r="Q75" i="3"/>
  <c r="Q74" i="3"/>
  <c r="S74" i="3" s="1"/>
  <c r="Q73" i="3"/>
  <c r="Q72" i="3"/>
  <c r="Q71" i="3"/>
  <c r="Q70" i="3"/>
  <c r="S70" i="3" s="1"/>
  <c r="Q69" i="3"/>
  <c r="Q68" i="3"/>
  <c r="Q67" i="3"/>
  <c r="Q66" i="3"/>
  <c r="S66" i="3" s="1"/>
  <c r="Q65" i="3"/>
  <c r="Q64" i="3"/>
  <c r="Q63" i="3"/>
  <c r="Q62" i="3"/>
  <c r="S62" i="3" s="1"/>
  <c r="Q61" i="3"/>
  <c r="S165" i="3" l="1"/>
  <c r="O6" i="4"/>
  <c r="M78" i="4"/>
  <c r="F19" i="5" s="1"/>
  <c r="O79" i="4"/>
  <c r="R75" i="3"/>
  <c r="S75" i="3"/>
  <c r="R76" i="3"/>
  <c r="S76" i="3"/>
  <c r="R64" i="3"/>
  <c r="S64" i="3"/>
  <c r="R100" i="3"/>
  <c r="S100" i="3"/>
  <c r="R87" i="3"/>
  <c r="S87" i="3"/>
  <c r="R104" i="3"/>
  <c r="S104" i="3"/>
  <c r="R80" i="3"/>
  <c r="S80" i="3"/>
  <c r="R94" i="3"/>
  <c r="S94" i="3"/>
  <c r="R101" i="3"/>
  <c r="S101" i="3"/>
  <c r="R65" i="3"/>
  <c r="S65" i="3"/>
  <c r="R67" i="3"/>
  <c r="S67" i="3"/>
  <c r="R92" i="3"/>
  <c r="S92" i="3"/>
  <c r="R69" i="3"/>
  <c r="S69" i="3"/>
  <c r="R88" i="3"/>
  <c r="S88" i="3"/>
  <c r="R89" i="3"/>
  <c r="S89" i="3"/>
  <c r="R79" i="3"/>
  <c r="S79" i="3"/>
  <c r="R105" i="3"/>
  <c r="S105" i="3"/>
  <c r="R106" i="3"/>
  <c r="S106" i="3"/>
  <c r="R83" i="3"/>
  <c r="S83" i="3"/>
  <c r="R96" i="3"/>
  <c r="S96" i="3"/>
  <c r="R63" i="3"/>
  <c r="S63" i="3"/>
  <c r="R77" i="3"/>
  <c r="S77" i="3"/>
  <c r="R68" i="3"/>
  <c r="S68" i="3"/>
  <c r="R72" i="3"/>
  <c r="S72" i="3"/>
  <c r="R84" i="3"/>
  <c r="S84" i="3"/>
  <c r="R97" i="3"/>
  <c r="S97" i="3"/>
  <c r="R102" i="3"/>
  <c r="S102" i="3"/>
  <c r="R91" i="3"/>
  <c r="S91" i="3"/>
  <c r="R81" i="3"/>
  <c r="S81" i="3"/>
  <c r="R71" i="3"/>
  <c r="S71" i="3"/>
  <c r="R61" i="3"/>
  <c r="S61" i="3"/>
  <c r="R73" i="3"/>
  <c r="S73" i="3"/>
  <c r="R85" i="3"/>
  <c r="S85" i="3"/>
  <c r="R98" i="3"/>
  <c r="S98" i="3"/>
  <c r="N35" i="4"/>
  <c r="N27" i="4"/>
  <c r="N19" i="4"/>
  <c r="N31" i="4"/>
  <c r="N43" i="4"/>
  <c r="N51" i="4"/>
  <c r="N23" i="4"/>
  <c r="N15" i="4"/>
  <c r="N76" i="4"/>
  <c r="N47" i="4"/>
  <c r="N39" i="4"/>
  <c r="N9" i="4"/>
  <c r="R66" i="3"/>
  <c r="R74" i="3"/>
  <c r="R62" i="3"/>
  <c r="R70" i="3"/>
  <c r="N7" i="4"/>
  <c r="N11" i="4"/>
  <c r="N17" i="4"/>
  <c r="N21" i="4"/>
  <c r="N25" i="4"/>
  <c r="N29" i="4"/>
  <c r="N33" i="4"/>
  <c r="N37" i="4"/>
  <c r="N41" i="4"/>
  <c r="N45" i="4"/>
  <c r="N49" i="4"/>
  <c r="N71" i="4"/>
  <c r="N8" i="4"/>
  <c r="N12" i="4"/>
  <c r="N18" i="4"/>
  <c r="N22" i="4"/>
  <c r="N26" i="4"/>
  <c r="N30" i="4"/>
  <c r="N34" i="4"/>
  <c r="N38" i="4"/>
  <c r="N42" i="4"/>
  <c r="N46" i="4"/>
  <c r="N50" i="4"/>
  <c r="N72" i="4"/>
  <c r="R78" i="3"/>
  <c r="R82" i="3"/>
  <c r="R86" i="3"/>
  <c r="R90" i="3"/>
  <c r="R95" i="3"/>
  <c r="R99" i="3"/>
  <c r="R103" i="3"/>
  <c r="R107" i="3"/>
  <c r="R111" i="3"/>
  <c r="R115" i="3"/>
  <c r="R119" i="3"/>
  <c r="R123" i="3"/>
  <c r="R147" i="3"/>
  <c r="R151" i="3"/>
  <c r="R155" i="3"/>
  <c r="N6" i="4"/>
  <c r="N10" i="4"/>
  <c r="N16" i="4"/>
  <c r="N20" i="4"/>
  <c r="N24" i="4"/>
  <c r="N28" i="4"/>
  <c r="N32" i="4"/>
  <c r="N36" i="4"/>
  <c r="N40" i="4"/>
  <c r="N44" i="4"/>
  <c r="N48" i="4"/>
  <c r="N52" i="4"/>
  <c r="N77" i="4"/>
  <c r="N78" i="4" l="1"/>
  <c r="E19" i="5" s="1"/>
  <c r="F18" i="5"/>
  <c r="R165" i="3"/>
  <c r="E18" i="5" s="1"/>
  <c r="O2" i="4"/>
  <c r="G19" i="5"/>
  <c r="S166" i="3"/>
  <c r="G18" i="5" s="1"/>
  <c r="G20" i="5" s="1"/>
  <c r="G22" i="5" l="1"/>
  <c r="S3" i="3"/>
  <c r="G23" i="5" l="1"/>
  <c r="G24" i="5" s="1"/>
</calcChain>
</file>

<file path=xl/sharedStrings.xml><?xml version="1.0" encoding="utf-8"?>
<sst xmlns="http://schemas.openxmlformats.org/spreadsheetml/2006/main" count="3319" uniqueCount="1724">
  <si>
    <t>Climbing Holds</t>
  </si>
  <si>
    <t xml:space="preserve"> </t>
  </si>
  <si>
    <t>Taxable amount</t>
  </si>
  <si>
    <t>Total weight</t>
  </si>
  <si>
    <t>RAL CODE PU HOLDS</t>
  </si>
  <si>
    <t>Range</t>
  </si>
  <si>
    <t>Set</t>
  </si>
  <si>
    <t xml:space="preserve">Subset                       </t>
  </si>
  <si>
    <t>Nb holds / set</t>
  </si>
  <si>
    <t>Jet Black</t>
  </si>
  <si>
    <t>Sky Blue</t>
  </si>
  <si>
    <t>Bright Yellow</t>
  </si>
  <si>
    <t>Traffic Red</t>
  </si>
  <si>
    <t>Signal Violet</t>
  </si>
  <si>
    <t>Fluoro Orange</t>
  </si>
  <si>
    <t>Fluoro Pink</t>
  </si>
  <si>
    <t>Fluoro Green</t>
  </si>
  <si>
    <t>Pure White</t>
  </si>
  <si>
    <t>US Green 16-16</t>
  </si>
  <si>
    <t>US Green 16-09</t>
  </si>
  <si>
    <t>US Purple 17-13</t>
  </si>
  <si>
    <t>US Orange 14-01</t>
  </si>
  <si>
    <t>Nb sets</t>
  </si>
  <si>
    <t>Nb holds</t>
  </si>
  <si>
    <t>Bolts sizes</t>
  </si>
  <si>
    <t>Weight/set</t>
  </si>
  <si>
    <t>Kalymnos Tufas</t>
  </si>
  <si>
    <t>Kaly tufa M1</t>
  </si>
  <si>
    <t>001.01.M-M</t>
  </si>
  <si>
    <t>Kaly tufa L1</t>
  </si>
  <si>
    <t>001.01.L-M</t>
  </si>
  <si>
    <t>3x(C)100
1x(C)80
1x(C)70</t>
  </si>
  <si>
    <t>Kaly tufa L2</t>
  </si>
  <si>
    <t>001.02.L-M</t>
  </si>
  <si>
    <t>Kaly tufa L3</t>
  </si>
  <si>
    <t>001.03.L-M</t>
  </si>
  <si>
    <t xml:space="preserve">Kaly tufa XL1  </t>
  </si>
  <si>
    <t>001.01.XL-M</t>
  </si>
  <si>
    <t>2x(B)70
1x(B)60</t>
  </si>
  <si>
    <t>Kaly tufa mega</t>
  </si>
  <si>
    <t>001.01.MEG-M</t>
  </si>
  <si>
    <t>Kalymnos Calcites</t>
  </si>
  <si>
    <t>Kaly calcite S1</t>
  </si>
  <si>
    <t>002.01.S-M</t>
  </si>
  <si>
    <t>3x(C)50
2x(C)60</t>
  </si>
  <si>
    <t xml:space="preserve">Kaly calcite  M1 </t>
  </si>
  <si>
    <t>002.01.M-M</t>
  </si>
  <si>
    <t>Kaly calcite M2</t>
  </si>
  <si>
    <t>002.02.M-M</t>
  </si>
  <si>
    <t>2x(C)60
2x(C)50
1x(C)70</t>
  </si>
  <si>
    <t>Kaly calcite L1</t>
  </si>
  <si>
    <t>002.01.L-M</t>
  </si>
  <si>
    <t>3x(C)80
2x(C)70</t>
  </si>
  <si>
    <t>Kaly calcite L2</t>
  </si>
  <si>
    <t>002.02.L-M</t>
  </si>
  <si>
    <t>1x(C)80
1x(C)70
3x(C)100</t>
  </si>
  <si>
    <t>Kaly calcite XL1</t>
  </si>
  <si>
    <t>002.01.XL-M</t>
  </si>
  <si>
    <t>1x(C)80
2x(C)70</t>
  </si>
  <si>
    <t>Kaly calcite XL2</t>
  </si>
  <si>
    <t>002.02.XL-M</t>
  </si>
  <si>
    <t>3x(C)100
2x(C)80</t>
  </si>
  <si>
    <t>Kaly calcite mega 1</t>
  </si>
  <si>
    <t>002.01.MEG-M</t>
  </si>
  <si>
    <t>1x(C)120
1x(C)100</t>
  </si>
  <si>
    <t>Kalymnos Flowers</t>
  </si>
  <si>
    <t>Kaly flower XS1</t>
  </si>
  <si>
    <t>003.01.XS-H</t>
  </si>
  <si>
    <t>5x(C)40</t>
  </si>
  <si>
    <t>Kaly flower XS2</t>
  </si>
  <si>
    <t>003.02.XS-H</t>
  </si>
  <si>
    <t>5x(C)41</t>
  </si>
  <si>
    <t>Kaly flower XS3</t>
  </si>
  <si>
    <t>003.03.XS-H</t>
  </si>
  <si>
    <t>3x(C)40
2x(C)50</t>
  </si>
  <si>
    <t>Kaly flower S1</t>
  </si>
  <si>
    <t>003.01.S-H</t>
  </si>
  <si>
    <t>3x(B)50
2x(B)60</t>
  </si>
  <si>
    <t>Kaly flower M1</t>
  </si>
  <si>
    <t>003.01.M-E</t>
  </si>
  <si>
    <t>Kaly flower M2</t>
  </si>
  <si>
    <t>003.02.M-H</t>
  </si>
  <si>
    <t>4x(C)50
1x(C)40</t>
  </si>
  <si>
    <t>Kaly flower M3</t>
  </si>
  <si>
    <t>003.03.M-M</t>
  </si>
  <si>
    <t>1x(C)60
4x(C)50</t>
  </si>
  <si>
    <t>Kaly flower L1</t>
  </si>
  <si>
    <t>003.01.L-E</t>
  </si>
  <si>
    <t>5x(C)60</t>
  </si>
  <si>
    <t>Kaly flower L2</t>
  </si>
  <si>
    <t>003.02.L-E</t>
  </si>
  <si>
    <t>Kaly flower XL1</t>
  </si>
  <si>
    <t>003.01.XL-M</t>
  </si>
  <si>
    <t>Base</t>
  </si>
  <si>
    <t>Base XS1</t>
  </si>
  <si>
    <t>004.01.XS-E</t>
  </si>
  <si>
    <t>Base XS2</t>
  </si>
  <si>
    <t>004.02.XS-E</t>
  </si>
  <si>
    <t>Base XS3</t>
  </si>
  <si>
    <t xml:space="preserve">004.03.XS-M </t>
  </si>
  <si>
    <t>Base XS4</t>
  </si>
  <si>
    <t>004.04.XS-H</t>
  </si>
  <si>
    <t>Base XS5</t>
  </si>
  <si>
    <t>004.05.XS-H</t>
  </si>
  <si>
    <t>Wave</t>
  </si>
  <si>
    <t>Ships</t>
  </si>
  <si>
    <t>010.01.L-H</t>
  </si>
  <si>
    <t>4x(C)70
1x(C)80</t>
  </si>
  <si>
    <t>Bank</t>
  </si>
  <si>
    <t>010.02.L-E</t>
  </si>
  <si>
    <t>4x(C)100
1x(C)80</t>
  </si>
  <si>
    <t>Cortès</t>
  </si>
  <si>
    <t>010.01.XL-E</t>
  </si>
  <si>
    <t>5x(C)100</t>
  </si>
  <si>
    <t>Walls</t>
  </si>
  <si>
    <t>010.02.XL-E</t>
  </si>
  <si>
    <t>3x(C)100</t>
  </si>
  <si>
    <t>Plume</t>
  </si>
  <si>
    <t>010.01.XXL-H</t>
  </si>
  <si>
    <t>1x(C)80</t>
  </si>
  <si>
    <t>Nazaré</t>
  </si>
  <si>
    <t>010.01.MEG-H</t>
  </si>
  <si>
    <t>1x(C)100</t>
  </si>
  <si>
    <t>Belharra</t>
  </si>
  <si>
    <t>010.02.MEG-E</t>
  </si>
  <si>
    <t>Jaws</t>
  </si>
  <si>
    <t>010.03.MEG-M</t>
  </si>
  <si>
    <t>1x(C)60</t>
  </si>
  <si>
    <t>Pipeline</t>
  </si>
  <si>
    <t>010.04.MEG-H</t>
  </si>
  <si>
    <t>1x(B)160</t>
  </si>
  <si>
    <t>Mavericks</t>
  </si>
  <si>
    <t>010.05.MEG-M</t>
  </si>
  <si>
    <t>1x(C)120</t>
  </si>
  <si>
    <t>Avalanche</t>
  </si>
  <si>
    <t>010.06.MEG-H</t>
  </si>
  <si>
    <t>1x(C)175</t>
  </si>
  <si>
    <t>Kanagawa</t>
  </si>
  <si>
    <t>010.07.MEG-M</t>
  </si>
  <si>
    <t xml:space="preserve">Teahupoo </t>
  </si>
  <si>
    <t>010.08.MEG-H</t>
  </si>
  <si>
    <t>Hawaï</t>
  </si>
  <si>
    <t>010.09.MEG-H</t>
  </si>
  <si>
    <t>Shirahama</t>
  </si>
  <si>
    <t>010.10.MEG-H</t>
  </si>
  <si>
    <t>Oahu</t>
  </si>
  <si>
    <t>010.11.MEG-H</t>
  </si>
  <si>
    <t>1x(B)140</t>
  </si>
  <si>
    <t>Dungeons</t>
  </si>
  <si>
    <t>010.12.MEG-H</t>
  </si>
  <si>
    <t>Volumholds</t>
  </si>
  <si>
    <t>Blackfoot</t>
  </si>
  <si>
    <t>012.01.XXS-H</t>
  </si>
  <si>
    <t>Screw on</t>
  </si>
  <si>
    <t>Volcano</t>
  </si>
  <si>
    <t>012.01.XS-H</t>
  </si>
  <si>
    <t>Hubby</t>
  </si>
  <si>
    <t>012.01.S-M</t>
  </si>
  <si>
    <t>Soap</t>
  </si>
  <si>
    <t>012.02.S-H</t>
  </si>
  <si>
    <t>Crack</t>
  </si>
  <si>
    <t>012.03.S-H</t>
  </si>
  <si>
    <t>Moon</t>
  </si>
  <si>
    <t>012.04.S-H</t>
  </si>
  <si>
    <t>TV S</t>
  </si>
  <si>
    <t>012.05.S-M</t>
  </si>
  <si>
    <t>TV M</t>
  </si>
  <si>
    <t>012.01.M-M</t>
  </si>
  <si>
    <t>Planets</t>
  </si>
  <si>
    <t>Ceres</t>
  </si>
  <si>
    <t>014.01.M-H</t>
  </si>
  <si>
    <t>3x(C)60
1x(C)70
1x(C)50</t>
  </si>
  <si>
    <t>Argos</t>
  </si>
  <si>
    <t>014.01.L-H</t>
  </si>
  <si>
    <t>2x(C)100
1x(C)80</t>
  </si>
  <si>
    <t>Utopia</t>
  </si>
  <si>
    <t>014.02.L-M</t>
  </si>
  <si>
    <t>2x(C)100
1x(C)120</t>
  </si>
  <si>
    <t>Styx</t>
  </si>
  <si>
    <t>014.03.L-M</t>
  </si>
  <si>
    <t>Orcus</t>
  </si>
  <si>
    <t>014.04.L-M</t>
  </si>
  <si>
    <t>Eris</t>
  </si>
  <si>
    <t>014.01.XL-M</t>
  </si>
  <si>
    <t>2x(C)100</t>
  </si>
  <si>
    <t>Pluto</t>
  </si>
  <si>
    <t>014.02.XL-M</t>
  </si>
  <si>
    <t>1x(C)100
1x(C)120</t>
  </si>
  <si>
    <t>Haumea</t>
  </si>
  <si>
    <t>014.03.XL-H</t>
  </si>
  <si>
    <t>Quaorar</t>
  </si>
  <si>
    <t>014.04.XL-H</t>
  </si>
  <si>
    <t>2x(C)50</t>
  </si>
  <si>
    <t>Venus</t>
  </si>
  <si>
    <t>014.05.XL-H</t>
  </si>
  <si>
    <t>4x(C)100</t>
  </si>
  <si>
    <t>Neptune</t>
  </si>
  <si>
    <t>014.06.XL-E</t>
  </si>
  <si>
    <t>2x(C)60
3x(C)70</t>
  </si>
  <si>
    <t>Titan</t>
  </si>
  <si>
    <t>014.07-XL-M</t>
  </si>
  <si>
    <t>3x(C)120</t>
  </si>
  <si>
    <t>Dac</t>
  </si>
  <si>
    <t>014.08-XL-M</t>
  </si>
  <si>
    <t>Pulsar</t>
  </si>
  <si>
    <t>014.09-XL-M</t>
  </si>
  <si>
    <t>1x(C)120
2x(C)100</t>
  </si>
  <si>
    <t>Lo</t>
  </si>
  <si>
    <t>014.01.XXL-M</t>
  </si>
  <si>
    <t>1x(C)120
1x(C)121</t>
  </si>
  <si>
    <t>Saturn</t>
  </si>
  <si>
    <t>014.02.XXL-M</t>
  </si>
  <si>
    <t>1x(C)129
1x(C)130</t>
  </si>
  <si>
    <t>Mercury</t>
  </si>
  <si>
    <t>014.03.XXL-E</t>
  </si>
  <si>
    <t>3x(C)70</t>
  </si>
  <si>
    <t>Jupiter</t>
  </si>
  <si>
    <t>014.01.MEG-M</t>
  </si>
  <si>
    <t>1x(C)155</t>
  </si>
  <si>
    <t>B 612</t>
  </si>
  <si>
    <t>014.02.MEG-M</t>
  </si>
  <si>
    <t>1x(C)126</t>
  </si>
  <si>
    <t>Earth</t>
  </si>
  <si>
    <t>014.03.MEG-M</t>
  </si>
  <si>
    <t>Mars</t>
  </si>
  <si>
    <t>014.04.MEG-M</t>
  </si>
  <si>
    <t>Uranus</t>
  </si>
  <si>
    <t>014.05.MEG-H</t>
  </si>
  <si>
    <t>Arrakis</t>
  </si>
  <si>
    <t>014.06.MEG-M</t>
  </si>
  <si>
    <t>Hesperus</t>
  </si>
  <si>
    <t>014.07.MEG-M</t>
  </si>
  <si>
    <t>Satellites</t>
  </si>
  <si>
    <t>Thalassa</t>
  </si>
  <si>
    <t>015.01.XS-E</t>
  </si>
  <si>
    <t>8x(C)40
2x(C)50</t>
  </si>
  <si>
    <t>Triton</t>
  </si>
  <si>
    <t>015.01.S-E</t>
  </si>
  <si>
    <t>Galatea</t>
  </si>
  <si>
    <t>015.01.M-E</t>
  </si>
  <si>
    <t>10x(C)50
1x(C)60</t>
  </si>
  <si>
    <t>Helios</t>
  </si>
  <si>
    <t>015.02.M-M</t>
  </si>
  <si>
    <t>9x(C)50
2x(C)40</t>
  </si>
  <si>
    <t>Miranda</t>
  </si>
  <si>
    <t>015.01.L-E</t>
  </si>
  <si>
    <t>Demos</t>
  </si>
  <si>
    <t>015.02.L-E</t>
  </si>
  <si>
    <t>3x(C)60
2x(C)50</t>
  </si>
  <si>
    <t>Star Games</t>
  </si>
  <si>
    <t>Spoutnik</t>
  </si>
  <si>
    <t>016.01.XS-H</t>
  </si>
  <si>
    <t>Pioneer S1</t>
  </si>
  <si>
    <t>016.01.S-H</t>
  </si>
  <si>
    <t>Pioneer S2</t>
  </si>
  <si>
    <t>016.02.S-M</t>
  </si>
  <si>
    <t>Explorer S1</t>
  </si>
  <si>
    <t>016.03.S-M</t>
  </si>
  <si>
    <t>Explorer S2</t>
  </si>
  <si>
    <t>016.04.S-E</t>
  </si>
  <si>
    <t>Jason</t>
  </si>
  <si>
    <t>016.01.M-M</t>
  </si>
  <si>
    <t>Deep Impact</t>
  </si>
  <si>
    <t>016.02.M-M</t>
  </si>
  <si>
    <t>1x(C)60
2x(C)50</t>
  </si>
  <si>
    <t>Spot</t>
  </si>
  <si>
    <t>016.01.XL-M</t>
  </si>
  <si>
    <t>1x(C)100
1x(C)70</t>
  </si>
  <si>
    <t>Messenger</t>
  </si>
  <si>
    <t>016.02.XL-M</t>
  </si>
  <si>
    <t>1x(C)60
1x(C)80</t>
  </si>
  <si>
    <t>Oscar</t>
  </si>
  <si>
    <t>016.01.XXL-M</t>
  </si>
  <si>
    <t>Genesis</t>
  </si>
  <si>
    <t>016.02.XXL-H</t>
  </si>
  <si>
    <t>1x(C)50</t>
  </si>
  <si>
    <t>Viking</t>
  </si>
  <si>
    <t>016.01.MEG-H</t>
  </si>
  <si>
    <t>1x(B)90</t>
  </si>
  <si>
    <t>Sentinel</t>
  </si>
  <si>
    <t>016.02.MEG-H</t>
  </si>
  <si>
    <t>Millenium</t>
  </si>
  <si>
    <t>016.03.MEG-H</t>
  </si>
  <si>
    <t>1x(B)120
1x(B)90</t>
  </si>
  <si>
    <t>Wings</t>
  </si>
  <si>
    <t>Harpies</t>
  </si>
  <si>
    <t>017.01.XS-H</t>
  </si>
  <si>
    <t>Ange</t>
  </si>
  <si>
    <t>017.02.XS-H</t>
  </si>
  <si>
    <t>Méduse</t>
  </si>
  <si>
    <t>017.01.S-H</t>
  </si>
  <si>
    <t>Lucifer</t>
  </si>
  <si>
    <t>017.02.S-H</t>
  </si>
  <si>
    <t>Rokh</t>
  </si>
  <si>
    <t>017.03.S-H</t>
  </si>
  <si>
    <t>6x(C)50
4x(C)40</t>
  </si>
  <si>
    <t>Valkyrie</t>
  </si>
  <si>
    <t>017.04.S-M</t>
  </si>
  <si>
    <t>3x(C)40
8x(C)50</t>
  </si>
  <si>
    <t>Raptor</t>
  </si>
  <si>
    <t>017.05.S-M</t>
  </si>
  <si>
    <t>5x(B)40</t>
  </si>
  <si>
    <t>Dédale</t>
  </si>
  <si>
    <t>017.01.M-M</t>
  </si>
  <si>
    <t>Phénix</t>
  </si>
  <si>
    <t>017.02.M-H</t>
  </si>
  <si>
    <t>Sphinx</t>
  </si>
  <si>
    <t>017.03.M-M</t>
  </si>
  <si>
    <t>5x(C)50</t>
  </si>
  <si>
    <t>Sparrow</t>
  </si>
  <si>
    <t>017.04.M-M</t>
  </si>
  <si>
    <t>1x(B)40</t>
  </si>
  <si>
    <t>Hawk</t>
  </si>
  <si>
    <t>017.05.M-M</t>
  </si>
  <si>
    <t>4x(B)50</t>
  </si>
  <si>
    <t>Astraeos</t>
  </si>
  <si>
    <t>017.01.L-H</t>
  </si>
  <si>
    <t>2x(C)40
1x(C)50</t>
  </si>
  <si>
    <t>Hermès</t>
  </si>
  <si>
    <t>017.02.L-H</t>
  </si>
  <si>
    <t>3x(C)50</t>
  </si>
  <si>
    <t>Blade</t>
  </si>
  <si>
    <t>017.03.L-E</t>
  </si>
  <si>
    <t>Eos</t>
  </si>
  <si>
    <t>017.01.XL-H</t>
  </si>
  <si>
    <t>1x(B)40
1x(B)50</t>
  </si>
  <si>
    <t>Icare</t>
  </si>
  <si>
    <t>017.01.XXL-M</t>
  </si>
  <si>
    <t>1x(C)50
1x(C)60</t>
  </si>
  <si>
    <t>Shadows</t>
  </si>
  <si>
    <t>017.02.XXL-M</t>
  </si>
  <si>
    <t>2x(B)70</t>
  </si>
  <si>
    <t>Pegase</t>
  </si>
  <si>
    <t>017.01.MEG-M</t>
  </si>
  <si>
    <t>Fender</t>
  </si>
  <si>
    <t>017.02.MEG-E</t>
  </si>
  <si>
    <t>Flag</t>
  </si>
  <si>
    <t>017.03.MEG-E</t>
  </si>
  <si>
    <t>Urban</t>
  </si>
  <si>
    <t>Urban XS1</t>
  </si>
  <si>
    <t>018.01.XS-E</t>
  </si>
  <si>
    <t>6x(C)40
5x(C)50</t>
  </si>
  <si>
    <t>Urban XS2</t>
  </si>
  <si>
    <t>018.02.XS-H</t>
  </si>
  <si>
    <t>2x(C)50
3x(C)40</t>
  </si>
  <si>
    <t>Urban S1</t>
  </si>
  <si>
    <t>018.01.S-M</t>
  </si>
  <si>
    <t>9x(C)50
1x(C)40</t>
  </si>
  <si>
    <t>Urban S2</t>
  </si>
  <si>
    <t>018.02.S-E</t>
  </si>
  <si>
    <t>Urban S3</t>
  </si>
  <si>
    <t>018.03.S-H</t>
  </si>
  <si>
    <t>Urban M1</t>
  </si>
  <si>
    <t>018.01.M-E</t>
  </si>
  <si>
    <t>4x(C)60
6x(C)50</t>
  </si>
  <si>
    <t>Urban M2</t>
  </si>
  <si>
    <t>018.02.M-E</t>
  </si>
  <si>
    <t>4x(C)70
5x(C)60
1x(C)50</t>
  </si>
  <si>
    <t>Urban M3</t>
  </si>
  <si>
    <t>018.03.M-E</t>
  </si>
  <si>
    <t>Urban L1</t>
  </si>
  <si>
    <t>018.01.L-E</t>
  </si>
  <si>
    <t>3x(C)60
2x(C)70</t>
  </si>
  <si>
    <t>Urban L2</t>
  </si>
  <si>
    <t>018.02.L-E</t>
  </si>
  <si>
    <t>2x(C)80
3x(C)70</t>
  </si>
  <si>
    <t>Urban L3</t>
  </si>
  <si>
    <t>018.03.L-E</t>
  </si>
  <si>
    <t>Urban L4</t>
  </si>
  <si>
    <t>018.04.L-E</t>
  </si>
  <si>
    <t>1x(C)70
3x(C)60
1x(C)80</t>
  </si>
  <si>
    <t>Urban XL1</t>
  </si>
  <si>
    <t>018.01.XL-E</t>
  </si>
  <si>
    <t xml:space="preserve">Craters </t>
  </si>
  <si>
    <t>Marum</t>
  </si>
  <si>
    <t>019.01.XS-H</t>
  </si>
  <si>
    <t>screw on</t>
  </si>
  <si>
    <t>Picos XS1</t>
  </si>
  <si>
    <t>019.02.XS-H</t>
  </si>
  <si>
    <t>Picos XS2</t>
  </si>
  <si>
    <t>019.03.XS-H</t>
  </si>
  <si>
    <t>Picos S1</t>
  </si>
  <si>
    <t>019.01.S-H</t>
  </si>
  <si>
    <t>Picos S2</t>
  </si>
  <si>
    <t>019.02.S-H</t>
  </si>
  <si>
    <t>1x(B)50
3x(B)40</t>
  </si>
  <si>
    <t>Picos S3</t>
  </si>
  <si>
    <t>019.03.S-H</t>
  </si>
  <si>
    <t>4x(B)50
1x(B)60</t>
  </si>
  <si>
    <t>Roncador</t>
  </si>
  <si>
    <t>019.04.S-H</t>
  </si>
  <si>
    <t>Bikini</t>
  </si>
  <si>
    <t>019.05.S-H</t>
  </si>
  <si>
    <t>Cook M1</t>
  </si>
  <si>
    <t>019.01.M-M</t>
  </si>
  <si>
    <t>2x(B)50
1x(B)60</t>
  </si>
  <si>
    <t>Cook M2</t>
  </si>
  <si>
    <t>019.02.M-H</t>
  </si>
  <si>
    <t>2x(B)60
1x(B)50</t>
  </si>
  <si>
    <t>Cook M3</t>
  </si>
  <si>
    <t>019.03.M-H</t>
  </si>
  <si>
    <t>Picos M1</t>
  </si>
  <si>
    <t>019.04.M-H</t>
  </si>
  <si>
    <t>Nukumanu</t>
  </si>
  <si>
    <t>019.05.M-H</t>
  </si>
  <si>
    <t>1x(B)60</t>
  </si>
  <si>
    <t>Stromboli</t>
  </si>
  <si>
    <t>019.01.L-M</t>
  </si>
  <si>
    <t>2x(C)60</t>
  </si>
  <si>
    <t>Amak</t>
  </si>
  <si>
    <t>019.02.L-E</t>
  </si>
  <si>
    <t>2x(C)80</t>
  </si>
  <si>
    <t>Spider L1</t>
  </si>
  <si>
    <t>019.03.L-M</t>
  </si>
  <si>
    <t>2x(B)70
1x(B)80</t>
  </si>
  <si>
    <t>Spider L2</t>
  </si>
  <si>
    <t>019.04.L-E</t>
  </si>
  <si>
    <t>1x(B)70
1x(B)80
1x(B)60</t>
  </si>
  <si>
    <t>Spider L3</t>
  </si>
  <si>
    <t>019.05.L-E</t>
  </si>
  <si>
    <t>1x(B)50
1x(B)60
1x(B)70</t>
  </si>
  <si>
    <t>Erebus L1</t>
  </si>
  <si>
    <t>019.06.L-M</t>
  </si>
  <si>
    <t>1x(B)60
1x(B)70</t>
  </si>
  <si>
    <t>Erebus L2</t>
  </si>
  <si>
    <t>019.07.L-H</t>
  </si>
  <si>
    <t>1x(B)40
1x(B)60</t>
  </si>
  <si>
    <t>Onotoa</t>
  </si>
  <si>
    <t>019.08.L-H</t>
  </si>
  <si>
    <t>1x(B)70
2x(B)60
2x(B)50</t>
  </si>
  <si>
    <t>The Saucer L1</t>
  </si>
  <si>
    <t>019.09.L-E</t>
  </si>
  <si>
    <t>Monchu</t>
  </si>
  <si>
    <t>019.10.L-H</t>
  </si>
  <si>
    <t>1x(B)140
1x(B)120
1x(B)160</t>
  </si>
  <si>
    <t>Cocoa</t>
  </si>
  <si>
    <t>019.11.L-E</t>
  </si>
  <si>
    <t>2x(B)50</t>
  </si>
  <si>
    <t>Hokkaido</t>
  </si>
  <si>
    <t>019.12.L-M</t>
  </si>
  <si>
    <t>1x(B)60
2x(B)50</t>
  </si>
  <si>
    <t>Albertine</t>
  </si>
  <si>
    <t>019.01.XL-H</t>
  </si>
  <si>
    <t>Jarvis</t>
  </si>
  <si>
    <t>019.02.XL-E</t>
  </si>
  <si>
    <t>1x(C)130</t>
  </si>
  <si>
    <t>Diamond</t>
  </si>
  <si>
    <t>019.03.XL-H</t>
  </si>
  <si>
    <t>Vesuve</t>
  </si>
  <si>
    <t>019.04.XL-M</t>
  </si>
  <si>
    <t>1x(B)100</t>
  </si>
  <si>
    <t>Pavlov</t>
  </si>
  <si>
    <t>019.05.XL-H</t>
  </si>
  <si>
    <t>1x(B)50</t>
  </si>
  <si>
    <t>Pavlov Sister</t>
  </si>
  <si>
    <t>019.06.XL-H</t>
  </si>
  <si>
    <t>Taal</t>
  </si>
  <si>
    <t>019.07.XL-M</t>
  </si>
  <si>
    <t>1x(5)50</t>
  </si>
  <si>
    <t>The Saucer XL1</t>
  </si>
  <si>
    <t>019.08.XL-E</t>
  </si>
  <si>
    <t>1x(B)60
1x(B)120</t>
  </si>
  <si>
    <t>Tartempion</t>
  </si>
  <si>
    <t>019.09.XL-H</t>
  </si>
  <si>
    <t>1x(B)200</t>
  </si>
  <si>
    <t>Agun</t>
  </si>
  <si>
    <t>019.10.XL-H</t>
  </si>
  <si>
    <t>Tycho</t>
  </si>
  <si>
    <t>019.11.XL-M</t>
  </si>
  <si>
    <t>Okama</t>
  </si>
  <si>
    <t>019.12.XL-E</t>
  </si>
  <si>
    <t>Vulcain</t>
  </si>
  <si>
    <t>019.01.XXL-M</t>
  </si>
  <si>
    <t>Krakatoa</t>
  </si>
  <si>
    <t>019.02.XXL-M</t>
  </si>
  <si>
    <t>Fuego</t>
  </si>
  <si>
    <t>019.03.XXL-M</t>
  </si>
  <si>
    <t>1x(B)80</t>
  </si>
  <si>
    <t>Truc</t>
  </si>
  <si>
    <t>019.04.XXL-M</t>
  </si>
  <si>
    <t>1x(B)120</t>
  </si>
  <si>
    <t>Bagana</t>
  </si>
  <si>
    <t>019.05.XXL-H</t>
  </si>
  <si>
    <t>Muche</t>
  </si>
  <si>
    <t>019.06.XXL-H</t>
  </si>
  <si>
    <t>Bobet</t>
  </si>
  <si>
    <t>019.07.XXL-H</t>
  </si>
  <si>
    <t>Fangio</t>
  </si>
  <si>
    <t>019.08.XXL-M</t>
  </si>
  <si>
    <t>1x(B)204</t>
  </si>
  <si>
    <t>Fuji</t>
  </si>
  <si>
    <t>019.01.MEG-E</t>
  </si>
  <si>
    <t>1x(C)170</t>
  </si>
  <si>
    <t>Etna</t>
  </si>
  <si>
    <t>019.02.MEG-M</t>
  </si>
  <si>
    <t>1x(C)136</t>
  </si>
  <si>
    <t>Fournaise</t>
  </si>
  <si>
    <t>019.03.MEG-M</t>
  </si>
  <si>
    <t>Galeras</t>
  </si>
  <si>
    <t>019.04.MEG-H</t>
  </si>
  <si>
    <t>Bidule</t>
  </si>
  <si>
    <t>019.05.MEG-H</t>
  </si>
  <si>
    <t>Machin</t>
  </si>
  <si>
    <t>019.06.MEG-H</t>
  </si>
  <si>
    <t>11x(B)213</t>
  </si>
  <si>
    <t>Tête à claques</t>
  </si>
  <si>
    <t>019.07.MEG-H</t>
  </si>
  <si>
    <t>Gus</t>
  </si>
  <si>
    <t>019.08.MEG-H</t>
  </si>
  <si>
    <t>1x(B)180</t>
  </si>
  <si>
    <t>Chose</t>
  </si>
  <si>
    <t>019.09.MEG-H</t>
  </si>
  <si>
    <t>Jo</t>
  </si>
  <si>
    <t>019.10.MEG-H</t>
  </si>
  <si>
    <t>Lepot</t>
  </si>
  <si>
    <t>019.11.MEG-E</t>
  </si>
  <si>
    <t>Magma</t>
  </si>
  <si>
    <t>019.12.MEG-H</t>
  </si>
  <si>
    <t>Atole</t>
  </si>
  <si>
    <t>019.13.MEG-E</t>
  </si>
  <si>
    <t>Pulsar XS1</t>
  </si>
  <si>
    <t>020.01.XS-H</t>
  </si>
  <si>
    <t>Pulsar XS2</t>
  </si>
  <si>
    <t>020.02.XS-H</t>
  </si>
  <si>
    <t>Pulsar S1</t>
  </si>
  <si>
    <t>020.01.S-H</t>
  </si>
  <si>
    <t>5x(B)50</t>
  </si>
  <si>
    <t>Pulsar M1</t>
  </si>
  <si>
    <t>020.01.M-M</t>
  </si>
  <si>
    <t>5x(B)70</t>
  </si>
  <si>
    <t>Pulsar L1</t>
  </si>
  <si>
    <t>020.01.L-M</t>
  </si>
  <si>
    <t>3x(B)90</t>
  </si>
  <si>
    <t>Pulsar L2</t>
  </si>
  <si>
    <t>020.02.L-M</t>
  </si>
  <si>
    <t>1x(B)120
2x(B)100</t>
  </si>
  <si>
    <t>Pulsar XL1</t>
  </si>
  <si>
    <t>020.01.XL-M</t>
  </si>
  <si>
    <t>1x(B)90
1x(B)80
1x(B)100</t>
  </si>
  <si>
    <t>Pulsar XL2</t>
  </si>
  <si>
    <t>020.02.XL-H</t>
  </si>
  <si>
    <t>Pulsar XL3</t>
  </si>
  <si>
    <t>020.03.XL-M</t>
  </si>
  <si>
    <t>Pulsar XXL1</t>
  </si>
  <si>
    <t>020.01.XXL-M</t>
  </si>
  <si>
    <t>1x(B)120
1x(B)140</t>
  </si>
  <si>
    <t>Pulsar XXL2</t>
  </si>
  <si>
    <t>020.02.XXL-M</t>
  </si>
  <si>
    <t>Pulsar mega 1</t>
  </si>
  <si>
    <t>020.01.MEG-M</t>
  </si>
  <si>
    <t>Pulsar mega 2</t>
  </si>
  <si>
    <t>020.02.MEG-H</t>
  </si>
  <si>
    <t>Pulsar mega 3</t>
  </si>
  <si>
    <t>020.03.MEG-M</t>
  </si>
  <si>
    <t>Boomerang</t>
  </si>
  <si>
    <t>Sydney XS1</t>
  </si>
  <si>
    <t>021.01.XS-H</t>
  </si>
  <si>
    <t>Sydney XS2</t>
  </si>
  <si>
    <t>021.02.XS-H</t>
  </si>
  <si>
    <t>Inertia</t>
  </si>
  <si>
    <t>021.01.S-H</t>
  </si>
  <si>
    <t>10x(B)40</t>
  </si>
  <si>
    <t>Weapon S1</t>
  </si>
  <si>
    <t>021.02.S-H</t>
  </si>
  <si>
    <t>Weapon S2</t>
  </si>
  <si>
    <t>021.03.S-H</t>
  </si>
  <si>
    <t>Station</t>
  </si>
  <si>
    <t>021.04.S-M</t>
  </si>
  <si>
    <t>Element</t>
  </si>
  <si>
    <t>021.05.S-M</t>
  </si>
  <si>
    <t>Spirit</t>
  </si>
  <si>
    <t>021.06.S-M</t>
  </si>
  <si>
    <t>Killer M1</t>
  </si>
  <si>
    <t>021.01.M-H</t>
  </si>
  <si>
    <t>Killer M2</t>
  </si>
  <si>
    <t>021.02.M-M</t>
  </si>
  <si>
    <t>Killer M3</t>
  </si>
  <si>
    <t>021.03.M-M</t>
  </si>
  <si>
    <t>Weapon M1</t>
  </si>
  <si>
    <t>021.04.M-H</t>
  </si>
  <si>
    <t>3x(B)50</t>
  </si>
  <si>
    <t>Song L1</t>
  </si>
  <si>
    <t>021.01.L-H</t>
  </si>
  <si>
    <t>1x(B)50
2x(B)40</t>
  </si>
  <si>
    <t>Song L2</t>
  </si>
  <si>
    <t>021.02.L-M</t>
  </si>
  <si>
    <t>2x(B)40
1x(B)50</t>
  </si>
  <si>
    <t>Song L3</t>
  </si>
  <si>
    <t>021.03.L-M</t>
  </si>
  <si>
    <t>Song L4</t>
  </si>
  <si>
    <t>021.04.L-E</t>
  </si>
  <si>
    <t>1x(B)40
2x(B)50</t>
  </si>
  <si>
    <t>Song L5</t>
  </si>
  <si>
    <t>021.05.L-E</t>
  </si>
  <si>
    <t>2x(B)50
1x(B)40</t>
  </si>
  <si>
    <t>Line</t>
  </si>
  <si>
    <t>021.06.L-M</t>
  </si>
  <si>
    <t>1x(B)60
1x(B)80
1x(B)50</t>
  </si>
  <si>
    <t>Weapon L1</t>
  </si>
  <si>
    <t>021.07.L-H</t>
  </si>
  <si>
    <t>Weapon L2</t>
  </si>
  <si>
    <t>021.08.L-H</t>
  </si>
  <si>
    <t>3x(B)60</t>
  </si>
  <si>
    <t>Rarrk</t>
  </si>
  <si>
    <t>021.09.L-E</t>
  </si>
  <si>
    <t>1x(B)90
1x(B)60
1x(B)50</t>
  </si>
  <si>
    <t>Inuit L1</t>
  </si>
  <si>
    <t>021.10.L-E</t>
  </si>
  <si>
    <t>Tribal XL1</t>
  </si>
  <si>
    <t>021.01.XL-H</t>
  </si>
  <si>
    <t>2x(B)40</t>
  </si>
  <si>
    <t>Tribal XL2</t>
  </si>
  <si>
    <t>021.02.XL-M</t>
  </si>
  <si>
    <t>Tribal XL3</t>
  </si>
  <si>
    <t>021.10.XL-E</t>
  </si>
  <si>
    <t>1x(B)60
1x(B)40</t>
  </si>
  <si>
    <t>Arbor XL1</t>
  </si>
  <si>
    <t>021.03.XL-H</t>
  </si>
  <si>
    <t>1x(B)80
1x(B)90</t>
  </si>
  <si>
    <t>Arbor XL2</t>
  </si>
  <si>
    <t>021.04.XL-M</t>
  </si>
  <si>
    <t>Nomade XL1</t>
  </si>
  <si>
    <t>021.05.XL-E</t>
  </si>
  <si>
    <t>Nomade XL2</t>
  </si>
  <si>
    <t>021.06.XL-E</t>
  </si>
  <si>
    <t>Weapon XL1</t>
  </si>
  <si>
    <t>021.07.XL-H</t>
  </si>
  <si>
    <t>Inuit XL1</t>
  </si>
  <si>
    <t xml:space="preserve"> 021.08.XL-E</t>
  </si>
  <si>
    <t>2x(B)160</t>
  </si>
  <si>
    <t>Inuit XL2</t>
  </si>
  <si>
    <t>021.09.XL-E</t>
  </si>
  <si>
    <t>2x(B)140</t>
  </si>
  <si>
    <t>Ultimate</t>
  </si>
  <si>
    <t>021.01.XXL-H</t>
  </si>
  <si>
    <t>1x(B)50
1x(B)70</t>
  </si>
  <si>
    <t>Elder</t>
  </si>
  <si>
    <t>021.02.XXL-M</t>
  </si>
  <si>
    <t>1x(B)90
1x(B)50</t>
  </si>
  <si>
    <t>Outback</t>
  </si>
  <si>
    <t>021.03.XXL-M</t>
  </si>
  <si>
    <t>Sacral</t>
  </si>
  <si>
    <t>021.04.XXL-M</t>
  </si>
  <si>
    <t>Infinite</t>
  </si>
  <si>
    <t>021.01.MEG-H</t>
  </si>
  <si>
    <t>1x(B)70</t>
  </si>
  <si>
    <t>Native</t>
  </si>
  <si>
    <t>021.02.MEG-M</t>
  </si>
  <si>
    <t>Intuition mega 1</t>
  </si>
  <si>
    <t>021.03.MEG-E</t>
  </si>
  <si>
    <t>Intuition mega 2</t>
  </si>
  <si>
    <t>021.04.MEG-E</t>
  </si>
  <si>
    <t>Intuition mega 3</t>
  </si>
  <si>
    <t>021.05.MEG-M</t>
  </si>
  <si>
    <t>XS 1</t>
  </si>
  <si>
    <t>100.01.XS-H</t>
  </si>
  <si>
    <t>S 1</t>
  </si>
  <si>
    <t>100.01.S-H</t>
  </si>
  <si>
    <t>1x(B)70
6x(B)50
2x(B)40
1x(B)60</t>
  </si>
  <si>
    <t>S 2</t>
  </si>
  <si>
    <t>100.02.S-M</t>
  </si>
  <si>
    <t>S 3</t>
  </si>
  <si>
    <t>100.03.S-H</t>
  </si>
  <si>
    <t>M 1</t>
  </si>
  <si>
    <t>100.01.M-M</t>
  </si>
  <si>
    <t>3x(B)60
2x(B)70</t>
  </si>
  <si>
    <t>M 2</t>
  </si>
  <si>
    <t>100.02.M-M</t>
  </si>
  <si>
    <t>L 1</t>
  </si>
  <si>
    <t>100.01.L-M</t>
  </si>
  <si>
    <t>2x(B)90
1x(B)80</t>
  </si>
  <si>
    <t>L 2</t>
  </si>
  <si>
    <t>100.02.L-H</t>
  </si>
  <si>
    <t>1x(B)70
2x(B)80</t>
  </si>
  <si>
    <t>L 3</t>
  </si>
  <si>
    <t>100.03.L-M</t>
  </si>
  <si>
    <t>2x(B)50
2x(B)60
1x(B)40</t>
  </si>
  <si>
    <t>L 4</t>
  </si>
  <si>
    <t>100.04.L-M</t>
  </si>
  <si>
    <t>3x(B)60
1x(B)50
1x(B)70</t>
  </si>
  <si>
    <t>XL 1</t>
  </si>
  <si>
    <t>100.01.XL-M</t>
  </si>
  <si>
    <t>1x(B)70
1x(B)80</t>
  </si>
  <si>
    <t>XL 2</t>
  </si>
  <si>
    <t>100.02.XL-M</t>
  </si>
  <si>
    <t>2x(B)120</t>
  </si>
  <si>
    <t>XL 3</t>
  </si>
  <si>
    <t>100.03.XL-H</t>
  </si>
  <si>
    <t>XL 4</t>
  </si>
  <si>
    <t>100.04.XL-M</t>
  </si>
  <si>
    <t>1x(B)120
1x(B)80
1x(B)100</t>
  </si>
  <si>
    <t>XL 5</t>
  </si>
  <si>
    <t>100.05.XL-M</t>
  </si>
  <si>
    <t>XL 6</t>
  </si>
  <si>
    <t>100.06.XL-M</t>
  </si>
  <si>
    <t>1x(B)80
1x(B)70
1x(B)60</t>
  </si>
  <si>
    <t>XL 7</t>
  </si>
  <si>
    <t>100.07.XL-M</t>
  </si>
  <si>
    <t>XL 8</t>
  </si>
  <si>
    <t>100.08.XL-H</t>
  </si>
  <si>
    <t>1x(B)120
1x(B)100</t>
  </si>
  <si>
    <t>XXL 1</t>
  </si>
  <si>
    <t>100.01.XXL-M</t>
  </si>
  <si>
    <t>XXL 2</t>
  </si>
  <si>
    <t>100.02.XXL-E</t>
  </si>
  <si>
    <t>XXL 3</t>
  </si>
  <si>
    <t>100.03.XXL-M</t>
  </si>
  <si>
    <t>XXL 4</t>
  </si>
  <si>
    <t>100.04.XXL-M</t>
  </si>
  <si>
    <t>XXL 5</t>
  </si>
  <si>
    <t>100.05.XXL-M</t>
  </si>
  <si>
    <t>XXL 6</t>
  </si>
  <si>
    <t>100.06.XXL-M</t>
  </si>
  <si>
    <t>x(B)160</t>
  </si>
  <si>
    <t>XXL 7</t>
  </si>
  <si>
    <t>100.07.XXL-H</t>
  </si>
  <si>
    <t>XXL 8</t>
  </si>
  <si>
    <t>MEG 1</t>
  </si>
  <si>
    <t>100.01.MEG-H</t>
  </si>
  <si>
    <t>MEG 2</t>
  </si>
  <si>
    <t>100.02.MEG-H</t>
  </si>
  <si>
    <t>MEG 3</t>
  </si>
  <si>
    <t>100.03.MEG-M</t>
  </si>
  <si>
    <t>MEG 4</t>
  </si>
  <si>
    <t>100.04.MEG-M</t>
  </si>
  <si>
    <t>MEG 5</t>
  </si>
  <si>
    <t>100.05.MEG.H</t>
  </si>
  <si>
    <t>MEG 6</t>
  </si>
  <si>
    <t>100.06.MEG-E</t>
  </si>
  <si>
    <t>MEG 7</t>
  </si>
  <si>
    <t>100.07.MEG-H</t>
  </si>
  <si>
    <t>MEG 8</t>
  </si>
  <si>
    <t>100.08.MEG-M</t>
  </si>
  <si>
    <t>MEG 9</t>
  </si>
  <si>
    <t>100.09.MEG-M</t>
  </si>
  <si>
    <t>MEG 10</t>
  </si>
  <si>
    <t>100.10.MEG-M</t>
  </si>
  <si>
    <t>Plugs</t>
  </si>
  <si>
    <t>000.00.000-0</t>
  </si>
  <si>
    <t>Total holds</t>
  </si>
  <si>
    <t>Fiberglass volumes</t>
  </si>
  <si>
    <t>Stored</t>
  </si>
  <si>
    <t>No stock</t>
  </si>
  <si>
    <t>Ral Code</t>
  </si>
  <si>
    <t>Nb vol/ set</t>
  </si>
  <si>
    <t>Black</t>
  </si>
  <si>
    <t>Blue</t>
  </si>
  <si>
    <t>Yellow</t>
  </si>
  <si>
    <t>Red</t>
  </si>
  <si>
    <t>White</t>
  </si>
  <si>
    <t>Green</t>
  </si>
  <si>
    <t>Purple</t>
  </si>
  <si>
    <t>Nb Pieces</t>
  </si>
  <si>
    <t>Scoop</t>
  </si>
  <si>
    <t>Scoop 1</t>
  </si>
  <si>
    <t>VOL.F.001-M</t>
  </si>
  <si>
    <t>Scoop 2</t>
  </si>
  <si>
    <t>VOL.F.002-M</t>
  </si>
  <si>
    <t>Pinch</t>
  </si>
  <si>
    <t>Pinch 1</t>
  </si>
  <si>
    <t>VOL.F.003-H</t>
  </si>
  <si>
    <t>Pinch 2</t>
  </si>
  <si>
    <t>VOL.F.004-H</t>
  </si>
  <si>
    <t>Rocket</t>
  </si>
  <si>
    <t>Rocket 1</t>
  </si>
  <si>
    <t>VOL.F.005-H</t>
  </si>
  <si>
    <t>Rocket 2</t>
  </si>
  <si>
    <t>VOL.F.006-H</t>
  </si>
  <si>
    <t>Triangle</t>
  </si>
  <si>
    <t>Triangle 1</t>
  </si>
  <si>
    <t>VOL.F.007-H</t>
  </si>
  <si>
    <t>Triangle 2</t>
  </si>
  <si>
    <t>VOL.F.008-E</t>
  </si>
  <si>
    <t>Tube</t>
  </si>
  <si>
    <t>Tube 1</t>
  </si>
  <si>
    <t>VOL.F.009-E</t>
  </si>
  <si>
    <t>Tube 2</t>
  </si>
  <si>
    <t>VOL.F.010-E</t>
  </si>
  <si>
    <t>Tube 3</t>
  </si>
  <si>
    <t>VOL.F.011-E</t>
  </si>
  <si>
    <t>Tube 4</t>
  </si>
  <si>
    <t>VOL.F.012-H</t>
  </si>
  <si>
    <t>Tube 5</t>
  </si>
  <si>
    <t>VOL.F.013-M</t>
  </si>
  <si>
    <t>Cube</t>
  </si>
  <si>
    <t>Cube 1</t>
  </si>
  <si>
    <t>VOL.F.014-M</t>
  </si>
  <si>
    <t>Cube 2</t>
  </si>
  <si>
    <t>VOL.F.015-H</t>
  </si>
  <si>
    <t>Cube 3</t>
  </si>
  <si>
    <t>VOL.F.016-M</t>
  </si>
  <si>
    <t>Cube 4</t>
  </si>
  <si>
    <t>VOL.F.017-H</t>
  </si>
  <si>
    <t>Cube 5</t>
  </si>
  <si>
    <t>VOL.F.018-M</t>
  </si>
  <si>
    <t>Lame</t>
  </si>
  <si>
    <t>Lame 1</t>
  </si>
  <si>
    <t>VOL.F.019-E</t>
  </si>
  <si>
    <t>Sculpt</t>
  </si>
  <si>
    <t>Sculpt 1</t>
  </si>
  <si>
    <t>VOL.F.020-M</t>
  </si>
  <si>
    <t>BoomRamp</t>
  </si>
  <si>
    <t>BoomRamp 1</t>
  </si>
  <si>
    <t>VOL.F.021-E</t>
  </si>
  <si>
    <t>Not available</t>
  </si>
  <si>
    <t>BoomRamp 2</t>
  </si>
  <si>
    <t>VOL.F.022-E</t>
  </si>
  <si>
    <t>BoomRamp 3</t>
  </si>
  <si>
    <t>VOL.F.023-M</t>
  </si>
  <si>
    <t>BoomRamp 4</t>
  </si>
  <si>
    <t>VOL.F.024-M</t>
  </si>
  <si>
    <t>BoomRamp 5</t>
  </si>
  <si>
    <t>VOL.F.025-M</t>
  </si>
  <si>
    <t>BoomRamp 6</t>
  </si>
  <si>
    <t>VOL.F.026-H</t>
  </si>
  <si>
    <t>BoomJump</t>
  </si>
  <si>
    <t>BoomJump 1</t>
  </si>
  <si>
    <t>VOL.F.027-E</t>
  </si>
  <si>
    <t>BoomJump 2</t>
  </si>
  <si>
    <t>VOL.F.028-E</t>
  </si>
  <si>
    <t>BoomJump 3</t>
  </si>
  <si>
    <t>VOL.F.029-E</t>
  </si>
  <si>
    <t>BoomJump 4</t>
  </si>
  <si>
    <t>VOL.F.030-M</t>
  </si>
  <si>
    <t>BoomJump 5</t>
  </si>
  <si>
    <t>VOL.F.031-H</t>
  </si>
  <si>
    <t>BoomJump 6</t>
  </si>
  <si>
    <t>VOL.F.032-M</t>
  </si>
  <si>
    <t xml:space="preserve"> Taji</t>
  </si>
  <si>
    <t xml:space="preserve"> Taji 1</t>
  </si>
  <si>
    <t>VOL.F.035-M</t>
  </si>
  <si>
    <t>Taji 2</t>
  </si>
  <si>
    <t>VOL.F.033-M</t>
  </si>
  <si>
    <t>Taji 3</t>
  </si>
  <si>
    <t>VOL.F.034-H</t>
  </si>
  <si>
    <t>Taji 4</t>
  </si>
  <si>
    <t>VOL.F.041-M</t>
  </si>
  <si>
    <t>Taji bubble</t>
  </si>
  <si>
    <t>Taji bubble 1</t>
  </si>
  <si>
    <t>VOL.F.036-M</t>
  </si>
  <si>
    <t>Taji Bubble 2</t>
  </si>
  <si>
    <t>VOL.F.037-E</t>
  </si>
  <si>
    <t>Taji Bubble 3</t>
  </si>
  <si>
    <t>VOL.F.038-M</t>
  </si>
  <si>
    <t>Taji Bubble 4</t>
  </si>
  <si>
    <t>VOL.F.039-E</t>
  </si>
  <si>
    <t>Taji Bubble 5</t>
  </si>
  <si>
    <t>VOL.F.040-M</t>
  </si>
  <si>
    <t>Taji Slab</t>
  </si>
  <si>
    <t>Taji Slab 1</t>
  </si>
  <si>
    <t>VOL.F.042-H</t>
  </si>
  <si>
    <t>Taji Slab 2</t>
  </si>
  <si>
    <t>VOL.F.043-M</t>
  </si>
  <si>
    <t>Taji Slab 3</t>
  </si>
  <si>
    <t>VOL.F.044-H</t>
  </si>
  <si>
    <t>Taji Slab 4</t>
  </si>
  <si>
    <t>VOL.F.045-M</t>
  </si>
  <si>
    <t>Taji Slab 5</t>
  </si>
  <si>
    <t>VOL.F.046-M</t>
  </si>
  <si>
    <t>Taji Pinch</t>
  </si>
  <si>
    <t>Taji Pinch 1</t>
  </si>
  <si>
    <t>VOL.F.047-M</t>
  </si>
  <si>
    <t>Taji Pinch 2</t>
  </si>
  <si>
    <t>VOL.F.048-M</t>
  </si>
  <si>
    <t>Taji Pinch 3</t>
  </si>
  <si>
    <t>VOL.F.049-M</t>
  </si>
  <si>
    <t>Taji Pinch 4</t>
  </si>
  <si>
    <t>VOL.F.050-E</t>
  </si>
  <si>
    <t>Taji Pinch 5</t>
  </si>
  <si>
    <t>VOL.F.051-H</t>
  </si>
  <si>
    <t>Taji Pinch 6</t>
  </si>
  <si>
    <t>VOL.F.052-M</t>
  </si>
  <si>
    <t>Taji Pinch 7</t>
  </si>
  <si>
    <t>VOL.F.053-H</t>
  </si>
  <si>
    <t>Taji Pinch 8</t>
  </si>
  <si>
    <t>VOL.F.054-E</t>
  </si>
  <si>
    <t>Taji Pinch 9</t>
  </si>
  <si>
    <t>VOL.F.055-H</t>
  </si>
  <si>
    <t>Taji Pinch 10</t>
  </si>
  <si>
    <t>VOL.F.056-E</t>
  </si>
  <si>
    <t>Taji Pinch 1 DT</t>
  </si>
  <si>
    <t>VOL.F.076-M</t>
  </si>
  <si>
    <t>Taji Pinch 2 DT</t>
  </si>
  <si>
    <t>VOL.F.077-M</t>
  </si>
  <si>
    <t>Taji Pinch 3 DT</t>
  </si>
  <si>
    <t>VOL.F.078-M</t>
  </si>
  <si>
    <t>Taji Pinch 4 DT</t>
  </si>
  <si>
    <t>VOL.F.079-E</t>
  </si>
  <si>
    <t>Taji Pinch 5 DT</t>
  </si>
  <si>
    <t>VOL.F.080-H</t>
  </si>
  <si>
    <t>Taji Pinch 6 DT</t>
  </si>
  <si>
    <t>VOL.F.081-M</t>
  </si>
  <si>
    <t>Taji Pinch 7 DT</t>
  </si>
  <si>
    <t>VOL.F.082-H</t>
  </si>
  <si>
    <t>Taji Pinch 8 DT</t>
  </si>
  <si>
    <t>VOL.F.083-E</t>
  </si>
  <si>
    <t>Taji Pinch 9 DT</t>
  </si>
  <si>
    <t>VOL.F.084-H</t>
  </si>
  <si>
    <t>Taji Pinch 10 DT</t>
  </si>
  <si>
    <t>VOL.F.085-E</t>
  </si>
  <si>
    <t>VOL.F.057-E</t>
  </si>
  <si>
    <t>VOL.F.058-E</t>
  </si>
  <si>
    <t>VOL.F.059-E</t>
  </si>
  <si>
    <t>Wave 4</t>
  </si>
  <si>
    <t>VOL.F.060-E</t>
  </si>
  <si>
    <t>Wave 5</t>
  </si>
  <si>
    <t>VOL.F.061-E</t>
  </si>
  <si>
    <t>Wave 6</t>
  </si>
  <si>
    <t>VOL.F.062-M</t>
  </si>
  <si>
    <t>Wave 7</t>
  </si>
  <si>
    <t>VOL.F.063-E</t>
  </si>
  <si>
    <t>Wave 8</t>
  </si>
  <si>
    <t>VOL.F.064-M</t>
  </si>
  <si>
    <t>Crater Meteor 1</t>
  </si>
  <si>
    <t>VOL.F.065-M</t>
  </si>
  <si>
    <t>Sky-ball</t>
  </si>
  <si>
    <t>Sky-ball S1</t>
  </si>
  <si>
    <t>VOL.F.066-H</t>
  </si>
  <si>
    <t>Sky-ball S2</t>
  </si>
  <si>
    <t>VOL.F.067-H</t>
  </si>
  <si>
    <t>Sky-ball M1</t>
  </si>
  <si>
    <t>VOL.F.068-H</t>
  </si>
  <si>
    <t>Sky-ball M2</t>
  </si>
  <si>
    <t>VOL.F.069-H</t>
  </si>
  <si>
    <t>Sky-ball L1</t>
  </si>
  <si>
    <t>VOL.F.070-H</t>
  </si>
  <si>
    <t>Sky-ball L2</t>
  </si>
  <si>
    <t>VOL.F.071-H</t>
  </si>
  <si>
    <t>Sky-ball XL1</t>
  </si>
  <si>
    <t>VOL.F.072-H</t>
  </si>
  <si>
    <t>Sky-ball XL2</t>
  </si>
  <si>
    <t>VOL.F.073-H</t>
  </si>
  <si>
    <t>Total Sky-ball 1</t>
  </si>
  <si>
    <t>VOL.F.074-H</t>
  </si>
  <si>
    <t>Total Sky-ball 2</t>
  </si>
  <si>
    <t>VOL.F.075-H</t>
  </si>
  <si>
    <t>Total volumes</t>
  </si>
  <si>
    <t>Wooden volumes &amp; wooden holds</t>
  </si>
  <si>
    <t>Nb holds or vol/ set</t>
  </si>
  <si>
    <t>Sizes (cm)</t>
  </si>
  <si>
    <t>black</t>
  </si>
  <si>
    <t>Grey</t>
  </si>
  <si>
    <t>Nb pieces</t>
  </si>
  <si>
    <t>Wooden boomerangs 1</t>
  </si>
  <si>
    <t>W.01.01.L</t>
  </si>
  <si>
    <t>70*20*7</t>
  </si>
  <si>
    <t>Wooden boomerangs 2</t>
  </si>
  <si>
    <t>W.01.02.L</t>
  </si>
  <si>
    <t>65*23*8</t>
  </si>
  <si>
    <t>Wooden boomerangs 3</t>
  </si>
  <si>
    <t>W.01.03.L</t>
  </si>
  <si>
    <t>67*23*7</t>
  </si>
  <si>
    <t>Wooden boomerangs 4</t>
  </si>
  <si>
    <t>W.01.04.L</t>
  </si>
  <si>
    <t>82*27*6</t>
  </si>
  <si>
    <t>Wooden boomerangs 5</t>
  </si>
  <si>
    <t>W.01.05.L</t>
  </si>
  <si>
    <t>80*28*6</t>
  </si>
  <si>
    <t>Wooden boomerangs 6</t>
  </si>
  <si>
    <t>W.01.06.L</t>
  </si>
  <si>
    <t>81*28*9</t>
  </si>
  <si>
    <t>Wooden boomerangs 7</t>
  </si>
  <si>
    <t>W.01.07.L</t>
  </si>
  <si>
    <t xml:space="preserve">65*15*6 </t>
  </si>
  <si>
    <t>Pentagon</t>
  </si>
  <si>
    <t>Pentagon M</t>
  </si>
  <si>
    <t>W.02.01.M</t>
  </si>
  <si>
    <t xml:space="preserve">55*34*13 &amp; 55*28*13 </t>
  </si>
  <si>
    <t>Pentagon L</t>
  </si>
  <si>
    <t>W.02.02.L</t>
  </si>
  <si>
    <t xml:space="preserve">80*50*21 &amp; 80*42*21 </t>
  </si>
  <si>
    <t>Ramps</t>
  </si>
  <si>
    <t>Ramps 1</t>
  </si>
  <si>
    <t>W.03.01.M</t>
  </si>
  <si>
    <t>59*29*12 ; 59*29*12 &amp; 59*29*12</t>
  </si>
  <si>
    <t>Starwoods</t>
  </si>
  <si>
    <t>Starwoods 1</t>
  </si>
  <si>
    <t>W.04.01.L</t>
  </si>
  <si>
    <t xml:space="preserve">75*45*17 &amp; 56*38*17 </t>
  </si>
  <si>
    <t>Starwoods 2</t>
  </si>
  <si>
    <t>W.04.02.L</t>
  </si>
  <si>
    <t xml:space="preserve">104*32*17 &amp;   72*26*17 </t>
  </si>
  <si>
    <t>Starwoods 3</t>
  </si>
  <si>
    <t>W.04.03.L</t>
  </si>
  <si>
    <t>133*26*17 &amp;  90*22*17</t>
  </si>
  <si>
    <t>Starwoods 4</t>
  </si>
  <si>
    <t>W.04.04.L</t>
  </si>
  <si>
    <t>94*37*17 &amp;49*37*17</t>
  </si>
  <si>
    <t>Starwoods 5</t>
  </si>
  <si>
    <t>W.04.05.L</t>
  </si>
  <si>
    <t xml:space="preserve">60*42*17   </t>
  </si>
  <si>
    <t>Starwoods 6</t>
  </si>
  <si>
    <t>W.04.06.L</t>
  </si>
  <si>
    <t>60*42*17</t>
  </si>
  <si>
    <t>Starwoods 7</t>
  </si>
  <si>
    <t>W.04.07.L</t>
  </si>
  <si>
    <t>100*48*17 ; 60*48*17 &amp; 30*48*17</t>
  </si>
  <si>
    <t>Asymmetric pyramids</t>
  </si>
  <si>
    <t>Asymmetric pyramids 1</t>
  </si>
  <si>
    <t>W.05.01.SML</t>
  </si>
  <si>
    <t>35*30*05 ; 48*40*06 &amp; 98*81*12</t>
  </si>
  <si>
    <t>Asymmetric pyramids 2</t>
  </si>
  <si>
    <t>W.05.02.SML</t>
  </si>
  <si>
    <t>35*30*07 ; 48*40*10 &amp; 98*81*17</t>
  </si>
  <si>
    <t>Asymmetric pyramids 3</t>
  </si>
  <si>
    <t>W.05.03.SML</t>
  </si>
  <si>
    <t>35*30*10 ; 48*40*14 &amp; 98*81*27</t>
  </si>
  <si>
    <t>Asymmetric pyramids 4</t>
  </si>
  <si>
    <t>W.05.04.SML</t>
  </si>
  <si>
    <t xml:space="preserve">35*30*14 ; 48*40*19 &amp; 98*81*34 </t>
  </si>
  <si>
    <t>Asymmetric pyramids 5</t>
  </si>
  <si>
    <t>W.05.05.L</t>
  </si>
  <si>
    <t>120*84*10</t>
  </si>
  <si>
    <t>Asymmetric pyramids 6</t>
  </si>
  <si>
    <t>W.05.06.L</t>
  </si>
  <si>
    <t>109*77*12</t>
  </si>
  <si>
    <t>Asymmetric pyramids 7</t>
  </si>
  <si>
    <t>W.05.07.L</t>
  </si>
  <si>
    <t>113*74*17</t>
  </si>
  <si>
    <t>Asymmetric pyramids 8</t>
  </si>
  <si>
    <t>W.05.08.L</t>
  </si>
  <si>
    <t>200*170*50</t>
  </si>
  <si>
    <t>Ball S1</t>
  </si>
  <si>
    <t>W.06.01.S</t>
  </si>
  <si>
    <t xml:space="preserve">100*50*11 </t>
  </si>
  <si>
    <t>Ball S2</t>
  </si>
  <si>
    <t>W.06.02.S</t>
  </si>
  <si>
    <t>100*42*17</t>
  </si>
  <si>
    <t>Ball S3</t>
  </si>
  <si>
    <t>W.06.03.S</t>
  </si>
  <si>
    <t>100*33*10</t>
  </si>
  <si>
    <t>Ball S4</t>
  </si>
  <si>
    <t>W.06.04.S</t>
  </si>
  <si>
    <t>100*29*10</t>
  </si>
  <si>
    <t>Ball S5</t>
  </si>
  <si>
    <t>W.06.05.S</t>
  </si>
  <si>
    <t>Ball S6</t>
  </si>
  <si>
    <t>W.06.06.S</t>
  </si>
  <si>
    <t>100*100*18</t>
  </si>
  <si>
    <t>Ball M1</t>
  </si>
  <si>
    <t>W.06.07.M</t>
  </si>
  <si>
    <t>130*65*14</t>
  </si>
  <si>
    <t>Ball M2</t>
  </si>
  <si>
    <t>W.06.08.M</t>
  </si>
  <si>
    <t>130*55*22</t>
  </si>
  <si>
    <t>Ball M3</t>
  </si>
  <si>
    <t>W.06.09.M</t>
  </si>
  <si>
    <t>130*43*14</t>
  </si>
  <si>
    <t>Ball M4</t>
  </si>
  <si>
    <t>W.06.10.M</t>
  </si>
  <si>
    <t>130*38*14</t>
  </si>
  <si>
    <t>Ball M5</t>
  </si>
  <si>
    <t>W.06.11.M</t>
  </si>
  <si>
    <t>130*130*48</t>
  </si>
  <si>
    <t>Ball M6</t>
  </si>
  <si>
    <t>W.06.12.M</t>
  </si>
  <si>
    <t>130125*23</t>
  </si>
  <si>
    <t>Ball L1</t>
  </si>
  <si>
    <t>W.06.13.L</t>
  </si>
  <si>
    <t>160*80*17</t>
  </si>
  <si>
    <t>Ball L2</t>
  </si>
  <si>
    <t>W.06.14.L</t>
  </si>
  <si>
    <t>160*67*27</t>
  </si>
  <si>
    <t>Ball L3</t>
  </si>
  <si>
    <t>W.06.15.L</t>
  </si>
  <si>
    <t>160*54*17</t>
  </si>
  <si>
    <t>Ball L4</t>
  </si>
  <si>
    <t>W.06.16.L</t>
  </si>
  <si>
    <t>160*48*18</t>
  </si>
  <si>
    <t>Ball XL1</t>
  </si>
  <si>
    <t>W.06.17.XL</t>
  </si>
  <si>
    <t>190*95*21</t>
  </si>
  <si>
    <t>Ball XL2</t>
  </si>
  <si>
    <t>W.06.18.XL</t>
  </si>
  <si>
    <t>188*81*33</t>
  </si>
  <si>
    <t>Ball XL3</t>
  </si>
  <si>
    <t>W.06.19.XL</t>
  </si>
  <si>
    <t>187*65*20</t>
  </si>
  <si>
    <t>Ball XL4</t>
  </si>
  <si>
    <t>W.06.20.XL</t>
  </si>
  <si>
    <t>184*58*21</t>
  </si>
  <si>
    <t>Finger crack</t>
  </si>
  <si>
    <t>Finger crack 15°</t>
  </si>
  <si>
    <t>W.10.01.M</t>
  </si>
  <si>
    <t>180*40 &amp; 180*40</t>
  </si>
  <si>
    <t>Finger crack 30°</t>
  </si>
  <si>
    <t>W.10.02.M</t>
  </si>
  <si>
    <t>110*40 &amp; 110*40</t>
  </si>
  <si>
    <t>Finger crack 90°</t>
  </si>
  <si>
    <t>W.10.03.M</t>
  </si>
  <si>
    <t>Open crack</t>
  </si>
  <si>
    <t>Open crack 15° </t>
  </si>
  <si>
    <t>W.07.01.L</t>
  </si>
  <si>
    <t>180*120 *20</t>
  </si>
  <si>
    <t>Wooden volumes</t>
  </si>
  <si>
    <t>W.08.01.L</t>
  </si>
  <si>
    <t>W.08.02.L</t>
  </si>
  <si>
    <t>W.08.03.L</t>
  </si>
  <si>
    <t>ignore:true;</t>
  </si>
  <si>
    <t>Invoice address</t>
  </si>
  <si>
    <t>Delivery address</t>
  </si>
  <si>
    <t>Sum pieces</t>
  </si>
  <si>
    <t>Sum sets</t>
  </si>
  <si>
    <t>Price without VAT</t>
  </si>
  <si>
    <t>Sum without VAT</t>
  </si>
  <si>
    <t>Transport cost</t>
  </si>
  <si>
    <t>VAT 0%</t>
  </si>
  <si>
    <t>Sum including VAT</t>
  </si>
  <si>
    <t>100.08.XXL-M</t>
  </si>
  <si>
    <t>Craters</t>
  </si>
  <si>
    <t>Wave 2 DT</t>
  </si>
  <si>
    <t>Wave 3 DT</t>
  </si>
  <si>
    <t>Wave 1 DT</t>
  </si>
  <si>
    <t>Big Friend</t>
  </si>
  <si>
    <t>Big Fine F*</t>
  </si>
  <si>
    <t>Big Fat F*</t>
  </si>
  <si>
    <t>Big Flat F*</t>
  </si>
  <si>
    <t>130*20*20 &amp;180*30*30</t>
  </si>
  <si>
    <t>115*30*20 &amp;145*45*25</t>
  </si>
  <si>
    <t>100*30*15 &amp;130*50*20</t>
  </si>
  <si>
    <t>Shape Rider</t>
  </si>
  <si>
    <t>022.18.MEG</t>
  </si>
  <si>
    <t>022.19.MEG</t>
  </si>
  <si>
    <t xml:space="preserve">Riverside 16 XXL </t>
  </si>
  <si>
    <t>022.37.XXL</t>
  </si>
  <si>
    <t xml:space="preserve">Riverside 17 XXL </t>
  </si>
  <si>
    <t>022.38.XXL</t>
  </si>
  <si>
    <t xml:space="preserve">Riverside 18 XXL </t>
  </si>
  <si>
    <t>022.39.XXL</t>
  </si>
  <si>
    <t>Riverside 19 MEG</t>
  </si>
  <si>
    <t>022.40.MEG</t>
  </si>
  <si>
    <t>Riverside 20 MEG</t>
  </si>
  <si>
    <t>022.41.MEG</t>
  </si>
  <si>
    <t>Riverside 21 MEG</t>
  </si>
  <si>
    <t>022.42.MEG</t>
  </si>
  <si>
    <t>Sunside 17 MEG</t>
  </si>
  <si>
    <t>022.59.MEG</t>
  </si>
  <si>
    <t>Sunside 18 MEG</t>
  </si>
  <si>
    <t>022.60.MEG</t>
  </si>
  <si>
    <t>Lift</t>
  </si>
  <si>
    <t>Lift L 2</t>
  </si>
  <si>
    <t>023.04.L</t>
  </si>
  <si>
    <t>Lift L3</t>
  </si>
  <si>
    <t>023.05.L</t>
  </si>
  <si>
    <t>Lift XL1</t>
  </si>
  <si>
    <t>023.15.XL</t>
  </si>
  <si>
    <t>Lift XL2</t>
  </si>
  <si>
    <t>023.16.XL</t>
  </si>
  <si>
    <t>Lift XL3</t>
  </si>
  <si>
    <t>023.17.XL</t>
  </si>
  <si>
    <t>Lift XXL1</t>
  </si>
  <si>
    <t>023.20.XXL</t>
  </si>
  <si>
    <t>Taji</t>
  </si>
  <si>
    <t>Taji XXL1</t>
  </si>
  <si>
    <t>024.15.XXL</t>
  </si>
  <si>
    <t>Taji XXL2</t>
  </si>
  <si>
    <t>024.16.XXL</t>
  </si>
  <si>
    <t>Taji XXL3</t>
  </si>
  <si>
    <t>024.17.XXL</t>
  </si>
  <si>
    <t>Taji  MEG 1</t>
  </si>
  <si>
    <t>024.18.MEG</t>
  </si>
  <si>
    <t>Sky ball</t>
  </si>
  <si>
    <t>1x(B)100
1x(B)120</t>
  </si>
  <si>
    <t>1x(B)220</t>
  </si>
  <si>
    <t>1x(B)50/3x(B)6/1x(B)70</t>
  </si>
  <si>
    <t>2x(B)60/3x(B)50</t>
  </si>
  <si>
    <t>5x(B)60</t>
  </si>
  <si>
    <t>1x(B)80/2x(B)70</t>
  </si>
  <si>
    <t>PU CHF HT</t>
  </si>
  <si>
    <t>Total CHF</t>
  </si>
  <si>
    <t>Pebble 1 XXS</t>
  </si>
  <si>
    <t>022.01.XXS</t>
  </si>
  <si>
    <t>Pebble 2 XXS</t>
  </si>
  <si>
    <t>022.02.XXS</t>
  </si>
  <si>
    <t>Pebble 3 XS</t>
  </si>
  <si>
    <t>022.03.XS</t>
  </si>
  <si>
    <t>Pebble 4 S</t>
  </si>
  <si>
    <t>022.04.S</t>
  </si>
  <si>
    <t>Pebble 5 S</t>
  </si>
  <si>
    <t>022.05.S</t>
  </si>
  <si>
    <t>Breakside 1 L/XS</t>
  </si>
  <si>
    <t>022.06.L</t>
  </si>
  <si>
    <t>Breakside 2 L/M</t>
  </si>
  <si>
    <t>022.07.L</t>
  </si>
  <si>
    <t xml:space="preserve">Breakside 3 XL/M </t>
  </si>
  <si>
    <t>022.08.XL</t>
  </si>
  <si>
    <t>Breakside 4 XL/M</t>
  </si>
  <si>
    <t>022.09.XL</t>
  </si>
  <si>
    <t xml:space="preserve">Breakiside 5 XL/M </t>
  </si>
  <si>
    <t>022.10.XL</t>
  </si>
  <si>
    <t xml:space="preserve">Breakside 6 XXL/M </t>
  </si>
  <si>
    <t>022.11.XXL</t>
  </si>
  <si>
    <t xml:space="preserve">Breakside 7 XXL/L </t>
  </si>
  <si>
    <t>022.12.XXL</t>
  </si>
  <si>
    <t xml:space="preserve">Breakside 8 XXL/L </t>
  </si>
  <si>
    <t>022.13.XXL</t>
  </si>
  <si>
    <t>Breakside 9 XXL/L</t>
  </si>
  <si>
    <t>022.14.XXL</t>
  </si>
  <si>
    <t>Breakside 10 XXL/XL</t>
  </si>
  <si>
    <t>022.15.XXL</t>
  </si>
  <si>
    <t>Breakside 11 MEG/XL</t>
  </si>
  <si>
    <t>022.16.MEG</t>
  </si>
  <si>
    <t>Breakside 12 MEG/XL</t>
  </si>
  <si>
    <t>022.17.MEG</t>
  </si>
  <si>
    <t>Breakside 13 MEG/XL</t>
  </si>
  <si>
    <t>Breakside 14 MEG/XL</t>
  </si>
  <si>
    <t xml:space="preserve">Riverside 1 M </t>
  </si>
  <si>
    <t>022.22.M</t>
  </si>
  <si>
    <t xml:space="preserve">Riverside 2 M </t>
  </si>
  <si>
    <t>022.23.M</t>
  </si>
  <si>
    <t xml:space="preserve">Riverside 3 M </t>
  </si>
  <si>
    <t>022.24.M</t>
  </si>
  <si>
    <t xml:space="preserve">Riverside 6 M </t>
  </si>
  <si>
    <t>022.27.M</t>
  </si>
  <si>
    <t xml:space="preserve">Riverside 7 L </t>
  </si>
  <si>
    <t>022.28.L</t>
  </si>
  <si>
    <t xml:space="preserve">Riverside 8 L </t>
  </si>
  <si>
    <t>022.29.L</t>
  </si>
  <si>
    <t xml:space="preserve">Riverside 9 L </t>
  </si>
  <si>
    <t>022.30.L</t>
  </si>
  <si>
    <t xml:space="preserve">Riverside 10 XL </t>
  </si>
  <si>
    <t>022.31.XL</t>
  </si>
  <si>
    <t xml:space="preserve">Riverside 11 XL </t>
  </si>
  <si>
    <t>022.32.XL</t>
  </si>
  <si>
    <t>Riverside 12 XL</t>
  </si>
  <si>
    <t>022.33.XL</t>
  </si>
  <si>
    <t xml:space="preserve">Riverside 13 XXL </t>
  </si>
  <si>
    <t>022.34.XXL</t>
  </si>
  <si>
    <t xml:space="preserve">Riverside 14 XXL </t>
  </si>
  <si>
    <t>022.35.XXL</t>
  </si>
  <si>
    <t>Sunside 1 M</t>
  </si>
  <si>
    <t>022.43.M</t>
  </si>
  <si>
    <t>Sunside 3 L</t>
  </si>
  <si>
    <t>022.45.L</t>
  </si>
  <si>
    <t>Sunside 4 L</t>
  </si>
  <si>
    <t>022.46.L</t>
  </si>
  <si>
    <t>Sunside 5 L</t>
  </si>
  <si>
    <t>022.47.L</t>
  </si>
  <si>
    <t>Sunside 6 XL</t>
  </si>
  <si>
    <t>022.48.XL</t>
  </si>
  <si>
    <t>Sunside 7 XL</t>
  </si>
  <si>
    <t>022.49.XL</t>
  </si>
  <si>
    <t>Sunside 8 XL</t>
  </si>
  <si>
    <t>022.50.XL</t>
  </si>
  <si>
    <t>Sunside 9 XL</t>
  </si>
  <si>
    <t>022.51.XL</t>
  </si>
  <si>
    <t>Sunside 11 XXL</t>
  </si>
  <si>
    <t>022.53.XXL</t>
  </si>
  <si>
    <t>Sunside 12 XXL</t>
  </si>
  <si>
    <t>022.54.XXL</t>
  </si>
  <si>
    <t>Sunside 13 XXL</t>
  </si>
  <si>
    <t>022.55.XXL</t>
  </si>
  <si>
    <t>Sunside 14 XXL</t>
  </si>
  <si>
    <t>022.56.XXL</t>
  </si>
  <si>
    <t>Sunside 15 XXL</t>
  </si>
  <si>
    <t>022.57.XXL</t>
  </si>
  <si>
    <t>Sunside 16 XXL</t>
  </si>
  <si>
    <t>022.58.XXL</t>
  </si>
  <si>
    <t>Taji Pinch S</t>
  </si>
  <si>
    <t>024.01.S</t>
  </si>
  <si>
    <t>Taji Pinch M1</t>
  </si>
  <si>
    <t>024.02.M</t>
  </si>
  <si>
    <t>Taji Pinch M2</t>
  </si>
  <si>
    <t>024.03.M</t>
  </si>
  <si>
    <t>Taji Pinch L1</t>
  </si>
  <si>
    <t>024.04.L</t>
  </si>
  <si>
    <t>Taji Pinch XL1</t>
  </si>
  <si>
    <t>024.05.XL</t>
  </si>
  <si>
    <t>Taji Pinch XL2</t>
  </si>
  <si>
    <t>024.06.XL</t>
  </si>
  <si>
    <t>Taji Pinch XXL1</t>
  </si>
  <si>
    <t>024.07.XXL</t>
  </si>
  <si>
    <t>Taji Pinch XXL2</t>
  </si>
  <si>
    <t>024.08.XXL</t>
  </si>
  <si>
    <t>Taji Pinch MEG 1</t>
  </si>
  <si>
    <t>024.09.MEG</t>
  </si>
  <si>
    <t>PU  CHF HT</t>
  </si>
  <si>
    <t xml:space="preserve">Riverside 4 M </t>
  </si>
  <si>
    <t>022.25.M</t>
  </si>
  <si>
    <t>Breakside 15 MEG/XXL</t>
  </si>
  <si>
    <t>022.20.MEG</t>
  </si>
  <si>
    <t>Breakside 16 MEG/XXL</t>
  </si>
  <si>
    <t>022.21.MEG</t>
  </si>
  <si>
    <t>Sky-ball XS</t>
  </si>
  <si>
    <t>025.02.XS</t>
  </si>
  <si>
    <t>025.03.S</t>
  </si>
  <si>
    <t>025.04.S</t>
  </si>
  <si>
    <t>Taji Pinch MEG 2</t>
  </si>
  <si>
    <t>Taji Pinch MEG 3</t>
  </si>
  <si>
    <t>Taji Pinch MEG 9</t>
  </si>
  <si>
    <t>024.20.MEG</t>
  </si>
  <si>
    <t>024.27.MEG</t>
  </si>
  <si>
    <t>Taji Pinch MEG 4</t>
  </si>
  <si>
    <t>024.22.MEG</t>
  </si>
  <si>
    <t>Taji Pinch MEG 5</t>
  </si>
  <si>
    <t>024.23.MEG</t>
  </si>
  <si>
    <t>Taji Pinch MEG 6</t>
  </si>
  <si>
    <t>024.24.MEG</t>
  </si>
  <si>
    <t>Taji Pinch MEG 7</t>
  </si>
  <si>
    <t>024.25.MEG</t>
  </si>
  <si>
    <t>Taji Pinch MEG 8</t>
  </si>
  <si>
    <t>024.26.MEG</t>
  </si>
  <si>
    <t>Taji Pinch MEG 10</t>
  </si>
  <si>
    <t>024.28.MEG</t>
  </si>
  <si>
    <t>Taji Pinch MEG 11</t>
  </si>
  <si>
    <t>024.29.MEG</t>
  </si>
  <si>
    <t>Wooden Holds</t>
  </si>
  <si>
    <t>W.01.08</t>
  </si>
  <si>
    <t>45*14*7</t>
  </si>
  <si>
    <t>W.01.09</t>
  </si>
  <si>
    <t>95*95*21</t>
  </si>
  <si>
    <t>95*81*33</t>
  </si>
  <si>
    <t>95*65*20</t>
  </si>
  <si>
    <t>80*80*17</t>
  </si>
  <si>
    <t>80*67*27</t>
  </si>
  <si>
    <t>80*54*17</t>
  </si>
  <si>
    <t>Pack mini boomerangs 1</t>
  </si>
  <si>
    <t>Pack mini boomerangs 2</t>
  </si>
  <si>
    <t>W.06.21.XS</t>
  </si>
  <si>
    <t>W.06.25.L</t>
  </si>
  <si>
    <t>024.21.MEG</t>
  </si>
  <si>
    <t>70*50*23</t>
  </si>
  <si>
    <t>W.06.22.XS</t>
  </si>
  <si>
    <t>70*40*15</t>
  </si>
  <si>
    <t>W.06.23.XXS</t>
  </si>
  <si>
    <t>50*35*9</t>
  </si>
  <si>
    <t>W.06.24.XXS</t>
  </si>
  <si>
    <t>50*28*20</t>
  </si>
  <si>
    <t>W.06.26.L</t>
  </si>
  <si>
    <t>W.06.27.L</t>
  </si>
  <si>
    <t>W.06.28.L</t>
  </si>
  <si>
    <t>80*48*17</t>
  </si>
  <si>
    <t>W.06.29.XL</t>
  </si>
  <si>
    <t>W.06.30.XL</t>
  </si>
  <si>
    <t>W.06.31.XL</t>
  </si>
  <si>
    <t>W.06.32.XL</t>
  </si>
  <si>
    <t>95*58*20</t>
  </si>
  <si>
    <t>2x(C)70
1x(C)50
1x(C)80
1x(C)60</t>
  </si>
  <si>
    <t>1x(C)60
1x(C)70
1x(C)40</t>
  </si>
  <si>
    <t>2x(C)50
2x(C)70
1x(C)120</t>
  </si>
  <si>
    <t>1x(C)80
1x(C)120</t>
  </si>
  <si>
    <t>2x(C)50
2x(C)60
1x(C)70</t>
  </si>
  <si>
    <t>1x(C)80
2x(C)70
2x(C)100</t>
  </si>
  <si>
    <t>2x(C)80
2x(C)70</t>
  </si>
  <si>
    <t>1x(B )50
2x(B)60</t>
  </si>
  <si>
    <t>4x(C)50
6x(C)40</t>
  </si>
  <si>
    <t>1x(B)70
2x(B)60</t>
  </si>
  <si>
    <t>1x(B)60
4x(B)70</t>
  </si>
  <si>
    <t>1x(B)70
1x(B)90</t>
  </si>
  <si>
    <t>5x(B)50
3x(B)40
2x(B)60</t>
  </si>
  <si>
    <t>3x(B)50
7x(B)40</t>
  </si>
  <si>
    <t>1x(B)80
2x(B)70</t>
  </si>
  <si>
    <t>1x(B)120
1x(B)100
1x(B)90</t>
  </si>
  <si>
    <t>1x(B)90
1x(B)100</t>
  </si>
  <si>
    <t>2x(B)90</t>
  </si>
  <si>
    <t>4x(B)40</t>
  </si>
  <si>
    <t>15x(B)40</t>
  </si>
  <si>
    <t>2x(B)40
3x(B)50</t>
  </si>
  <si>
    <t>3x(B)50
2x(B)40</t>
  </si>
  <si>
    <t>1x(B)80
1x(B)70
1x(B)120</t>
  </si>
  <si>
    <t>1x(B)70
1x(B)60</t>
  </si>
  <si>
    <t>2x(B)70
1x(B)50</t>
  </si>
  <si>
    <t>1x(B)40
4x(B)50</t>
  </si>
  <si>
    <t>2x(B)50
2x(B)70</t>
  </si>
  <si>
    <t>2x(B)60
1x(B)70</t>
  </si>
  <si>
    <t>1x(B)120
1x(B)70</t>
  </si>
  <si>
    <t>4x(B)60
1x(B)50</t>
  </si>
  <si>
    <t xml:space="preserve">1x(B)70
2x(B)60
</t>
  </si>
  <si>
    <t>2x(B)100
1x(B)80</t>
  </si>
  <si>
    <t>1x(B)80
3x(B)60</t>
  </si>
  <si>
    <t>1x(B)90
1x(B)120
1x(B)100</t>
  </si>
  <si>
    <t>2x(B)80
1x(B)90</t>
  </si>
  <si>
    <t>2x(B)60
2x(B)50</t>
  </si>
  <si>
    <t>11x(B)40
4x(B)50</t>
  </si>
  <si>
    <t>1x(B)70
3x(B)60
1x(B)50</t>
  </si>
  <si>
    <t>1x(B)80
3x(B)70</t>
  </si>
  <si>
    <t>1x(B)60
1x(B)90 1x(B)100</t>
  </si>
  <si>
    <t>8x(B)40
2x(B)50</t>
  </si>
  <si>
    <t>Balls</t>
  </si>
  <si>
    <t>Pack Ball XS1</t>
  </si>
  <si>
    <t>Pack Ball XS2</t>
  </si>
  <si>
    <t>Pack Ball XXS1</t>
  </si>
  <si>
    <t>Pack Ball XXS2</t>
  </si>
  <si>
    <t>Halfball M1</t>
  </si>
  <si>
    <t>W.06.33.L</t>
  </si>
  <si>
    <t>Halfball M2</t>
  </si>
  <si>
    <t>W.06.34.M</t>
  </si>
  <si>
    <t>Halfball M3</t>
  </si>
  <si>
    <t>W.06.35.M</t>
  </si>
  <si>
    <t>Halfball M4</t>
  </si>
  <si>
    <t>W.06.36.M</t>
  </si>
  <si>
    <t>Halfball L1</t>
  </si>
  <si>
    <t>Halfball L2</t>
  </si>
  <si>
    <t>Halfball L3</t>
  </si>
  <si>
    <t>Halfball L4</t>
  </si>
  <si>
    <t xml:space="preserve"> Halfball XL1</t>
  </si>
  <si>
    <t>Halfball XL2</t>
  </si>
  <si>
    <t>Halfball XL3</t>
  </si>
  <si>
    <t>Halfball XL4</t>
  </si>
  <si>
    <t>70*65*14</t>
  </si>
  <si>
    <t>70*55*22</t>
  </si>
  <si>
    <t>70*43*14</t>
  </si>
  <si>
    <t>70*38*14</t>
  </si>
  <si>
    <t>BoomRamp 1-2-3</t>
  </si>
  <si>
    <t>VOL.F.100-E</t>
  </si>
  <si>
    <t>BoomRamp 4-5-6</t>
  </si>
  <si>
    <t>VOL.F.101-M</t>
  </si>
  <si>
    <t>BoomJump 1 SML</t>
  </si>
  <si>
    <t>VOL.F.102-E</t>
  </si>
  <si>
    <t>BoomJump 1 SML DT</t>
  </si>
  <si>
    <t>VOL.F.103-E</t>
  </si>
  <si>
    <t>BoomJump 2 SML</t>
  </si>
  <si>
    <t>VOL.F.104-E</t>
  </si>
  <si>
    <t>BoomJump 2 SML DT</t>
  </si>
  <si>
    <t>VOL.F.105-E</t>
  </si>
  <si>
    <t>BoomJump 3 SML</t>
  </si>
  <si>
    <t>VOL.F.106-E</t>
  </si>
  <si>
    <t>BoomJump 3 SML DT</t>
  </si>
  <si>
    <t>VOL.F.107-E</t>
  </si>
  <si>
    <t>BoomJump 4 SML</t>
  </si>
  <si>
    <t>VOL.F.108-M</t>
  </si>
  <si>
    <t>BoomJump 4 SML DT</t>
  </si>
  <si>
    <t>VOL.F.109-M</t>
  </si>
  <si>
    <t>Boomerang 1 DT</t>
  </si>
  <si>
    <t>VOL.F.110-H</t>
  </si>
  <si>
    <t>Boomerang 2 DT</t>
  </si>
  <si>
    <t>VOL.F.111-M</t>
  </si>
  <si>
    <t>Boomerang 3 DT</t>
  </si>
  <si>
    <t>VOL.F.112-H</t>
  </si>
  <si>
    <t>Taji 1 SM DT</t>
  </si>
  <si>
    <t>VOL.F.116-H</t>
  </si>
  <si>
    <t>Taji Pinch 1-8 DT</t>
  </si>
  <si>
    <t>VOL.F.117-M</t>
  </si>
  <si>
    <t>Taji Pinch 2-7 DT</t>
  </si>
  <si>
    <t>VOL.F.118-M</t>
  </si>
  <si>
    <t>Taji Pinch 4-10 DT</t>
  </si>
  <si>
    <t>VOL.F.119-M</t>
  </si>
  <si>
    <t>Taji Pinch 3-5 DT</t>
  </si>
  <si>
    <t>VOL.F.120-M</t>
  </si>
  <si>
    <t>Taji Pinch 6-9 DT</t>
  </si>
  <si>
    <t>VOL.F.121-M</t>
  </si>
  <si>
    <t xml:space="preserve"> Taji 1 DT</t>
  </si>
  <si>
    <t>Set BoomRamp</t>
  </si>
  <si>
    <t>Set BoomJump</t>
  </si>
  <si>
    <t>Set Boomerang</t>
  </si>
  <si>
    <t>Set Taji</t>
  </si>
  <si>
    <t>Set Taji Pinch</t>
  </si>
  <si>
    <t>VOL.F.115-H</t>
  </si>
  <si>
    <t>100*103*21,2</t>
  </si>
  <si>
    <t xml:space="preserve"> Stadium S0</t>
  </si>
  <si>
    <t>026.01.S</t>
  </si>
  <si>
    <t xml:space="preserve"> Stadium S1</t>
  </si>
  <si>
    <t>026.02.S</t>
  </si>
  <si>
    <t xml:space="preserve"> Stadium S2</t>
  </si>
  <si>
    <t>026.03.S</t>
  </si>
  <si>
    <t xml:space="preserve"> Stadium M1</t>
  </si>
  <si>
    <t>026.04.M</t>
  </si>
  <si>
    <t xml:space="preserve"> Stadium M2</t>
  </si>
  <si>
    <t>026.05.M</t>
  </si>
  <si>
    <t xml:space="preserve"> Stadium L1</t>
  </si>
  <si>
    <t>026.06.L</t>
  </si>
  <si>
    <t xml:space="preserve"> Stadium L2</t>
  </si>
  <si>
    <t>026.07.L</t>
  </si>
  <si>
    <t xml:space="preserve"> Stadium L3</t>
  </si>
  <si>
    <t>026.08.L</t>
  </si>
  <si>
    <t xml:space="preserve"> Stadium L4</t>
  </si>
  <si>
    <t>026.09.L</t>
  </si>
  <si>
    <t xml:space="preserve"> Stadium XL1</t>
  </si>
  <si>
    <t>026.10.XL</t>
  </si>
  <si>
    <t xml:space="preserve"> Stadium XL2</t>
  </si>
  <si>
    <t>026.11.XL</t>
  </si>
  <si>
    <t xml:space="preserve"> Stadium XL3</t>
  </si>
  <si>
    <t>026.12.XL</t>
  </si>
  <si>
    <t>4x(B)40
1x(B)50</t>
  </si>
  <si>
    <t xml:space="preserve"> Stadium XL4</t>
  </si>
  <si>
    <t>026.13.XL</t>
  </si>
  <si>
    <t xml:space="preserve"> Stadium XXL1</t>
  </si>
  <si>
    <t>026.14.XXL</t>
  </si>
  <si>
    <t xml:space="preserve"> Stadium XXL2</t>
  </si>
  <si>
    <t>026.15.XXL</t>
  </si>
  <si>
    <t xml:space="preserve"> Stadium XXL3</t>
  </si>
  <si>
    <t>026.16.XXL</t>
  </si>
  <si>
    <t xml:space="preserve"> Stadium XXL4</t>
  </si>
  <si>
    <t>026.17.XXL</t>
  </si>
  <si>
    <t xml:space="preserve"> Stadium XXXL1</t>
  </si>
  <si>
    <t>3x(B)70</t>
  </si>
  <si>
    <t xml:space="preserve"> Stadium XXXL2</t>
  </si>
  <si>
    <t>2x(B)80</t>
  </si>
  <si>
    <t xml:space="preserve"> Stadium MEG 1</t>
  </si>
  <si>
    <t>026.20.MEG</t>
  </si>
  <si>
    <t xml:space="preserve"> Stadium MEG 2</t>
  </si>
  <si>
    <t>026.21.MEG</t>
  </si>
  <si>
    <t xml:space="preserve"> Stadium MEG 3 DT</t>
  </si>
  <si>
    <t>026.22.MEG</t>
  </si>
  <si>
    <t xml:space="preserve"> Stadium MEG 4 DT</t>
  </si>
  <si>
    <t>026.23.MEG</t>
  </si>
  <si>
    <t xml:space="preserve"> Stadium MEG 5 DT</t>
  </si>
  <si>
    <t>026.24.MEG</t>
  </si>
  <si>
    <t xml:space="preserve"> Stadium MEG 7 DT</t>
  </si>
  <si>
    <t>026.26.MEG</t>
  </si>
  <si>
    <t xml:space="preserve"> Stadium MEG 8</t>
  </si>
  <si>
    <t>026.27.MEG</t>
  </si>
  <si>
    <t>Odyssey XS1</t>
  </si>
  <si>
    <t>027.01.XS</t>
  </si>
  <si>
    <t>Odyssey S1</t>
  </si>
  <si>
    <t>027.02.S</t>
  </si>
  <si>
    <t xml:space="preserve">Odyssey XXL1 </t>
  </si>
  <si>
    <t>027.20.XXL</t>
  </si>
  <si>
    <t xml:space="preserve">Odyssey XXL2 </t>
  </si>
  <si>
    <t>027.21.XXL</t>
  </si>
  <si>
    <t xml:space="preserve">Odyssey XXXL 1 </t>
  </si>
  <si>
    <t>027.22.XXXL</t>
  </si>
  <si>
    <t>Odyssey MEG 1 DT</t>
  </si>
  <si>
    <t>027.43.MEG</t>
  </si>
  <si>
    <t>Odyssey MEG 2 DT</t>
  </si>
  <si>
    <t>027.44.MEG</t>
  </si>
  <si>
    <t>Odyssey MEG 3 DT</t>
  </si>
  <si>
    <t>027.45.MEG</t>
  </si>
  <si>
    <t>Odyssey MEG 4 DT</t>
  </si>
  <si>
    <t>027.46.MEG</t>
  </si>
  <si>
    <t>Odyssey MEG 5 DT</t>
  </si>
  <si>
    <t>027.47.MEG</t>
  </si>
  <si>
    <t>Odyssey MEG 6 DT</t>
  </si>
  <si>
    <t>027.48.MEG</t>
  </si>
  <si>
    <t>Stadium 1</t>
  </si>
  <si>
    <t>VOL.F.125</t>
  </si>
  <si>
    <t>Stadium 2</t>
  </si>
  <si>
    <t>VOL.F.126</t>
  </si>
  <si>
    <t>Stadium 3</t>
  </si>
  <si>
    <t>VOL.F.127</t>
  </si>
  <si>
    <t>Stadium 4</t>
  </si>
  <si>
    <t>VOL.F.128</t>
  </si>
  <si>
    <t>Stadium 5</t>
  </si>
  <si>
    <t>VOL.F.129</t>
  </si>
  <si>
    <t>Stadium 6</t>
  </si>
  <si>
    <t>VOL.F.130</t>
  </si>
  <si>
    <t>Stadium 7</t>
  </si>
  <si>
    <t>VOL.F.131</t>
  </si>
  <si>
    <t>Stadium 8</t>
  </si>
  <si>
    <t>VOL.F.132</t>
  </si>
  <si>
    <t>Stadium 9</t>
  </si>
  <si>
    <t>VOL.F.133</t>
  </si>
  <si>
    <t>Stadium 10</t>
  </si>
  <si>
    <t>VOL.F.134</t>
  </si>
  <si>
    <t>Stadium 1 DT</t>
  </si>
  <si>
    <t>VOL.F.140</t>
  </si>
  <si>
    <t>Stadium 2 DT</t>
  </si>
  <si>
    <t>VOL.F.141</t>
  </si>
  <si>
    <t>Stadium 3 DT</t>
  </si>
  <si>
    <t>VOL.F.142</t>
  </si>
  <si>
    <t>Stadium 4 DT</t>
  </si>
  <si>
    <t>VOL.F.143</t>
  </si>
  <si>
    <t>Stadium 5 DT</t>
  </si>
  <si>
    <t>VOL.F.144</t>
  </si>
  <si>
    <t>Stadium 6 DT</t>
  </si>
  <si>
    <t>VOL.F.145</t>
  </si>
  <si>
    <t>Stadium 7 DT</t>
  </si>
  <si>
    <t>VOL.F.146</t>
  </si>
  <si>
    <t>Stadium 8 DT</t>
  </si>
  <si>
    <t>VOL.F.147</t>
  </si>
  <si>
    <t>Stadium 9 DT</t>
  </si>
  <si>
    <t>VOL.F.148</t>
  </si>
  <si>
    <t>Stadium 10 DT</t>
  </si>
  <si>
    <t>VOL.F.149</t>
  </si>
  <si>
    <t>Odyssey 1</t>
  </si>
  <si>
    <t>VOL.F.160</t>
  </si>
  <si>
    <t>Odyssey 2</t>
  </si>
  <si>
    <t>VOL.F.161</t>
  </si>
  <si>
    <t>Odyssey 3</t>
  </si>
  <si>
    <t>VOL.F.162</t>
  </si>
  <si>
    <t>Odyssey 4</t>
  </si>
  <si>
    <t>VOL.F.163</t>
  </si>
  <si>
    <t>Odyssey 5</t>
  </si>
  <si>
    <t>VOL.F.164</t>
  </si>
  <si>
    <t>Odyssey 6</t>
  </si>
  <si>
    <t>VOL.F.165</t>
  </si>
  <si>
    <t>Odyssey 7</t>
  </si>
  <si>
    <t>VOL.F.166</t>
  </si>
  <si>
    <t>Odyssey 8</t>
  </si>
  <si>
    <t>VOL.F.167</t>
  </si>
  <si>
    <t>Odyssey 9</t>
  </si>
  <si>
    <t>VOL.F.168</t>
  </si>
  <si>
    <t>Odyssey 10</t>
  </si>
  <si>
    <t>VOL.F.169</t>
  </si>
  <si>
    <t>Odyssey 11</t>
  </si>
  <si>
    <t>VOL.F.170</t>
  </si>
  <si>
    <t>Odyssey 12</t>
  </si>
  <si>
    <t>VOL.F.171</t>
  </si>
  <si>
    <t>Odyssey 13</t>
  </si>
  <si>
    <t>VOL.F.172</t>
  </si>
  <si>
    <t>Odyssey 14</t>
  </si>
  <si>
    <t>VOL.F.173</t>
  </si>
  <si>
    <t>Odyssey 15</t>
  </si>
  <si>
    <t>VOL.F.174</t>
  </si>
  <si>
    <t>Odyssey 16</t>
  </si>
  <si>
    <t>VOL.F.175</t>
  </si>
  <si>
    <t>Odyssey 17</t>
  </si>
  <si>
    <t>VOL.F.176</t>
  </si>
  <si>
    <t>Odyssey 1 DT</t>
  </si>
  <si>
    <t>VOL.F.180</t>
  </si>
  <si>
    <t>Odyssey 2 DT</t>
  </si>
  <si>
    <t>VOL.F.181</t>
  </si>
  <si>
    <t>Odyssey 3 DT¨</t>
  </si>
  <si>
    <t>VOL.F.182</t>
  </si>
  <si>
    <t>Odyssey 4 DT</t>
  </si>
  <si>
    <t>VOL.F.183</t>
  </si>
  <si>
    <t>Odyssey 5 DT</t>
  </si>
  <si>
    <t>VOL.F.184</t>
  </si>
  <si>
    <t>Odyssey 6 DT</t>
  </si>
  <si>
    <t>VOL.F.185</t>
  </si>
  <si>
    <t>Odyssey 7 DT</t>
  </si>
  <si>
    <t>VOL.F.186</t>
  </si>
  <si>
    <t>Odyssey 8 DT</t>
  </si>
  <si>
    <t>VOL.F.187</t>
  </si>
  <si>
    <t>Odyssey 9 DT</t>
  </si>
  <si>
    <t>VOL.F.188</t>
  </si>
  <si>
    <t>Odyssey 10 DT</t>
  </si>
  <si>
    <t>VOL.F.189</t>
  </si>
  <si>
    <t>Odyssey 11 DT</t>
  </si>
  <si>
    <t>VOL.F.190</t>
  </si>
  <si>
    <t>Odyssey 12 DT</t>
  </si>
  <si>
    <t>VOL.F.191</t>
  </si>
  <si>
    <t>Odyssey 13 DT</t>
  </si>
  <si>
    <t>VOL.F.192</t>
  </si>
  <si>
    <t>Odyssey 14 DT</t>
  </si>
  <si>
    <t>VOL.F.193</t>
  </si>
  <si>
    <t>Odyssey 15 DT</t>
  </si>
  <si>
    <t>VOL.F.194</t>
  </si>
  <si>
    <t>Odyssey 16 DT</t>
  </si>
  <si>
    <t>VOL.F.195</t>
  </si>
  <si>
    <t>Odyssey 17 DT</t>
  </si>
  <si>
    <t>VOL.F.196</t>
  </si>
  <si>
    <t>026.18.XXL</t>
  </si>
  <si>
    <t>026.19.XXL</t>
  </si>
  <si>
    <t>Halfball M5</t>
  </si>
  <si>
    <t>Halfball M6</t>
  </si>
  <si>
    <t>W.06.37.M</t>
  </si>
  <si>
    <t>W.06.38.M</t>
  </si>
  <si>
    <t>Link S1</t>
  </si>
  <si>
    <t>028.01.S</t>
  </si>
  <si>
    <t>Link S2</t>
  </si>
  <si>
    <t>028.02.S</t>
  </si>
  <si>
    <t>Link M1</t>
  </si>
  <si>
    <t>028.03.M</t>
  </si>
  <si>
    <t>Link M2</t>
  </si>
  <si>
    <t>028.04.M</t>
  </si>
  <si>
    <t>Link M3</t>
  </si>
  <si>
    <t>028.05.M</t>
  </si>
  <si>
    <t>Link L1</t>
  </si>
  <si>
    <t>028.07.L</t>
  </si>
  <si>
    <t>Link L2</t>
  </si>
  <si>
    <t>028.08.L</t>
  </si>
  <si>
    <t>Link XL1</t>
  </si>
  <si>
    <t>028.12.XL</t>
  </si>
  <si>
    <t>Link XXL1</t>
  </si>
  <si>
    <t>028.16.XXL</t>
  </si>
  <si>
    <t>Link XXL2</t>
  </si>
  <si>
    <t>028.17.XXL</t>
  </si>
  <si>
    <t>1x(B)50
4x(B)60</t>
  </si>
  <si>
    <t>4x(B)60
1x(B)70</t>
  </si>
  <si>
    <t>3x(B)40</t>
  </si>
  <si>
    <r>
      <rPr>
        <i/>
        <sz val="16"/>
        <color rgb="FFFF0000"/>
        <rFont val="Helvetica Neue"/>
        <family val="2"/>
      </rPr>
      <t>NEW !</t>
    </r>
    <r>
      <rPr>
        <sz val="16"/>
        <color indexed="8"/>
        <rFont val="Helvetica Neue"/>
        <family val="2"/>
      </rPr>
      <t xml:space="preserve"> Link</t>
    </r>
  </si>
  <si>
    <r>
      <rPr>
        <i/>
        <sz val="16"/>
        <color rgb="FFFF0000"/>
        <rFont val="Helvetica Neue"/>
        <family val="2"/>
      </rPr>
      <t>NEW !</t>
    </r>
    <r>
      <rPr>
        <sz val="16"/>
        <color indexed="8"/>
        <rFont val="Helvetica Neue"/>
        <family val="2"/>
      </rPr>
      <t xml:space="preserve"> Odyssey</t>
    </r>
  </si>
  <si>
    <r>
      <rPr>
        <i/>
        <sz val="16"/>
        <color rgb="FFFF0000"/>
        <rFont val="Helvetica Neue"/>
        <family val="2"/>
      </rPr>
      <t>NEW !</t>
    </r>
    <r>
      <rPr>
        <sz val="16"/>
        <color indexed="8"/>
        <rFont val="Helvetica Neue"/>
        <family val="2"/>
      </rPr>
      <t xml:space="preserve"> Stadium</t>
    </r>
  </si>
  <si>
    <r>
      <rPr>
        <i/>
        <sz val="16"/>
        <color rgb="FFFF0000"/>
        <rFont val="Helvetica Neue"/>
        <family val="2"/>
      </rPr>
      <t>NEW !</t>
    </r>
    <r>
      <rPr>
        <sz val="16"/>
        <color rgb="FF000000"/>
        <rFont val="Helvetica Neue"/>
        <family val="2"/>
      </rPr>
      <t xml:space="preserve"> Odyssey</t>
    </r>
  </si>
  <si>
    <r>
      <rPr>
        <i/>
        <sz val="16"/>
        <color rgb="FFFF0000"/>
        <rFont val="Helvetica Neue"/>
        <family val="2"/>
      </rPr>
      <t>NEW !</t>
    </r>
    <r>
      <rPr>
        <sz val="16"/>
        <color rgb="FF000000"/>
        <rFont val="Helvetica Neue"/>
        <family val="2"/>
      </rPr>
      <t xml:space="preserve"> Stadium </t>
    </r>
  </si>
  <si>
    <r>
      <rPr>
        <i/>
        <sz val="16"/>
        <color rgb="FFFF0000"/>
        <rFont val="Helvetica Neue"/>
        <family val="2"/>
      </rPr>
      <t>NEW !</t>
    </r>
    <r>
      <rPr>
        <sz val="16"/>
        <color indexed="8"/>
        <rFont val="Helvetica Neue"/>
        <family val="2"/>
      </rPr>
      <t xml:space="preserve"> Balls</t>
    </r>
  </si>
  <si>
    <t>brand:Cheeta;start:5;End:422;Range:A;Reference:C;Colors:F-&gt;R;productName:Holds</t>
  </si>
  <si>
    <t>3x(B)60
1x(B)70
1x(B)50</t>
  </si>
  <si>
    <t>brand:Cheeta;start:5;End:77;Range:B;Reference:C;Colors:G-&gt;L;productName:Wooden volumes</t>
  </si>
  <si>
    <t>brand:Cheeta;start:5;End:159;Range:B;Reference:C;Colors:F-&gt;P;productName:Fiberglass volumes</t>
  </si>
  <si>
    <t>Soft Stadium</t>
  </si>
  <si>
    <t>Soft Stadium L1</t>
  </si>
  <si>
    <t>226.06.L</t>
  </si>
  <si>
    <t>Soft Stadium L2</t>
  </si>
  <si>
    <t>226.07.L</t>
  </si>
  <si>
    <t>Soft Stadium L3</t>
  </si>
  <si>
    <t>226.08.L</t>
  </si>
  <si>
    <t>Soft Stadium L4</t>
  </si>
  <si>
    <t>5x(B)50
1x(B)60</t>
  </si>
  <si>
    <t>Soft Stadium L5</t>
  </si>
  <si>
    <t>226.10.L</t>
  </si>
  <si>
    <t>6x(B)50</t>
  </si>
  <si>
    <t>Soft Stadium L6</t>
  </si>
  <si>
    <t>226.11.L</t>
  </si>
  <si>
    <t>Soft Stadium M0</t>
  </si>
  <si>
    <t>226.01.M</t>
  </si>
  <si>
    <t>Soft Stadium M2</t>
  </si>
  <si>
    <t>226.02.M</t>
  </si>
  <si>
    <t>Soft Stadium XL1</t>
  </si>
  <si>
    <t>226.15.XL</t>
  </si>
  <si>
    <t>2x(B)70
1x(B)50
2x(B)60</t>
  </si>
  <si>
    <t>Soft Odyssey</t>
  </si>
  <si>
    <t>Soft Odyssey XL1</t>
  </si>
  <si>
    <t>227.30.XL</t>
  </si>
  <si>
    <t>2x(B)60
3x(B)70</t>
  </si>
  <si>
    <t>Soft Odyssey XL2</t>
  </si>
  <si>
    <t>227.31.XL</t>
  </si>
  <si>
    <t>Soft Odyssey XL3</t>
  </si>
  <si>
    <t>227.32.XL</t>
  </si>
  <si>
    <t>1x(B)100
2x(B)120</t>
  </si>
  <si>
    <t>Soft Lift</t>
  </si>
  <si>
    <t>Soft Lift L2</t>
  </si>
  <si>
    <t>223.11.L</t>
  </si>
  <si>
    <t>Soft Lift L3</t>
  </si>
  <si>
    <t>223.12.L</t>
  </si>
  <si>
    <t>Soft Lift XL1</t>
  </si>
  <si>
    <t>223.15.XL</t>
  </si>
  <si>
    <t>Soft Lift XL2</t>
  </si>
  <si>
    <t>Soft Lift XL3</t>
  </si>
  <si>
    <t>223.17.XL</t>
  </si>
  <si>
    <t>Soft Lift XXL1</t>
  </si>
  <si>
    <t>223.20.XL</t>
  </si>
  <si>
    <t>PU Holds</t>
  </si>
  <si>
    <t>Soft PU Holds</t>
  </si>
  <si>
    <t>226.09.L</t>
  </si>
  <si>
    <t>223.16.XL</t>
  </si>
  <si>
    <t>2x(B)50
5x(B)60</t>
  </si>
  <si>
    <t>brand:Cheeta;start:5;End:23;Range:A;Reference:C;Colors:F-&gt;R;productName:Soft PU-Holds</t>
  </si>
  <si>
    <t>Cheeta Public Prices CHF  01.01.2024 - PU Holds</t>
  </si>
  <si>
    <t>Cheeta Public Prices CHF  01.01.2024 - Soft PU Holds</t>
  </si>
  <si>
    <t xml:space="preserve">Cheeta Public Prices CHF  01.01.2024 - Fiberglass volumes </t>
  </si>
  <si>
    <t>Cheeta Public Prices CHF  01.01.2024- Wooden volumes &amp; Wooden holds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</si>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</sst>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0000&quot;"/>
    <numFmt numFmtId="165" formatCode="#,###;#,###;&quot;-&quot;"/>
    <numFmt numFmtId="166" formatCode="[$€-2]&quot; &quot;0"/>
    <numFmt numFmtId="167" formatCode="[$€-2]&quot; &quot;0.00"/>
    <numFmt numFmtId="168" formatCode="#,###&quot; kg&quot;"/>
    <numFmt numFmtId="169" formatCode="0.0%"/>
    <numFmt numFmtId="170" formatCode=";;;"/>
    <numFmt numFmtId="171" formatCode="#,##0.00\ [$CHF]"/>
    <numFmt numFmtId="172" formatCode="0.00\ &quot;kg&quot;"/>
    <numFmt numFmtId="173" formatCode="&quot;CHF&quot;\ #.00"/>
    <numFmt numFmtId="174" formatCode="#,##0.00\ [$CHF-100C]"/>
    <numFmt numFmtId="175" formatCode="0.00&quot; kg&quot;"/>
    <numFmt numFmtId="176" formatCode="_-* #,##0.00\ [$CHF-100C]_-;\-* #,##0.00\ [$CHF-100C]_-;_-* &quot;-&quot;??\ [$CHF-100C]_-;_-@_-"/>
  </numFmts>
  <fonts count="30">
    <font>
      <sz val="10"/>
      <color indexed="8"/>
      <name val="Helvetica"/>
    </font>
    <font>
      <sz val="16"/>
      <color indexed="8"/>
      <name val="Helvetica"/>
      <family val="2"/>
    </font>
    <font>
      <sz val="16"/>
      <color indexed="13"/>
      <name val="Helvetica"/>
      <family val="2"/>
    </font>
    <font>
      <sz val="24"/>
      <color indexed="8"/>
      <name val="Helvetica"/>
      <family val="2"/>
    </font>
    <font>
      <sz val="16"/>
      <color indexed="8"/>
      <name val="Helvetica Neue"/>
      <family val="2"/>
    </font>
    <font>
      <sz val="10"/>
      <color indexed="8"/>
      <name val="Helvetica Neue"/>
      <family val="2"/>
    </font>
    <font>
      <sz val="10"/>
      <color indexed="13"/>
      <name val="Helvetica"/>
      <family val="2"/>
    </font>
    <font>
      <sz val="16"/>
      <color indexed="17"/>
      <name val="Helvetica Neue"/>
      <family val="2"/>
    </font>
    <font>
      <sz val="10"/>
      <color indexed="8"/>
      <name val="Verdana"/>
      <family val="2"/>
    </font>
    <font>
      <sz val="16"/>
      <color indexed="39"/>
      <name val="PT Sans"/>
      <family val="2"/>
      <charset val="204"/>
    </font>
    <font>
      <sz val="24"/>
      <color indexed="8"/>
      <name val="Helvetica Neue"/>
      <family val="2"/>
    </font>
    <font>
      <sz val="11"/>
      <color indexed="8"/>
      <name val="Helvetica Neue"/>
      <family val="2"/>
    </font>
    <font>
      <sz val="16"/>
      <color indexed="50"/>
      <name val="Helvetica"/>
      <family val="2"/>
    </font>
    <font>
      <sz val="12"/>
      <color indexed="8"/>
      <name val="Helvetica Neue"/>
      <family val="2"/>
    </font>
    <font>
      <sz val="12"/>
      <color indexed="8"/>
      <name val="Calibri"/>
      <family val="2"/>
    </font>
    <font>
      <i/>
      <sz val="10"/>
      <color indexed="8"/>
      <name val="Helvetica"/>
      <family val="2"/>
    </font>
    <font>
      <sz val="10"/>
      <color indexed="8"/>
      <name val="Helvetica"/>
      <family val="2"/>
    </font>
    <font>
      <sz val="24"/>
      <color rgb="FF000000"/>
      <name val="Helvetica"/>
      <family val="2"/>
    </font>
    <font>
      <sz val="16"/>
      <color rgb="FF000000"/>
      <name val="Helvetica Neue"/>
      <family val="2"/>
    </font>
    <font>
      <sz val="10"/>
      <color rgb="FF000000"/>
      <name val="Verdana"/>
      <family val="2"/>
    </font>
    <font>
      <sz val="10"/>
      <color theme="0"/>
      <name val="Helvetica"/>
      <family val="2"/>
    </font>
    <font>
      <sz val="16"/>
      <color rgb="FF000000"/>
      <name val="Helvetica"/>
      <family val="2"/>
    </font>
    <font>
      <sz val="16"/>
      <color theme="8"/>
      <name val="Helvetica"/>
      <family val="2"/>
    </font>
    <font>
      <sz val="16"/>
      <color rgb="FFFF0000"/>
      <name val="Helvetica"/>
      <family val="2"/>
    </font>
    <font>
      <sz val="16"/>
      <color theme="0"/>
      <name val="Helvetica Neue"/>
      <family val="2"/>
    </font>
    <font>
      <sz val="10"/>
      <color theme="8"/>
      <name val="Helvetica"/>
      <family val="2"/>
    </font>
    <font>
      <sz val="16"/>
      <color theme="1"/>
      <name val="Helvetica Neue"/>
      <family val="2"/>
    </font>
    <font>
      <sz val="8"/>
      <name val="Helvetica"/>
      <family val="2"/>
    </font>
    <font>
      <i/>
      <sz val="16"/>
      <color rgb="FFFF0000"/>
      <name val="Helvetica Neue"/>
      <family val="2"/>
    </font>
    <font>
      <sz val="16"/>
      <color theme="0"/>
      <name val="Helvetica"/>
      <family val="2"/>
    </font>
  </fonts>
  <fills count="4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  <fill>
      <patternFill patternType="solid">
        <fgColor indexed="43"/>
        <bgColor auto="1"/>
      </patternFill>
    </fill>
    <fill>
      <patternFill patternType="solid">
        <fgColor indexed="44"/>
        <bgColor auto="1"/>
      </patternFill>
    </fill>
    <fill>
      <patternFill patternType="solid">
        <fgColor indexed="45"/>
        <bgColor auto="1"/>
      </patternFill>
    </fill>
    <fill>
      <patternFill patternType="solid">
        <fgColor indexed="46"/>
        <bgColor auto="1"/>
      </patternFill>
    </fill>
    <fill>
      <patternFill patternType="solid">
        <fgColor indexed="47"/>
        <bgColor auto="1"/>
      </patternFill>
    </fill>
    <fill>
      <patternFill patternType="solid">
        <fgColor indexed="48"/>
        <bgColor auto="1"/>
      </patternFill>
    </fill>
    <fill>
      <patternFill patternType="solid">
        <fgColor indexed="49"/>
        <bgColor auto="1"/>
      </patternFill>
    </fill>
    <fill>
      <patternFill patternType="solid">
        <fgColor indexed="51"/>
        <bgColor auto="1"/>
      </patternFill>
    </fill>
    <fill>
      <patternFill patternType="solid">
        <fgColor indexed="52"/>
        <bgColor auto="1"/>
      </patternFill>
    </fill>
    <fill>
      <patternFill patternType="solid">
        <fgColor indexed="53"/>
        <bgColor auto="1"/>
      </patternFill>
    </fill>
    <fill>
      <patternFill patternType="solid">
        <fgColor indexed="54"/>
        <bgColor auto="1"/>
      </patternFill>
    </fill>
    <fill>
      <patternFill patternType="solid">
        <fgColor indexed="55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FEFEFE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DE25"/>
        <bgColor indexed="64"/>
      </patternFill>
    </fill>
    <fill>
      <patternFill patternType="solid">
        <fgColor rgb="FF84C3BE"/>
        <bgColor indexed="64"/>
      </patternFill>
    </fill>
  </fills>
  <borders count="91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/>
      <top style="thin">
        <color indexed="14"/>
      </top>
      <bottom style="thin">
        <color indexed="15"/>
      </bottom>
      <diagonal/>
    </border>
    <border>
      <left/>
      <right/>
      <top style="thin">
        <color indexed="14"/>
      </top>
      <bottom style="thin">
        <color indexed="16"/>
      </bottom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 style="thin">
        <color indexed="14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/>
      <top style="thin">
        <color indexed="15"/>
      </top>
      <bottom/>
      <diagonal/>
    </border>
    <border>
      <left/>
      <right/>
      <top style="thin">
        <color indexed="15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8"/>
      </bottom>
      <diagonal/>
    </border>
    <border>
      <left/>
      <right/>
      <top style="thin">
        <color indexed="16"/>
      </top>
      <bottom style="thin">
        <color indexed="28"/>
      </bottom>
      <diagonal/>
    </border>
    <border>
      <left/>
      <right/>
      <top style="thin">
        <color indexed="18"/>
      </top>
      <bottom style="thin">
        <color indexed="16"/>
      </bottom>
      <diagonal/>
    </border>
    <border>
      <left style="thin">
        <color indexed="14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28"/>
      </top>
      <bottom style="thin">
        <color indexed="18"/>
      </bottom>
      <diagonal/>
    </border>
    <border>
      <left/>
      <right/>
      <top style="thin">
        <color indexed="16"/>
      </top>
      <bottom style="thin">
        <color indexed="14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14"/>
      </bottom>
      <diagonal/>
    </border>
    <border>
      <left/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4"/>
      </left>
      <right/>
      <top style="thin">
        <color indexed="16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n">
        <color indexed="14"/>
      </left>
      <right/>
      <top style="thin">
        <color indexed="18"/>
      </top>
      <bottom style="thin">
        <color indexed="16"/>
      </bottom>
      <diagonal/>
    </border>
    <border>
      <left/>
      <right/>
      <top style="thin">
        <color indexed="14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4"/>
      </bottom>
      <diagonal/>
    </border>
    <border>
      <left style="thin">
        <color indexed="14"/>
      </left>
      <right/>
      <top style="thin">
        <color indexed="16"/>
      </top>
      <bottom/>
      <diagonal/>
    </border>
    <border>
      <left/>
      <right/>
      <top style="thin">
        <color indexed="16"/>
      </top>
      <bottom/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/>
      <diagonal/>
    </border>
    <border>
      <left/>
      <right style="thin">
        <color indexed="14"/>
      </right>
      <top/>
      <bottom/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8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8"/>
      </top>
      <bottom style="thin">
        <color indexed="28"/>
      </bottom>
      <diagonal/>
    </border>
    <border>
      <left/>
      <right style="thin">
        <color indexed="16"/>
      </right>
      <top style="thin">
        <color indexed="18"/>
      </top>
      <bottom style="thin">
        <color indexed="28"/>
      </bottom>
      <diagonal/>
    </border>
    <border>
      <left/>
      <right/>
      <top style="thin">
        <color indexed="28"/>
      </top>
      <bottom style="thin">
        <color indexed="16"/>
      </bottom>
      <diagonal/>
    </border>
    <border>
      <left/>
      <right style="thin">
        <color indexed="16"/>
      </right>
      <top style="thin">
        <color indexed="28"/>
      </top>
      <bottom style="thin">
        <color indexed="16"/>
      </bottom>
      <diagonal/>
    </border>
    <border>
      <left style="thin">
        <color indexed="14"/>
      </left>
      <right/>
      <top style="thin">
        <color indexed="16"/>
      </top>
      <bottom style="thin">
        <color indexed="14"/>
      </bottom>
      <diagonal/>
    </border>
    <border>
      <left/>
      <right style="thin">
        <color indexed="16"/>
      </right>
      <top style="thin">
        <color indexed="18"/>
      </top>
      <bottom style="thin">
        <color indexed="14"/>
      </bottom>
      <diagonal/>
    </border>
    <border>
      <left style="thin">
        <color indexed="16"/>
      </left>
      <right/>
      <top style="thin">
        <color indexed="16"/>
      </top>
      <bottom style="thin">
        <color indexed="14"/>
      </bottom>
      <diagonal/>
    </border>
    <border>
      <left style="thin">
        <color indexed="18"/>
      </left>
      <right/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/>
      <bottom/>
      <diagonal/>
    </border>
    <border>
      <left/>
      <right style="thin">
        <color indexed="1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18"/>
      </right>
      <top style="medium">
        <color indexed="8"/>
      </top>
      <bottom/>
      <diagonal/>
    </border>
    <border>
      <left/>
      <right/>
      <top/>
      <bottom style="thin">
        <color indexed="56"/>
      </bottom>
      <diagonal/>
    </border>
    <border>
      <left/>
      <right style="thin">
        <color indexed="18"/>
      </right>
      <top/>
      <bottom style="thin">
        <color indexed="56"/>
      </bottom>
      <diagonal/>
    </border>
    <border>
      <left/>
      <right style="thin">
        <color indexed="56"/>
      </right>
      <top/>
      <bottom/>
      <diagonal/>
    </border>
    <border>
      <left style="thin">
        <color indexed="18"/>
      </left>
      <right/>
      <top/>
      <bottom style="thin">
        <color indexed="14"/>
      </bottom>
      <diagonal/>
    </border>
    <border>
      <left/>
      <right style="thin">
        <color indexed="18"/>
      </right>
      <top/>
      <bottom style="thin">
        <color indexed="14"/>
      </bottom>
      <diagonal/>
    </border>
    <border>
      <left/>
      <right/>
      <top style="thin">
        <color indexed="13"/>
      </top>
      <bottom style="thin">
        <color indexed="17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 style="thin">
        <color indexed="57"/>
      </top>
      <bottom style="thin">
        <color indexed="57"/>
      </bottom>
      <diagonal/>
    </border>
    <border>
      <left/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/>
      <top style="thin">
        <color indexed="57"/>
      </top>
      <bottom style="medium">
        <color indexed="8"/>
      </bottom>
      <diagonal/>
    </border>
    <border>
      <left/>
      <right/>
      <top style="thin">
        <color indexed="57"/>
      </top>
      <bottom style="medium">
        <color indexed="8"/>
      </bottom>
      <diagonal/>
    </border>
    <border>
      <left/>
      <right style="thin">
        <color indexed="57"/>
      </right>
      <top style="thin">
        <color indexed="57"/>
      </top>
      <bottom style="medium">
        <color indexed="8"/>
      </bottom>
      <diagonal/>
    </border>
    <border>
      <left/>
      <right/>
      <top style="thin">
        <color rgb="FFA3A3A3"/>
      </top>
      <bottom style="thin">
        <color rgb="FFA3A3A3"/>
      </bottom>
      <diagonal/>
    </border>
    <border>
      <left/>
      <right/>
      <top/>
      <bottom style="thin">
        <color rgb="FFA3A3A3"/>
      </bottom>
      <diagonal/>
    </border>
    <border>
      <left/>
      <right/>
      <top style="thin">
        <color rgb="FFBABABA"/>
      </top>
      <bottom style="thin">
        <color rgb="FFBABABA"/>
      </bottom>
      <diagonal/>
    </border>
    <border>
      <left/>
      <right/>
      <top style="thin">
        <color rgb="FFA3A3A3"/>
      </top>
      <bottom style="thin">
        <color rgb="FFAAAAAA"/>
      </bottom>
      <diagonal/>
    </border>
    <border>
      <left/>
      <right/>
      <top style="thin">
        <color rgb="FFA5A5A5"/>
      </top>
      <bottom style="thin">
        <color rgb="FFAAAAAA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3A3A3"/>
      </top>
      <bottom style="thin">
        <color rgb="FFA5A5A5"/>
      </bottom>
      <diagonal/>
    </border>
    <border>
      <left style="thin">
        <color rgb="FFAAAAAA"/>
      </left>
      <right/>
      <top style="thin">
        <color rgb="FFA3A3A3"/>
      </top>
      <bottom style="thin">
        <color rgb="FFA3A3A3"/>
      </bottom>
      <diagonal/>
    </border>
    <border>
      <left style="thin">
        <color rgb="FFAAAAAA"/>
      </left>
      <right/>
      <top/>
      <bottom style="thin">
        <color rgb="FFA3A3A3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6" fillId="0" borderId="6" applyNumberFormat="0" applyFill="0" applyBorder="0" applyProtection="0">
      <alignment vertical="top" wrapText="1"/>
    </xf>
  </cellStyleXfs>
  <cellXfs count="408">
    <xf numFmtId="0" fontId="0" fillId="0" borderId="0" xfId="0">
      <alignment vertical="top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7" fillId="4" borderId="8" xfId="0" applyNumberFormat="1" applyFont="1" applyFill="1" applyBorder="1" applyAlignment="1">
      <alignment horizontal="center" vertical="center" wrapText="1"/>
    </xf>
    <xf numFmtId="0" fontId="7" fillId="5" borderId="8" xfId="0" applyNumberFormat="1" applyFont="1" applyFill="1" applyBorder="1" applyAlignment="1">
      <alignment horizontal="center" vertical="center" wrapText="1"/>
    </xf>
    <xf numFmtId="0" fontId="4" fillId="7" borderId="8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left" vertical="center" wrapText="1"/>
    </xf>
    <xf numFmtId="49" fontId="4" fillId="2" borderId="8" xfId="0" applyNumberFormat="1" applyFont="1" applyFill="1" applyBorder="1" applyAlignment="1">
      <alignment horizontal="left" vertical="center" wrapText="1"/>
    </xf>
    <xf numFmtId="49" fontId="7" fillId="4" borderId="8" xfId="0" applyNumberFormat="1" applyFont="1" applyFill="1" applyBorder="1" applyAlignment="1">
      <alignment horizontal="center" vertical="center" wrapText="1"/>
    </xf>
    <xf numFmtId="49" fontId="7" fillId="5" borderId="8" xfId="0" applyNumberFormat="1" applyFont="1" applyFill="1" applyBorder="1" applyAlignment="1">
      <alignment horizontal="center"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7" borderId="8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65" fontId="4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top" wrapText="1"/>
    </xf>
    <xf numFmtId="0" fontId="1" fillId="2" borderId="2" xfId="0" applyFont="1" applyFill="1" applyBorder="1">
      <alignment vertical="top" wrapText="1"/>
    </xf>
    <xf numFmtId="0" fontId="0" fillId="2" borderId="2" xfId="0" applyFill="1" applyBorder="1">
      <alignment vertical="top" wrapText="1"/>
    </xf>
    <xf numFmtId="0" fontId="0" fillId="2" borderId="34" xfId="0" applyFill="1" applyBorder="1">
      <alignment vertical="top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0" fillId="2" borderId="6" xfId="0" applyFill="1" applyBorder="1">
      <alignment vertical="top" wrapText="1"/>
    </xf>
    <xf numFmtId="0" fontId="0" fillId="2" borderId="35" xfId="0" applyFill="1" applyBorder="1">
      <alignment vertical="top" wrapText="1"/>
    </xf>
    <xf numFmtId="0" fontId="0" fillId="2" borderId="8" xfId="0" applyFill="1" applyBorder="1">
      <alignment vertical="top" wrapText="1"/>
    </xf>
    <xf numFmtId="49" fontId="4" fillId="3" borderId="8" xfId="0" applyNumberFormat="1" applyFont="1" applyFill="1" applyBorder="1" applyAlignment="1">
      <alignment vertical="center" wrapText="1"/>
    </xf>
    <xf numFmtId="0" fontId="0" fillId="2" borderId="16" xfId="0" applyFill="1" applyBorder="1">
      <alignment vertical="top" wrapText="1"/>
    </xf>
    <xf numFmtId="0" fontId="4" fillId="6" borderId="8" xfId="0" applyNumberFormat="1" applyFont="1" applyFill="1" applyBorder="1" applyAlignment="1">
      <alignment horizontal="center" vertical="center" wrapText="1"/>
    </xf>
    <xf numFmtId="0" fontId="4" fillId="24" borderId="8" xfId="0" applyFont="1" applyFill="1" applyBorder="1" applyAlignment="1">
      <alignment horizontal="center" vertical="center" wrapText="1"/>
    </xf>
    <xf numFmtId="0" fontId="4" fillId="25" borderId="8" xfId="0" applyFont="1" applyFill="1" applyBorder="1" applyAlignment="1">
      <alignment horizontal="center" vertical="center" wrapText="1"/>
    </xf>
    <xf numFmtId="0" fontId="4" fillId="26" borderId="8" xfId="0" applyFont="1" applyFill="1" applyBorder="1" applyAlignment="1">
      <alignment horizontal="center" vertical="center" wrapText="1"/>
    </xf>
    <xf numFmtId="0" fontId="4" fillId="27" borderId="8" xfId="0" applyNumberFormat="1" applyFont="1" applyFill="1" applyBorder="1" applyAlignment="1">
      <alignment horizontal="center" vertical="center" wrapText="1"/>
    </xf>
    <xf numFmtId="0" fontId="4" fillId="28" borderId="8" xfId="0" applyNumberFormat="1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49" fontId="4" fillId="24" borderId="8" xfId="0" applyNumberFormat="1" applyFont="1" applyFill="1" applyBorder="1" applyAlignment="1">
      <alignment horizontal="center" vertical="center" wrapText="1"/>
    </xf>
    <xf numFmtId="49" fontId="4" fillId="25" borderId="8" xfId="0" applyNumberFormat="1" applyFont="1" applyFill="1" applyBorder="1" applyAlignment="1">
      <alignment horizontal="center" vertical="center" wrapText="1"/>
    </xf>
    <xf numFmtId="49" fontId="4" fillId="26" borderId="8" xfId="0" applyNumberFormat="1" applyFont="1" applyFill="1" applyBorder="1" applyAlignment="1">
      <alignment horizontal="center" vertical="center" wrapText="1"/>
    </xf>
    <xf numFmtId="49" fontId="4" fillId="27" borderId="8" xfId="0" applyNumberFormat="1" applyFont="1" applyFill="1" applyBorder="1" applyAlignment="1">
      <alignment horizontal="center" vertical="center" wrapText="1"/>
    </xf>
    <xf numFmtId="49" fontId="4" fillId="28" borderId="8" xfId="0" applyNumberFormat="1" applyFont="1" applyFill="1" applyBorder="1" applyAlignment="1">
      <alignment horizontal="center" vertical="center" wrapText="1"/>
    </xf>
    <xf numFmtId="49" fontId="11" fillId="24" borderId="8" xfId="0" applyNumberFormat="1" applyFont="1" applyFill="1" applyBorder="1" applyAlignment="1">
      <alignment horizontal="center" vertical="center" wrapText="1"/>
    </xf>
    <xf numFmtId="49" fontId="11" fillId="29" borderId="8" xfId="0" applyNumberFormat="1" applyFont="1" applyFill="1" applyBorder="1" applyAlignment="1">
      <alignment horizontal="center" vertical="center" wrapText="1"/>
    </xf>
    <xf numFmtId="49" fontId="11" fillId="30" borderId="8" xfId="0" applyNumberFormat="1" applyFont="1" applyFill="1" applyBorder="1" applyAlignment="1">
      <alignment horizontal="center" vertical="center" wrapText="1"/>
    </xf>
    <xf numFmtId="49" fontId="11" fillId="2" borderId="8" xfId="0" applyNumberFormat="1" applyFont="1" applyFill="1" applyBorder="1" applyAlignment="1">
      <alignment horizontal="center" vertical="center" wrapText="1"/>
    </xf>
    <xf numFmtId="49" fontId="11" fillId="31" borderId="8" xfId="0" applyNumberFormat="1" applyFont="1" applyFill="1" applyBorder="1" applyAlignment="1">
      <alignment horizontal="center" vertical="center" wrapText="1"/>
    </xf>
    <xf numFmtId="49" fontId="11" fillId="32" borderId="8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left" vertical="center"/>
    </xf>
    <xf numFmtId="0" fontId="4" fillId="16" borderId="8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168" fontId="12" fillId="3" borderId="13" xfId="0" applyNumberFormat="1" applyFont="1" applyFill="1" applyBorder="1" applyAlignment="1">
      <alignment horizontal="center" vertical="center" wrapText="1"/>
    </xf>
    <xf numFmtId="0" fontId="0" fillId="2" borderId="33" xfId="0" applyFill="1" applyBorder="1">
      <alignment vertical="top" wrapText="1"/>
    </xf>
    <xf numFmtId="0" fontId="0" fillId="2" borderId="36" xfId="0" applyFill="1" applyBorder="1">
      <alignment vertical="top" wrapText="1"/>
    </xf>
    <xf numFmtId="0" fontId="0" fillId="2" borderId="4" xfId="0" applyFill="1" applyBorder="1">
      <alignment vertical="top" wrapText="1"/>
    </xf>
    <xf numFmtId="0" fontId="13" fillId="2" borderId="8" xfId="0" applyNumberFormat="1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0" fillId="2" borderId="39" xfId="0" applyFill="1" applyBorder="1">
      <alignment vertical="top" wrapText="1"/>
    </xf>
    <xf numFmtId="0" fontId="13" fillId="2" borderId="8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 vertical="center" wrapText="1"/>
    </xf>
    <xf numFmtId="0" fontId="4" fillId="33" borderId="8" xfId="0" applyNumberFormat="1" applyFont="1" applyFill="1" applyBorder="1" applyAlignment="1">
      <alignment horizontal="center" vertical="center" wrapText="1"/>
    </xf>
    <xf numFmtId="0" fontId="7" fillId="5" borderId="42" xfId="0" applyNumberFormat="1" applyFont="1" applyFill="1" applyBorder="1" applyAlignment="1">
      <alignment horizontal="center" vertical="center" wrapText="1"/>
    </xf>
    <xf numFmtId="0" fontId="7" fillId="34" borderId="42" xfId="0" applyNumberFormat="1" applyFont="1" applyFill="1" applyBorder="1" applyAlignment="1">
      <alignment horizontal="center" vertical="center" wrapText="1"/>
    </xf>
    <xf numFmtId="0" fontId="4" fillId="35" borderId="42" xfId="0" applyNumberFormat="1" applyFont="1" applyFill="1" applyBorder="1" applyAlignment="1">
      <alignment horizontal="center" vertical="center" wrapText="1"/>
    </xf>
    <xf numFmtId="0" fontId="4" fillId="2" borderId="43" xfId="0" applyNumberFormat="1" applyFont="1" applyFill="1" applyBorder="1" applyAlignment="1">
      <alignment horizontal="center" vertical="center" wrapText="1"/>
    </xf>
    <xf numFmtId="49" fontId="4" fillId="33" borderId="8" xfId="0" applyNumberFormat="1" applyFont="1" applyFill="1" applyBorder="1" applyAlignment="1">
      <alignment horizontal="center" vertical="center" wrapText="1"/>
    </xf>
    <xf numFmtId="49" fontId="7" fillId="5" borderId="44" xfId="0" applyNumberFormat="1" applyFont="1" applyFill="1" applyBorder="1" applyAlignment="1">
      <alignment horizontal="center" vertical="center" wrapText="1"/>
    </xf>
    <xf numFmtId="49" fontId="7" fillId="34" borderId="44" xfId="0" applyNumberFormat="1" applyFont="1" applyFill="1" applyBorder="1" applyAlignment="1">
      <alignment horizontal="center" vertical="center" wrapText="1"/>
    </xf>
    <xf numFmtId="49" fontId="4" fillId="35" borderId="44" xfId="0" applyNumberFormat="1" applyFont="1" applyFill="1" applyBorder="1" applyAlignment="1">
      <alignment horizontal="center" vertical="center" wrapText="1"/>
    </xf>
    <xf numFmtId="49" fontId="4" fillId="2" borderId="45" xfId="0" applyNumberFormat="1" applyFont="1" applyFill="1" applyBorder="1" applyAlignment="1">
      <alignment horizontal="center" vertical="center" wrapText="1"/>
    </xf>
    <xf numFmtId="49" fontId="4" fillId="3" borderId="41" xfId="0" applyNumberFormat="1" applyFont="1" applyFill="1" applyBorder="1" applyAlignment="1">
      <alignment horizontal="center" vertical="center" wrapText="1"/>
    </xf>
    <xf numFmtId="49" fontId="11" fillId="33" borderId="8" xfId="0" applyNumberFormat="1" applyFont="1" applyFill="1" applyBorder="1" applyAlignment="1">
      <alignment horizontal="center" vertical="center" wrapText="1"/>
    </xf>
    <xf numFmtId="49" fontId="11" fillId="35" borderId="8" xfId="0" applyNumberFormat="1" applyFont="1" applyFill="1" applyBorder="1" applyAlignment="1">
      <alignment horizontal="center" vertical="center" wrapText="1"/>
    </xf>
    <xf numFmtId="165" fontId="4" fillId="3" borderId="41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1" fillId="2" borderId="38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 wrapText="1"/>
    </xf>
    <xf numFmtId="0" fontId="4" fillId="34" borderId="13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49" fontId="4" fillId="2" borderId="48" xfId="0" applyNumberFormat="1" applyFont="1" applyFill="1" applyBorder="1" applyAlignment="1">
      <alignment horizontal="center" vertical="center" wrapText="1"/>
    </xf>
    <xf numFmtId="168" fontId="12" fillId="2" borderId="18" xfId="0" applyNumberFormat="1" applyFont="1" applyFill="1" applyBorder="1" applyAlignment="1">
      <alignment horizontal="center" vertical="center" wrapText="1"/>
    </xf>
    <xf numFmtId="0" fontId="0" fillId="2" borderId="49" xfId="0" applyFill="1" applyBorder="1">
      <alignment vertical="top" wrapText="1"/>
    </xf>
    <xf numFmtId="0" fontId="0" fillId="2" borderId="32" xfId="0" applyFill="1" applyBorder="1">
      <alignment vertical="top" wrapText="1"/>
    </xf>
    <xf numFmtId="0" fontId="0" fillId="2" borderId="50" xfId="0" applyFill="1" applyBorder="1">
      <alignment vertical="top" wrapText="1"/>
    </xf>
    <xf numFmtId="0" fontId="0" fillId="2" borderId="52" xfId="0" applyFill="1" applyBorder="1">
      <alignment vertical="top" wrapText="1"/>
    </xf>
    <xf numFmtId="0" fontId="0" fillId="2" borderId="51" xfId="0" applyFill="1" applyBorder="1">
      <alignment vertical="top" wrapText="1"/>
    </xf>
    <xf numFmtId="49" fontId="0" fillId="2" borderId="53" xfId="0" applyNumberFormat="1" applyFill="1" applyBorder="1">
      <alignment vertical="top" wrapText="1"/>
    </xf>
    <xf numFmtId="0" fontId="0" fillId="2" borderId="53" xfId="0" applyFill="1" applyBorder="1">
      <alignment vertical="top" wrapText="1"/>
    </xf>
    <xf numFmtId="0" fontId="0" fillId="2" borderId="54" xfId="0" applyFill="1" applyBorder="1">
      <alignment vertical="top" wrapText="1"/>
    </xf>
    <xf numFmtId="0" fontId="0" fillId="2" borderId="55" xfId="0" applyFill="1" applyBorder="1">
      <alignment vertical="top" wrapText="1"/>
    </xf>
    <xf numFmtId="0" fontId="0" fillId="36" borderId="56" xfId="0" applyFill="1" applyBorder="1" applyAlignment="1"/>
    <xf numFmtId="0" fontId="0" fillId="36" borderId="57" xfId="0" applyFill="1" applyBorder="1">
      <alignment vertical="top" wrapText="1"/>
    </xf>
    <xf numFmtId="0" fontId="0" fillId="36" borderId="58" xfId="0" applyFill="1" applyBorder="1">
      <alignment vertical="top" wrapText="1"/>
    </xf>
    <xf numFmtId="49" fontId="0" fillId="2" borderId="57" xfId="0" applyNumberFormat="1" applyFill="1" applyBorder="1">
      <alignment vertical="top" wrapText="1"/>
    </xf>
    <xf numFmtId="0" fontId="0" fillId="2" borderId="57" xfId="0" applyFill="1" applyBorder="1">
      <alignment vertical="top" wrapText="1"/>
    </xf>
    <xf numFmtId="0" fontId="0" fillId="2" borderId="59" xfId="0" applyFill="1" applyBorder="1">
      <alignment vertical="top" wrapText="1"/>
    </xf>
    <xf numFmtId="0" fontId="0" fillId="36" borderId="61" xfId="0" applyFill="1" applyBorder="1">
      <alignment vertical="top" wrapText="1"/>
    </xf>
    <xf numFmtId="0" fontId="0" fillId="36" borderId="62" xfId="0" applyFill="1" applyBorder="1">
      <alignment vertical="top" wrapText="1"/>
    </xf>
    <xf numFmtId="0" fontId="0" fillId="36" borderId="6" xfId="0" applyFill="1" applyBorder="1">
      <alignment vertical="top" wrapText="1"/>
    </xf>
    <xf numFmtId="0" fontId="0" fillId="36" borderId="55" xfId="0" applyFill="1" applyBorder="1">
      <alignment vertical="top" wrapText="1"/>
    </xf>
    <xf numFmtId="0" fontId="0" fillId="36" borderId="53" xfId="0" applyFill="1" applyBorder="1">
      <alignment vertical="top" wrapText="1"/>
    </xf>
    <xf numFmtId="0" fontId="0" fillId="36" borderId="65" xfId="0" applyFill="1" applyBorder="1">
      <alignment vertical="top" wrapText="1"/>
    </xf>
    <xf numFmtId="0" fontId="0" fillId="2" borderId="61" xfId="0" applyFill="1" applyBorder="1">
      <alignment vertical="top" wrapText="1"/>
    </xf>
    <xf numFmtId="0" fontId="0" fillId="2" borderId="66" xfId="0" applyFill="1" applyBorder="1">
      <alignment vertical="top" wrapText="1"/>
    </xf>
    <xf numFmtId="0" fontId="0" fillId="2" borderId="67" xfId="0" applyFill="1" applyBorder="1">
      <alignment vertical="top" wrapText="1"/>
    </xf>
    <xf numFmtId="49" fontId="0" fillId="2" borderId="67" xfId="0" applyNumberFormat="1" applyFill="1" applyBorder="1">
      <alignment vertical="top" wrapText="1"/>
    </xf>
    <xf numFmtId="49" fontId="0" fillId="2" borderId="68" xfId="0" applyNumberFormat="1" applyFill="1" applyBorder="1">
      <alignment vertical="top" wrapText="1"/>
    </xf>
    <xf numFmtId="0" fontId="0" fillId="2" borderId="69" xfId="0" applyFill="1" applyBorder="1">
      <alignment vertical="top" wrapText="1"/>
    </xf>
    <xf numFmtId="49" fontId="0" fillId="2" borderId="51" xfId="0" applyNumberFormat="1" applyFill="1" applyBorder="1">
      <alignment vertical="top" wrapText="1"/>
    </xf>
    <xf numFmtId="49" fontId="0" fillId="2" borderId="6" xfId="0" applyNumberFormat="1" applyFill="1" applyBorder="1">
      <alignment vertical="top" wrapText="1"/>
    </xf>
    <xf numFmtId="0" fontId="0" fillId="2" borderId="70" xfId="0" applyFill="1" applyBorder="1">
      <alignment vertical="top" wrapText="1"/>
    </xf>
    <xf numFmtId="0" fontId="0" fillId="2" borderId="71" xfId="0" applyFill="1" applyBorder="1">
      <alignment vertical="top" wrapText="1"/>
    </xf>
    <xf numFmtId="170" fontId="4" fillId="2" borderId="9" xfId="0" applyNumberFormat="1" applyFont="1" applyFill="1" applyBorder="1" applyAlignment="1">
      <alignment horizontal="left" vertical="center" wrapText="1"/>
    </xf>
    <xf numFmtId="170" fontId="4" fillId="2" borderId="16" xfId="0" applyNumberFormat="1" applyFont="1" applyFill="1" applyBorder="1" applyAlignment="1">
      <alignment horizontal="left" vertical="center" wrapText="1"/>
    </xf>
    <xf numFmtId="170" fontId="0" fillId="2" borderId="51" xfId="0" applyNumberFormat="1" applyFill="1" applyBorder="1">
      <alignment vertical="top" wrapText="1"/>
    </xf>
    <xf numFmtId="0" fontId="4" fillId="38" borderId="10" xfId="0" applyNumberFormat="1" applyFont="1" applyFill="1" applyBorder="1" applyAlignment="1">
      <alignment horizontal="center" vertical="center" wrapText="1"/>
    </xf>
    <xf numFmtId="49" fontId="4" fillId="38" borderId="8" xfId="0" applyNumberFormat="1" applyFont="1" applyFill="1" applyBorder="1" applyAlignment="1">
      <alignment horizontal="center" vertical="center" wrapText="1"/>
    </xf>
    <xf numFmtId="49" fontId="11" fillId="38" borderId="8" xfId="0" applyNumberFormat="1" applyFont="1" applyFill="1" applyBorder="1" applyAlignment="1">
      <alignment horizontal="center" vertical="center" wrapText="1"/>
    </xf>
    <xf numFmtId="0" fontId="1" fillId="0" borderId="0" xfId="0" applyNumberFormat="1" applyFont="1">
      <alignment vertical="top" wrapText="1"/>
    </xf>
    <xf numFmtId="0" fontId="17" fillId="39" borderId="6" xfId="0" applyFont="1" applyFill="1" applyBorder="1" applyAlignment="1">
      <alignment horizontal="center" vertical="center" wrapText="1"/>
    </xf>
    <xf numFmtId="0" fontId="4" fillId="39" borderId="72" xfId="0" applyFont="1" applyFill="1" applyBorder="1" applyAlignment="1">
      <alignment horizontal="center" vertical="center" wrapText="1"/>
    </xf>
    <xf numFmtId="49" fontId="4" fillId="2" borderId="30" xfId="0" applyNumberFormat="1" applyFont="1" applyFill="1" applyBorder="1" applyAlignment="1">
      <alignment horizontal="center" vertical="center" wrapText="1"/>
    </xf>
    <xf numFmtId="49" fontId="1" fillId="2" borderId="31" xfId="0" applyNumberFormat="1" applyFont="1" applyFill="1" applyBorder="1" applyAlignment="1">
      <alignment horizontal="left" vertical="center" wrapText="1"/>
    </xf>
    <xf numFmtId="49" fontId="1" fillId="2" borderId="31" xfId="0" applyNumberFormat="1" applyFont="1" applyFill="1" applyBorder="1" applyAlignment="1">
      <alignment horizontal="center" vertical="center" wrapText="1"/>
    </xf>
    <xf numFmtId="0" fontId="18" fillId="0" borderId="7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4" xfId="0" applyFont="1" applyBorder="1" applyAlignment="1">
      <alignment horizontal="center" vertical="center" wrapText="1"/>
    </xf>
    <xf numFmtId="0" fontId="0" fillId="37" borderId="57" xfId="0" applyFill="1" applyBorder="1">
      <alignment vertical="top" wrapText="1"/>
    </xf>
    <xf numFmtId="49" fontId="0" fillId="0" borderId="76" xfId="0" applyNumberFormat="1" applyBorder="1" applyAlignment="1">
      <alignment vertical="center" wrapText="1"/>
    </xf>
    <xf numFmtId="0" fontId="0" fillId="0" borderId="77" xfId="0" applyBorder="1" applyAlignment="1">
      <alignment vertical="center" wrapText="1"/>
    </xf>
    <xf numFmtId="165" fontId="0" fillId="0" borderId="77" xfId="0" applyNumberFormat="1" applyBorder="1" applyAlignment="1">
      <alignment horizontal="center" vertical="center" wrapText="1"/>
    </xf>
    <xf numFmtId="171" fontId="0" fillId="0" borderId="78" xfId="0" applyNumberFormat="1" applyBorder="1" applyAlignment="1">
      <alignment vertical="center" wrapText="1"/>
    </xf>
    <xf numFmtId="49" fontId="20" fillId="0" borderId="79" xfId="0" applyNumberFormat="1" applyFont="1" applyBorder="1">
      <alignment vertical="top" wrapText="1"/>
    </xf>
    <xf numFmtId="0" fontId="20" fillId="0" borderId="80" xfId="0" applyFont="1" applyBorder="1">
      <alignment vertical="top" wrapText="1"/>
    </xf>
    <xf numFmtId="171" fontId="20" fillId="0" borderId="81" xfId="0" applyNumberFormat="1" applyFont="1" applyBorder="1">
      <alignment vertical="top" wrapText="1"/>
    </xf>
    <xf numFmtId="49" fontId="0" fillId="37" borderId="56" xfId="0" applyNumberFormat="1" applyFill="1" applyBorder="1">
      <alignment vertical="top" wrapText="1"/>
    </xf>
    <xf numFmtId="171" fontId="0" fillId="37" borderId="58" xfId="0" applyNumberFormat="1" applyFill="1" applyBorder="1">
      <alignment vertical="top" wrapText="1"/>
    </xf>
    <xf numFmtId="169" fontId="0" fillId="37" borderId="57" xfId="0" applyNumberFormat="1" applyFill="1" applyBorder="1">
      <alignment vertical="top" wrapText="1"/>
    </xf>
    <xf numFmtId="2" fontId="18" fillId="40" borderId="82" xfId="0" applyNumberFormat="1" applyFont="1" applyFill="1" applyBorder="1" applyAlignment="1">
      <alignment horizontal="center" vertical="center" wrapText="1"/>
    </xf>
    <xf numFmtId="2" fontId="18" fillId="40" borderId="83" xfId="0" applyNumberFormat="1" applyFont="1" applyFill="1" applyBorder="1" applyAlignment="1">
      <alignment horizontal="center" vertical="center" wrapText="1"/>
    </xf>
    <xf numFmtId="1" fontId="18" fillId="41" borderId="82" xfId="0" applyNumberFormat="1" applyFont="1" applyFill="1" applyBorder="1" applyAlignment="1">
      <alignment horizontal="center" vertical="center" wrapText="1"/>
    </xf>
    <xf numFmtId="2" fontId="18" fillId="40" borderId="84" xfId="0" applyNumberFormat="1" applyFont="1" applyFill="1" applyBorder="1" applyAlignment="1">
      <alignment horizontal="center" vertical="center" wrapText="1"/>
    </xf>
    <xf numFmtId="1" fontId="18" fillId="41" borderId="85" xfId="0" applyNumberFormat="1" applyFont="1" applyFill="1" applyBorder="1" applyAlignment="1">
      <alignment horizontal="center" vertical="center" wrapText="1"/>
    </xf>
    <xf numFmtId="1" fontId="21" fillId="0" borderId="6" xfId="0" applyNumberFormat="1" applyFont="1" applyFill="1" applyBorder="1">
      <alignment vertical="top" wrapText="1"/>
    </xf>
    <xf numFmtId="2" fontId="21" fillId="0" borderId="6" xfId="0" applyNumberFormat="1" applyFont="1" applyFill="1" applyBorder="1">
      <alignment vertical="top" wrapText="1"/>
    </xf>
    <xf numFmtId="173" fontId="21" fillId="42" borderId="86" xfId="0" applyNumberFormat="1" applyFont="1" applyFill="1" applyBorder="1" applyAlignment="1">
      <alignment horizontal="center" vertical="center" wrapText="1"/>
    </xf>
    <xf numFmtId="2" fontId="18" fillId="42" borderId="82" xfId="0" applyNumberFormat="1" applyFont="1" applyFill="1" applyBorder="1" applyAlignment="1">
      <alignment horizontal="center" vertical="center" wrapText="1"/>
    </xf>
    <xf numFmtId="173" fontId="21" fillId="42" borderId="86" xfId="0" applyNumberFormat="1" applyFont="1" applyFill="1" applyBorder="1" applyAlignment="1">
      <alignment vertical="center" wrapText="1"/>
    </xf>
    <xf numFmtId="2" fontId="18" fillId="41" borderId="83" xfId="0" applyNumberFormat="1" applyFont="1" applyFill="1" applyBorder="1" applyAlignment="1">
      <alignment horizontal="center" vertical="center" wrapText="1"/>
    </xf>
    <xf numFmtId="2" fontId="18" fillId="41" borderId="82" xfId="0" applyNumberFormat="1" applyFont="1" applyFill="1" applyBorder="1" applyAlignment="1">
      <alignment horizontal="center" vertical="center" wrapText="1"/>
    </xf>
    <xf numFmtId="2" fontId="18" fillId="41" borderId="87" xfId="0" applyNumberFormat="1" applyFont="1" applyFill="1" applyBorder="1" applyAlignment="1">
      <alignment horizontal="center" vertical="center" wrapText="1"/>
    </xf>
    <xf numFmtId="2" fontId="18" fillId="40" borderId="87" xfId="0" applyNumberFormat="1" applyFont="1" applyFill="1" applyBorder="1" applyAlignment="1">
      <alignment horizontal="center" vertical="center" wrapText="1"/>
    </xf>
    <xf numFmtId="2" fontId="18" fillId="41" borderId="88" xfId="0" applyNumberFormat="1" applyFont="1" applyFill="1" applyBorder="1" applyAlignment="1">
      <alignment horizontal="center" vertical="center" wrapText="1"/>
    </xf>
    <xf numFmtId="0" fontId="21" fillId="0" borderId="6" xfId="0" applyNumberFormat="1" applyFont="1" applyFill="1" applyBorder="1">
      <alignment vertical="top" wrapText="1"/>
    </xf>
    <xf numFmtId="0" fontId="18" fillId="42" borderId="83" xfId="0" applyFont="1" applyFill="1" applyBorder="1" applyAlignment="1">
      <alignment horizontal="center" vertical="center" wrapText="1"/>
    </xf>
    <xf numFmtId="173" fontId="18" fillId="42" borderId="87" xfId="0" applyNumberFormat="1" applyFont="1" applyFill="1" applyBorder="1" applyAlignment="1">
      <alignment horizontal="center" vertical="center" wrapText="1"/>
    </xf>
    <xf numFmtId="0" fontId="18" fillId="42" borderId="82" xfId="0" applyFont="1" applyFill="1" applyBorder="1" applyAlignment="1">
      <alignment horizontal="center" vertical="center" wrapText="1"/>
    </xf>
    <xf numFmtId="49" fontId="18" fillId="42" borderId="82" xfId="0" applyNumberFormat="1" applyFont="1" applyFill="1" applyBorder="1" applyAlignment="1">
      <alignment horizontal="center" vertical="center" wrapText="1"/>
    </xf>
    <xf numFmtId="0" fontId="1" fillId="2" borderId="3" xfId="1" applyFont="1" applyFill="1" applyBorder="1">
      <alignment vertical="top" wrapText="1"/>
    </xf>
    <xf numFmtId="0" fontId="16" fillId="2" borderId="6" xfId="1" applyNumberFormat="1" applyFill="1" applyBorder="1">
      <alignment vertical="top" wrapText="1"/>
    </xf>
    <xf numFmtId="0" fontId="2" fillId="2" borderId="2" xfId="1" applyFont="1" applyFill="1" applyBorder="1">
      <alignment vertical="top" wrapText="1"/>
    </xf>
    <xf numFmtId="170" fontId="4" fillId="2" borderId="5" xfId="1" applyNumberFormat="1" applyFont="1" applyFill="1" applyBorder="1" applyAlignment="1">
      <alignment horizontal="left" vertical="center" wrapText="1"/>
    </xf>
    <xf numFmtId="49" fontId="4" fillId="2" borderId="6" xfId="1" applyNumberFormat="1" applyFont="1" applyFill="1" applyBorder="1" applyAlignment="1">
      <alignment horizontal="left" vertical="center" wrapText="1"/>
    </xf>
    <xf numFmtId="0" fontId="4" fillId="2" borderId="6" xfId="1" applyFont="1" applyFill="1" applyBorder="1" applyAlignment="1">
      <alignment horizontal="left" vertical="center" wrapText="1"/>
    </xf>
    <xf numFmtId="0" fontId="4" fillId="2" borderId="6" xfId="1" applyFont="1" applyFill="1" applyBorder="1" applyAlignment="1">
      <alignment horizontal="center" vertical="center" wrapText="1"/>
    </xf>
    <xf numFmtId="1" fontId="4" fillId="2" borderId="6" xfId="1" applyNumberFormat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6" fillId="2" borderId="6" xfId="1" applyFont="1" applyFill="1" applyBorder="1">
      <alignment vertical="top" wrapText="1"/>
    </xf>
    <xf numFmtId="49" fontId="4" fillId="2" borderId="9" xfId="1" applyNumberFormat="1" applyFont="1" applyFill="1" applyBorder="1" applyAlignment="1">
      <alignment horizontal="left" vertical="center" wrapText="1"/>
    </xf>
    <xf numFmtId="0" fontId="1" fillId="2" borderId="10" xfId="1" applyFont="1" applyFill="1" applyBorder="1">
      <alignment vertical="top" wrapText="1"/>
    </xf>
    <xf numFmtId="0" fontId="4" fillId="2" borderId="10" xfId="1" applyFont="1" applyFill="1" applyBorder="1" applyAlignment="1">
      <alignment horizontal="left" vertical="center" wrapText="1"/>
    </xf>
    <xf numFmtId="0" fontId="4" fillId="2" borderId="10" xfId="1" applyFont="1" applyFill="1" applyBorder="1" applyAlignment="1">
      <alignment horizontal="center" vertical="center" wrapText="1"/>
    </xf>
    <xf numFmtId="1" fontId="4" fillId="2" borderId="10" xfId="1" applyNumberFormat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16" fillId="0" borderId="6" xfId="1" applyNumberFormat="1" applyBorder="1">
      <alignment vertical="top" wrapText="1"/>
    </xf>
    <xf numFmtId="0" fontId="4" fillId="2" borderId="8" xfId="1" applyFont="1" applyFill="1" applyBorder="1" applyAlignment="1">
      <alignment horizontal="left" vertical="center" wrapText="1"/>
    </xf>
    <xf numFmtId="0" fontId="7" fillId="4" borderId="8" xfId="1" applyNumberFormat="1" applyFont="1" applyFill="1" applyBorder="1" applyAlignment="1">
      <alignment horizontal="center" vertical="center" wrapText="1"/>
    </xf>
    <xf numFmtId="0" fontId="7" fillId="5" borderId="8" xfId="1" applyNumberFormat="1" applyFont="1" applyFill="1" applyBorder="1" applyAlignment="1">
      <alignment horizontal="center" vertical="center" wrapText="1"/>
    </xf>
    <xf numFmtId="164" fontId="4" fillId="6" borderId="8" xfId="1" applyNumberFormat="1" applyFont="1" applyFill="1" applyBorder="1" applyAlignment="1">
      <alignment horizontal="center" vertical="center" wrapText="1"/>
    </xf>
    <xf numFmtId="0" fontId="4" fillId="7" borderId="8" xfId="1" applyNumberFormat="1" applyFont="1" applyFill="1" applyBorder="1" applyAlignment="1">
      <alignment horizontal="center" vertical="center" wrapText="1"/>
    </xf>
    <xf numFmtId="0" fontId="4" fillId="8" borderId="8" xfId="1" applyNumberFormat="1" applyFont="1" applyFill="1" applyBorder="1" applyAlignment="1">
      <alignment horizontal="center" vertical="center" wrapText="1"/>
    </xf>
    <xf numFmtId="0" fontId="4" fillId="9" borderId="8" xfId="1" applyNumberFormat="1" applyFont="1" applyFill="1" applyBorder="1" applyAlignment="1">
      <alignment horizontal="center" vertical="center" wrapText="1"/>
    </xf>
    <xf numFmtId="0" fontId="4" fillId="10" borderId="8" xfId="1" applyNumberFormat="1" applyFont="1" applyFill="1" applyBorder="1" applyAlignment="1">
      <alignment horizontal="center" vertical="center" wrapText="1"/>
    </xf>
    <xf numFmtId="0" fontId="4" fillId="11" borderId="8" xfId="1" applyNumberFormat="1" applyFont="1" applyFill="1" applyBorder="1" applyAlignment="1">
      <alignment horizontal="center" vertical="center" wrapText="1"/>
    </xf>
    <xf numFmtId="0" fontId="4" fillId="2" borderId="8" xfId="1" applyNumberFormat="1" applyFont="1" applyFill="1" applyBorder="1" applyAlignment="1">
      <alignment horizontal="center" vertical="center" wrapText="1"/>
    </xf>
    <xf numFmtId="0" fontId="4" fillId="12" borderId="8" xfId="1" applyNumberFormat="1" applyFont="1" applyFill="1" applyBorder="1" applyAlignment="1">
      <alignment horizontal="center" vertical="center" wrapText="1"/>
    </xf>
    <xf numFmtId="0" fontId="4" fillId="13" borderId="14" xfId="1" applyNumberFormat="1" applyFont="1" applyFill="1" applyBorder="1" applyAlignment="1">
      <alignment horizontal="center" vertical="center" wrapText="1"/>
    </xf>
    <xf numFmtId="0" fontId="4" fillId="14" borderId="14" xfId="1" applyNumberFormat="1" applyFont="1" applyFill="1" applyBorder="1" applyAlignment="1">
      <alignment horizontal="center" vertical="center" wrapText="1"/>
    </xf>
    <xf numFmtId="0" fontId="4" fillId="15" borderId="14" xfId="1" applyNumberFormat="1" applyFont="1" applyFill="1" applyBorder="1" applyAlignment="1">
      <alignment horizontal="center" vertical="center" wrapText="1"/>
    </xf>
    <xf numFmtId="49" fontId="4" fillId="3" borderId="8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49" fontId="4" fillId="2" borderId="16" xfId="1" applyNumberFormat="1" applyFont="1" applyFill="1" applyBorder="1" applyAlignment="1">
      <alignment horizontal="left" vertical="center" wrapText="1"/>
    </xf>
    <xf numFmtId="49" fontId="4" fillId="2" borderId="8" xfId="1" applyNumberFormat="1" applyFont="1" applyFill="1" applyBorder="1" applyAlignment="1">
      <alignment horizontal="left" vertical="center" wrapText="1"/>
    </xf>
    <xf numFmtId="49" fontId="4" fillId="2" borderId="8" xfId="1" applyNumberFormat="1" applyFont="1" applyFill="1" applyBorder="1" applyAlignment="1">
      <alignment horizontal="center" vertical="center" wrapText="1"/>
    </xf>
    <xf numFmtId="49" fontId="7" fillId="4" borderId="8" xfId="1" applyNumberFormat="1" applyFont="1" applyFill="1" applyBorder="1" applyAlignment="1">
      <alignment horizontal="center" vertical="center" wrapText="1"/>
    </xf>
    <xf numFmtId="49" fontId="7" fillId="5" borderId="8" xfId="1" applyNumberFormat="1" applyFont="1" applyFill="1" applyBorder="1" applyAlignment="1">
      <alignment horizontal="center" vertical="center" wrapText="1"/>
    </xf>
    <xf numFmtId="49" fontId="4" fillId="6" borderId="8" xfId="1" applyNumberFormat="1" applyFont="1" applyFill="1" applyBorder="1" applyAlignment="1">
      <alignment horizontal="center" vertical="center" wrapText="1"/>
    </xf>
    <xf numFmtId="49" fontId="4" fillId="7" borderId="8" xfId="1" applyNumberFormat="1" applyFont="1" applyFill="1" applyBorder="1" applyAlignment="1">
      <alignment horizontal="center" vertical="center" wrapText="1"/>
    </xf>
    <xf numFmtId="49" fontId="4" fillId="8" borderId="8" xfId="1" applyNumberFormat="1" applyFont="1" applyFill="1" applyBorder="1" applyAlignment="1">
      <alignment horizontal="center" vertical="center" wrapText="1"/>
    </xf>
    <xf numFmtId="49" fontId="4" fillId="9" borderId="8" xfId="1" applyNumberFormat="1" applyFont="1" applyFill="1" applyBorder="1" applyAlignment="1">
      <alignment horizontal="center" vertical="center" wrapText="1"/>
    </xf>
    <xf numFmtId="49" fontId="4" fillId="10" borderId="8" xfId="1" applyNumberFormat="1" applyFont="1" applyFill="1" applyBorder="1" applyAlignment="1">
      <alignment horizontal="center" vertical="center" wrapText="1"/>
    </xf>
    <xf numFmtId="49" fontId="4" fillId="11" borderId="8" xfId="1" applyNumberFormat="1" applyFont="1" applyFill="1" applyBorder="1" applyAlignment="1">
      <alignment horizontal="center" vertical="center" wrapText="1"/>
    </xf>
    <xf numFmtId="49" fontId="4" fillId="12" borderId="8" xfId="1" applyNumberFormat="1" applyFont="1" applyFill="1" applyBorder="1" applyAlignment="1">
      <alignment horizontal="center" vertical="center" wrapText="1"/>
    </xf>
    <xf numFmtId="49" fontId="4" fillId="13" borderId="17" xfId="1" applyNumberFormat="1" applyFont="1" applyFill="1" applyBorder="1" applyAlignment="1">
      <alignment horizontal="center" vertical="center" wrapText="1"/>
    </xf>
    <xf numFmtId="49" fontId="4" fillId="14" borderId="17" xfId="1" applyNumberFormat="1" applyFont="1" applyFill="1" applyBorder="1" applyAlignment="1">
      <alignment horizontal="center" vertical="center" wrapText="1"/>
    </xf>
    <xf numFmtId="49" fontId="4" fillId="15" borderId="17" xfId="1" applyNumberFormat="1" applyFont="1" applyFill="1" applyBorder="1" applyAlignment="1">
      <alignment horizontal="center" vertical="center" wrapText="1"/>
    </xf>
    <xf numFmtId="49" fontId="4" fillId="2" borderId="18" xfId="1" applyNumberFormat="1" applyFont="1" applyFill="1" applyBorder="1" applyAlignment="1">
      <alignment horizontal="center" vertical="center" wrapText="1"/>
    </xf>
    <xf numFmtId="49" fontId="4" fillId="2" borderId="8" xfId="1" applyNumberFormat="1" applyFont="1" applyFill="1" applyBorder="1" applyAlignment="1">
      <alignment vertical="center" wrapText="1"/>
    </xf>
    <xf numFmtId="2" fontId="4" fillId="2" borderId="8" xfId="1" applyNumberFormat="1" applyFont="1" applyFill="1" applyBorder="1" applyAlignment="1">
      <alignment horizontal="center" vertical="center"/>
    </xf>
    <xf numFmtId="165" fontId="4" fillId="3" borderId="8" xfId="1" applyNumberFormat="1" applyFont="1" applyFill="1" applyBorder="1" applyAlignment="1">
      <alignment horizontal="center" vertical="center" wrapText="1"/>
    </xf>
    <xf numFmtId="49" fontId="8" fillId="2" borderId="20" xfId="1" applyNumberFormat="1" applyFont="1" applyFill="1" applyBorder="1" applyAlignment="1">
      <alignment horizontal="center" vertical="center" wrapText="1" readingOrder="1"/>
    </xf>
    <xf numFmtId="2" fontId="2" fillId="3" borderId="6" xfId="1" applyNumberFormat="1" applyFont="1" applyFill="1" applyBorder="1" applyAlignment="1">
      <alignment horizontal="center" vertical="center" wrapText="1"/>
    </xf>
    <xf numFmtId="49" fontId="4" fillId="2" borderId="16" xfId="1" applyNumberFormat="1" applyFont="1" applyFill="1" applyBorder="1" applyAlignment="1">
      <alignment vertical="center" wrapText="1"/>
    </xf>
    <xf numFmtId="49" fontId="9" fillId="2" borderId="8" xfId="1" applyNumberFormat="1" applyFont="1" applyFill="1" applyBorder="1" applyAlignment="1">
      <alignment horizontal="left" vertical="center" wrapText="1"/>
    </xf>
    <xf numFmtId="49" fontId="5" fillId="2" borderId="20" xfId="1" applyNumberFormat="1" applyFont="1" applyFill="1" applyBorder="1" applyAlignment="1">
      <alignment horizontal="center" vertical="center" wrapText="1"/>
    </xf>
    <xf numFmtId="49" fontId="8" fillId="2" borderId="21" xfId="1" applyNumberFormat="1" applyFont="1" applyFill="1" applyBorder="1" applyAlignment="1">
      <alignment horizontal="center" vertical="center" wrapText="1" readingOrder="1"/>
    </xf>
    <xf numFmtId="49" fontId="8" fillId="2" borderId="22" xfId="1" applyNumberFormat="1" applyFont="1" applyFill="1" applyBorder="1" applyAlignment="1">
      <alignment horizontal="center" vertical="center" wrapText="1" readingOrder="1"/>
    </xf>
    <xf numFmtId="0" fontId="4" fillId="2" borderId="23" xfId="1" applyNumberFormat="1" applyFont="1" applyFill="1" applyBorder="1" applyAlignment="1">
      <alignment horizontal="center" vertical="center" wrapText="1"/>
    </xf>
    <xf numFmtId="2" fontId="4" fillId="2" borderId="24" xfId="1" applyNumberFormat="1" applyFont="1" applyFill="1" applyBorder="1" applyAlignment="1">
      <alignment horizontal="center" vertical="center"/>
    </xf>
    <xf numFmtId="49" fontId="4" fillId="2" borderId="25" xfId="1" applyNumberFormat="1" applyFont="1" applyFill="1" applyBorder="1" applyAlignment="1">
      <alignment horizontal="left" vertical="center" wrapText="1"/>
    </xf>
    <xf numFmtId="49" fontId="4" fillId="2" borderId="13" xfId="1" applyNumberFormat="1" applyFont="1" applyFill="1" applyBorder="1" applyAlignment="1">
      <alignment horizontal="left" vertical="center" wrapText="1"/>
    </xf>
    <xf numFmtId="0" fontId="4" fillId="2" borderId="13" xfId="1" applyNumberFormat="1" applyFont="1" applyFill="1" applyBorder="1" applyAlignment="1">
      <alignment horizontal="center" vertical="center" wrapText="1"/>
    </xf>
    <xf numFmtId="49" fontId="4" fillId="2" borderId="26" xfId="1" applyNumberFormat="1" applyFont="1" applyFill="1" applyBorder="1" applyAlignment="1">
      <alignment horizontal="left" vertical="center" wrapText="1"/>
    </xf>
    <xf numFmtId="49" fontId="4" fillId="2" borderId="19" xfId="1" applyNumberFormat="1" applyFont="1" applyFill="1" applyBorder="1" applyAlignment="1">
      <alignment horizontal="left" vertical="center" wrapText="1"/>
    </xf>
    <xf numFmtId="0" fontId="4" fillId="2" borderId="19" xfId="1" applyNumberFormat="1" applyFont="1" applyFill="1" applyBorder="1" applyAlignment="1">
      <alignment horizontal="center" vertical="center" wrapText="1"/>
    </xf>
    <xf numFmtId="49" fontId="4" fillId="2" borderId="27" xfId="1" applyNumberFormat="1" applyFont="1" applyFill="1" applyBorder="1" applyAlignment="1">
      <alignment horizontal="left" vertical="center" wrapText="1"/>
    </xf>
    <xf numFmtId="49" fontId="4" fillId="2" borderId="15" xfId="1" applyNumberFormat="1" applyFont="1" applyFill="1" applyBorder="1" applyAlignment="1">
      <alignment horizontal="left" vertical="center" wrapText="1"/>
    </xf>
    <xf numFmtId="0" fontId="4" fillId="2" borderId="15" xfId="1" applyNumberFormat="1" applyFont="1" applyFill="1" applyBorder="1" applyAlignment="1">
      <alignment horizontal="center" vertical="center" wrapText="1"/>
    </xf>
    <xf numFmtId="49" fontId="4" fillId="2" borderId="8" xfId="1" applyNumberFormat="1" applyFont="1" applyFill="1" applyBorder="1" applyAlignment="1">
      <alignment horizontal="left" vertical="center" wrapText="1" readingOrder="1"/>
    </xf>
    <xf numFmtId="49" fontId="8" fillId="2" borderId="28" xfId="1" applyNumberFormat="1" applyFont="1" applyFill="1" applyBorder="1" applyAlignment="1">
      <alignment horizontal="center" vertical="center" wrapText="1" readingOrder="1"/>
    </xf>
    <xf numFmtId="49" fontId="8" fillId="2" borderId="19" xfId="1" applyNumberFormat="1" applyFont="1" applyFill="1" applyBorder="1" applyAlignment="1">
      <alignment horizontal="center" vertical="center" wrapText="1" readingOrder="1"/>
    </xf>
    <xf numFmtId="49" fontId="8" fillId="2" borderId="29" xfId="1" applyNumberFormat="1" applyFont="1" applyFill="1" applyBorder="1" applyAlignment="1">
      <alignment horizontal="center" vertical="center" wrapText="1" readingOrder="1"/>
    </xf>
    <xf numFmtId="0" fontId="8" fillId="2" borderId="20" xfId="1" applyNumberFormat="1" applyFont="1" applyFill="1" applyBorder="1" applyAlignment="1">
      <alignment horizontal="center" vertical="center" wrapText="1" readingOrder="1"/>
    </xf>
    <xf numFmtId="49" fontId="4" fillId="2" borderId="31" xfId="1" applyNumberFormat="1" applyFont="1" applyFill="1" applyBorder="1" applyAlignment="1">
      <alignment horizontal="left" vertical="center" wrapText="1" readingOrder="1"/>
    </xf>
    <xf numFmtId="49" fontId="4" fillId="2" borderId="31" xfId="1" applyNumberFormat="1" applyFont="1" applyFill="1" applyBorder="1" applyAlignment="1">
      <alignment horizontal="left" vertical="center" wrapText="1"/>
    </xf>
    <xf numFmtId="0" fontId="4" fillId="2" borderId="31" xfId="1" applyNumberFormat="1" applyFont="1" applyFill="1" applyBorder="1" applyAlignment="1">
      <alignment horizontal="center" vertical="center" wrapText="1"/>
    </xf>
    <xf numFmtId="49" fontId="19" fillId="40" borderId="75" xfId="1" applyNumberFormat="1" applyFont="1" applyFill="1" applyBorder="1" applyAlignment="1">
      <alignment horizontal="center" vertical="center" wrapText="1" readingOrder="1"/>
    </xf>
    <xf numFmtId="49" fontId="8" fillId="3" borderId="19" xfId="1" applyNumberFormat="1" applyFont="1" applyFill="1" applyBorder="1" applyAlignment="1">
      <alignment horizontal="center" vertical="center" wrapText="1" readingOrder="1"/>
    </xf>
    <xf numFmtId="0" fontId="4" fillId="2" borderId="16" xfId="1" applyNumberFormat="1" applyFont="1" applyFill="1" applyBorder="1" applyAlignment="1">
      <alignment horizontal="left" vertical="center" wrapText="1"/>
    </xf>
    <xf numFmtId="49" fontId="8" fillId="3" borderId="20" xfId="1" applyNumberFormat="1" applyFont="1" applyFill="1" applyBorder="1" applyAlignment="1">
      <alignment horizontal="center" vertical="center" wrapText="1" readingOrder="1"/>
    </xf>
    <xf numFmtId="49" fontId="8" fillId="3" borderId="4" xfId="1" applyNumberFormat="1" applyFont="1" applyFill="1" applyBorder="1" applyAlignment="1">
      <alignment horizontal="center" vertical="center" wrapText="1" readingOrder="1"/>
    </xf>
    <xf numFmtId="49" fontId="8" fillId="3" borderId="13" xfId="1" applyNumberFormat="1" applyFont="1" applyFill="1" applyBorder="1" applyAlignment="1">
      <alignment horizontal="center" vertical="center" wrapText="1" readingOrder="1"/>
    </xf>
    <xf numFmtId="49" fontId="1" fillId="2" borderId="30" xfId="1" applyNumberFormat="1" applyFont="1" applyFill="1" applyBorder="1" applyAlignment="1">
      <alignment horizontal="left" vertical="center"/>
    </xf>
    <xf numFmtId="0" fontId="4" fillId="2" borderId="31" xfId="1" applyNumberFormat="1" applyFont="1" applyFill="1" applyBorder="1" applyAlignment="1">
      <alignment horizontal="left" vertical="center" wrapText="1"/>
    </xf>
    <xf numFmtId="0" fontId="4" fillId="2" borderId="31" xfId="1" applyFont="1" applyFill="1" applyBorder="1" applyAlignment="1">
      <alignment horizontal="left" vertical="center" wrapText="1"/>
    </xf>
    <xf numFmtId="0" fontId="4" fillId="2" borderId="31" xfId="1" applyFont="1" applyFill="1" applyBorder="1" applyAlignment="1">
      <alignment horizontal="center" vertical="center" wrapText="1"/>
    </xf>
    <xf numFmtId="1" fontId="4" fillId="2" borderId="31" xfId="1" applyNumberFormat="1" applyFont="1" applyFill="1" applyBorder="1" applyAlignment="1">
      <alignment horizontal="center" vertical="center" wrapText="1"/>
    </xf>
    <xf numFmtId="0" fontId="4" fillId="16" borderId="31" xfId="1" applyNumberFormat="1" applyFont="1" applyFill="1" applyBorder="1" applyAlignment="1">
      <alignment horizontal="center" vertical="center" wrapText="1"/>
    </xf>
    <xf numFmtId="0" fontId="4" fillId="17" borderId="31" xfId="1" applyNumberFormat="1" applyFont="1" applyFill="1" applyBorder="1" applyAlignment="1">
      <alignment horizontal="center" vertical="center" wrapText="1"/>
    </xf>
    <xf numFmtId="0" fontId="4" fillId="18" borderId="31" xfId="1" applyNumberFormat="1" applyFont="1" applyFill="1" applyBorder="1" applyAlignment="1">
      <alignment horizontal="center" vertical="center" wrapText="1"/>
    </xf>
    <xf numFmtId="0" fontId="4" fillId="19" borderId="31" xfId="1" applyNumberFormat="1" applyFont="1" applyFill="1" applyBorder="1" applyAlignment="1">
      <alignment horizontal="center" vertical="center" wrapText="1"/>
    </xf>
    <xf numFmtId="0" fontId="4" fillId="20" borderId="31" xfId="1" applyNumberFormat="1" applyFont="1" applyFill="1" applyBorder="1" applyAlignment="1">
      <alignment horizontal="center" vertical="center" wrapText="1"/>
    </xf>
    <xf numFmtId="0" fontId="4" fillId="21" borderId="31" xfId="1" applyNumberFormat="1" applyFont="1" applyFill="1" applyBorder="1" applyAlignment="1">
      <alignment horizontal="center" vertical="center" wrapText="1"/>
    </xf>
    <xf numFmtId="0" fontId="4" fillId="22" borderId="31" xfId="1" applyNumberFormat="1" applyFont="1" applyFill="1" applyBorder="1" applyAlignment="1">
      <alignment horizontal="center" vertical="center" wrapText="1"/>
    </xf>
    <xf numFmtId="0" fontId="4" fillId="23" borderId="31" xfId="1" applyNumberFormat="1" applyFont="1" applyFill="1" applyBorder="1" applyAlignment="1">
      <alignment horizontal="center" vertical="center" wrapText="1"/>
    </xf>
    <xf numFmtId="0" fontId="4" fillId="12" borderId="31" xfId="1" applyNumberFormat="1" applyFont="1" applyFill="1" applyBorder="1" applyAlignment="1">
      <alignment horizontal="center" vertical="center" wrapText="1"/>
    </xf>
    <xf numFmtId="0" fontId="4" fillId="13" borderId="32" xfId="1" applyNumberFormat="1" applyFont="1" applyFill="1" applyBorder="1" applyAlignment="1">
      <alignment horizontal="center" vertical="center" wrapText="1"/>
    </xf>
    <xf numFmtId="0" fontId="4" fillId="14" borderId="32" xfId="1" applyNumberFormat="1" applyFont="1" applyFill="1" applyBorder="1" applyAlignment="1">
      <alignment horizontal="center" vertical="center" wrapText="1"/>
    </xf>
    <xf numFmtId="0" fontId="4" fillId="15" borderId="32" xfId="1" applyNumberFormat="1" applyFont="1" applyFill="1" applyBorder="1" applyAlignment="1">
      <alignment horizontal="center" vertical="center" wrapText="1"/>
    </xf>
    <xf numFmtId="165" fontId="4" fillId="3" borderId="31" xfId="1" applyNumberFormat="1" applyFont="1" applyFill="1" applyBorder="1" applyAlignment="1">
      <alignment horizontal="center" vertical="center" wrapText="1"/>
    </xf>
    <xf numFmtId="166" fontId="5" fillId="2" borderId="32" xfId="1" applyNumberFormat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left" vertical="center" wrapText="1"/>
    </xf>
    <xf numFmtId="167" fontId="5" fillId="2" borderId="10" xfId="1" applyNumberFormat="1" applyFont="1" applyFill="1" applyBorder="1" applyAlignment="1">
      <alignment horizontal="center" vertical="center" wrapText="1"/>
    </xf>
    <xf numFmtId="2" fontId="2" fillId="2" borderId="6" xfId="1" applyNumberFormat="1" applyFont="1" applyFill="1" applyBorder="1" applyAlignment="1">
      <alignment horizontal="center" vertical="center" wrapText="1"/>
    </xf>
    <xf numFmtId="2" fontId="2" fillId="3" borderId="33" xfId="1" applyNumberFormat="1" applyFont="1" applyFill="1" applyBorder="1" applyAlignment="1">
      <alignment horizontal="center" vertical="center" wrapText="1"/>
    </xf>
    <xf numFmtId="0" fontId="1" fillId="2" borderId="6" xfId="1" applyNumberFormat="1" applyFont="1" applyFill="1" applyBorder="1">
      <alignment vertical="top" wrapText="1"/>
    </xf>
    <xf numFmtId="0" fontId="2" fillId="2" borderId="6" xfId="1" applyNumberFormat="1" applyFont="1" applyFill="1" applyBorder="1">
      <alignment vertical="top" wrapText="1"/>
    </xf>
    <xf numFmtId="0" fontId="16" fillId="0" borderId="6" xfId="1" applyNumberFormat="1">
      <alignment vertical="top" wrapText="1"/>
    </xf>
    <xf numFmtId="174" fontId="1" fillId="2" borderId="4" xfId="1" applyNumberFormat="1" applyFont="1" applyFill="1" applyBorder="1">
      <alignment vertical="top" wrapText="1"/>
    </xf>
    <xf numFmtId="174" fontId="4" fillId="2" borderId="8" xfId="1" applyNumberFormat="1" applyFont="1" applyFill="1" applyBorder="1" applyAlignment="1">
      <alignment horizontal="center" vertical="center" wrapText="1"/>
    </xf>
    <xf numFmtId="174" fontId="4" fillId="3" borderId="13" xfId="1" applyNumberFormat="1" applyFont="1" applyFill="1" applyBorder="1" applyAlignment="1">
      <alignment horizontal="center" vertical="center" wrapText="1"/>
    </xf>
    <xf numFmtId="174" fontId="4" fillId="3" borderId="8" xfId="1" applyNumberFormat="1" applyFont="1" applyFill="1" applyBorder="1" applyAlignment="1">
      <alignment horizontal="center" vertical="center" wrapText="1"/>
    </xf>
    <xf numFmtId="174" fontId="4" fillId="3" borderId="31" xfId="1" applyNumberFormat="1" applyFont="1" applyFill="1" applyBorder="1" applyAlignment="1">
      <alignment horizontal="center" vertical="center" wrapText="1"/>
    </xf>
    <xf numFmtId="174" fontId="4" fillId="2" borderId="10" xfId="1" applyNumberFormat="1" applyFont="1" applyFill="1" applyBorder="1" applyAlignment="1">
      <alignment horizontal="center" vertical="center" wrapText="1"/>
    </xf>
    <xf numFmtId="174" fontId="16" fillId="0" borderId="6" xfId="1" applyNumberFormat="1" applyBorder="1">
      <alignment vertical="top" wrapText="1"/>
    </xf>
    <xf numFmtId="174" fontId="1" fillId="2" borderId="6" xfId="1" applyNumberFormat="1" applyFont="1" applyFill="1" applyBorder="1">
      <alignment vertical="top" wrapText="1"/>
    </xf>
    <xf numFmtId="172" fontId="4" fillId="3" borderId="15" xfId="1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0" fontId="22" fillId="2" borderId="2" xfId="1" applyFont="1" applyFill="1" applyBorder="1">
      <alignment vertical="top" wrapText="1"/>
    </xf>
    <xf numFmtId="49" fontId="22" fillId="3" borderId="6" xfId="1" applyNumberFormat="1" applyFont="1" applyFill="1" applyBorder="1" applyAlignment="1">
      <alignment horizontal="center" vertical="center" wrapText="1"/>
    </xf>
    <xf numFmtId="0" fontId="22" fillId="3" borderId="6" xfId="1" applyFont="1" applyFill="1" applyBorder="1" applyAlignment="1">
      <alignment horizontal="center" vertical="center" wrapText="1"/>
    </xf>
    <xf numFmtId="2" fontId="22" fillId="3" borderId="6" xfId="1" applyNumberFormat="1" applyFont="1" applyFill="1" applyBorder="1" applyAlignment="1">
      <alignment horizontal="center" vertical="center" wrapText="1"/>
    </xf>
    <xf numFmtId="2" fontId="22" fillId="2" borderId="6" xfId="1" applyNumberFormat="1" applyFont="1" applyFill="1" applyBorder="1" applyAlignment="1">
      <alignment horizontal="center" vertical="center" wrapText="1"/>
    </xf>
    <xf numFmtId="2" fontId="22" fillId="3" borderId="33" xfId="1" applyNumberFormat="1" applyFont="1" applyFill="1" applyBorder="1" applyAlignment="1">
      <alignment horizontal="center" vertical="center" wrapText="1"/>
    </xf>
    <xf numFmtId="0" fontId="22" fillId="2" borderId="6" xfId="1" applyNumberFormat="1" applyFont="1" applyFill="1" applyBorder="1">
      <alignment vertical="top" wrapText="1"/>
    </xf>
    <xf numFmtId="2" fontId="23" fillId="3" borderId="6" xfId="1" applyNumberFormat="1" applyFont="1" applyFill="1" applyBorder="1" applyAlignment="1">
      <alignment horizontal="center" vertical="center" wrapText="1"/>
    </xf>
    <xf numFmtId="0" fontId="20" fillId="2" borderId="2" xfId="0" applyFont="1" applyFill="1" applyBorder="1">
      <alignment vertical="top" wrapText="1"/>
    </xf>
    <xf numFmtId="0" fontId="24" fillId="3" borderId="6" xfId="0" applyFont="1" applyFill="1" applyBorder="1" applyAlignment="1">
      <alignment horizontal="center" vertical="center" wrapText="1"/>
    </xf>
    <xf numFmtId="49" fontId="24" fillId="3" borderId="6" xfId="0" applyNumberFormat="1" applyFont="1" applyFill="1" applyBorder="1" applyAlignment="1">
      <alignment horizontal="center" vertical="center" wrapText="1"/>
    </xf>
    <xf numFmtId="2" fontId="24" fillId="3" borderId="6" xfId="0" applyNumberFormat="1" applyFont="1" applyFill="1" applyBorder="1" applyAlignment="1">
      <alignment horizontal="center" vertical="center" wrapText="1"/>
    </xf>
    <xf numFmtId="2" fontId="24" fillId="2" borderId="33" xfId="0" applyNumberFormat="1" applyFont="1" applyFill="1" applyBorder="1" applyAlignment="1">
      <alignment horizontal="center" vertical="center" wrapText="1"/>
    </xf>
    <xf numFmtId="0" fontId="20" fillId="0" borderId="0" xfId="0" applyNumberFormat="1" applyFont="1">
      <alignment vertical="top" wrapText="1"/>
    </xf>
    <xf numFmtId="49" fontId="23" fillId="3" borderId="6" xfId="1" applyNumberFormat="1" applyFont="1" applyFill="1" applyBorder="1" applyAlignment="1">
      <alignment horizontal="center" vertical="center" wrapText="1"/>
    </xf>
    <xf numFmtId="49" fontId="21" fillId="40" borderId="82" xfId="0" applyNumberFormat="1" applyFont="1" applyFill="1" applyBorder="1" applyAlignment="1">
      <alignment horizontal="center" vertical="center" wrapText="1"/>
    </xf>
    <xf numFmtId="0" fontId="25" fillId="2" borderId="6" xfId="0" applyFont="1" applyFill="1" applyBorder="1">
      <alignment vertical="top" wrapText="1"/>
    </xf>
    <xf numFmtId="0" fontId="0" fillId="2" borderId="8" xfId="0" applyFill="1" applyBorder="1" applyAlignment="1">
      <alignment vertical="center"/>
    </xf>
    <xf numFmtId="1" fontId="4" fillId="2" borderId="8" xfId="0" applyNumberFormat="1" applyFont="1" applyFill="1" applyBorder="1" applyAlignment="1">
      <alignment horizontal="center" vertical="center" wrapText="1"/>
    </xf>
    <xf numFmtId="0" fontId="18" fillId="43" borderId="0" xfId="0" applyFont="1" applyFill="1" applyAlignment="1">
      <alignment horizontal="center" vertical="center" wrapText="1"/>
    </xf>
    <xf numFmtId="0" fontId="18" fillId="44" borderId="0" xfId="0" applyFont="1" applyFill="1" applyAlignment="1">
      <alignment horizontal="center" vertical="center" wrapText="1"/>
    </xf>
    <xf numFmtId="0" fontId="26" fillId="45" borderId="13" xfId="0" applyNumberFormat="1" applyFont="1" applyFill="1" applyBorder="1" applyAlignment="1">
      <alignment horizontal="center" vertical="center" wrapText="1"/>
    </xf>
    <xf numFmtId="2" fontId="4" fillId="3" borderId="13" xfId="0" applyNumberFormat="1" applyFont="1" applyFill="1" applyBorder="1" applyAlignment="1">
      <alignment horizontal="center" vertical="center" wrapText="1"/>
    </xf>
    <xf numFmtId="49" fontId="18" fillId="40" borderId="89" xfId="0" applyNumberFormat="1" applyFont="1" applyFill="1" applyBorder="1" applyAlignment="1">
      <alignment horizontal="center" vertical="center" wrapText="1"/>
    </xf>
    <xf numFmtId="49" fontId="18" fillId="40" borderId="90" xfId="0" applyNumberFormat="1" applyFont="1" applyFill="1" applyBorder="1" applyAlignment="1">
      <alignment horizontal="center" vertical="center" wrapText="1"/>
    </xf>
    <xf numFmtId="0" fontId="11" fillId="24" borderId="8" xfId="0" applyFont="1" applyFill="1" applyBorder="1" applyAlignment="1">
      <alignment horizontal="center" vertical="center" wrapText="1"/>
    </xf>
    <xf numFmtId="0" fontId="11" fillId="29" borderId="8" xfId="0" applyFont="1" applyFill="1" applyBorder="1" applyAlignment="1">
      <alignment horizontal="center" vertical="center" wrapText="1"/>
    </xf>
    <xf numFmtId="0" fontId="11" fillId="30" borderId="8" xfId="0" applyFont="1" applyFill="1" applyBorder="1" applyAlignment="1">
      <alignment horizontal="center" vertical="center" wrapText="1"/>
    </xf>
    <xf numFmtId="49" fontId="1" fillId="2" borderId="4" xfId="1" applyNumberFormat="1" applyFont="1" applyFill="1" applyBorder="1">
      <alignment vertical="top" wrapText="1"/>
    </xf>
    <xf numFmtId="0" fontId="29" fillId="2" borderId="2" xfId="1" applyFont="1" applyFill="1" applyBorder="1">
      <alignment vertical="top" wrapText="1"/>
    </xf>
    <xf numFmtId="0" fontId="16" fillId="39" borderId="6" xfId="1" applyNumberFormat="1" applyFill="1" applyBorder="1">
      <alignment vertical="top" wrapText="1"/>
    </xf>
    <xf numFmtId="0" fontId="20" fillId="2" borderId="6" xfId="1" applyFont="1" applyFill="1" applyBorder="1">
      <alignment vertical="top" wrapText="1"/>
    </xf>
    <xf numFmtId="1" fontId="4" fillId="3" borderId="13" xfId="1" applyNumberFormat="1" applyFont="1" applyFill="1" applyBorder="1" applyAlignment="1">
      <alignment horizontal="center" vertical="center" wrapText="1"/>
    </xf>
    <xf numFmtId="0" fontId="29" fillId="3" borderId="6" xfId="1" applyFont="1" applyFill="1" applyBorder="1" applyAlignment="1">
      <alignment horizontal="center" vertical="center" wrapText="1"/>
    </xf>
    <xf numFmtId="0" fontId="1" fillId="0" borderId="6" xfId="1" applyNumberFormat="1" applyFont="1" applyBorder="1">
      <alignment vertical="top" wrapText="1"/>
    </xf>
    <xf numFmtId="175" fontId="4" fillId="3" borderId="15" xfId="1" applyNumberFormat="1" applyFont="1" applyFill="1" applyBorder="1" applyAlignment="1">
      <alignment horizontal="center" vertical="center" wrapText="1"/>
    </xf>
    <xf numFmtId="49" fontId="26" fillId="2" borderId="16" xfId="1" applyNumberFormat="1" applyFont="1" applyFill="1" applyBorder="1" applyAlignment="1">
      <alignment horizontal="left" vertical="center" wrapText="1"/>
    </xf>
    <xf numFmtId="0" fontId="20" fillId="0" borderId="6" xfId="1" applyNumberFormat="1" applyFont="1" applyBorder="1">
      <alignment vertical="top" wrapText="1"/>
    </xf>
    <xf numFmtId="0" fontId="4" fillId="2" borderId="5" xfId="1" applyFont="1" applyFill="1" applyBorder="1" applyAlignment="1">
      <alignment horizontal="left" vertical="center" wrapText="1"/>
    </xf>
    <xf numFmtId="167" fontId="5" fillId="2" borderId="6" xfId="1" applyNumberFormat="1" applyFont="1" applyFill="1" applyBorder="1" applyAlignment="1">
      <alignment horizontal="center" vertical="center" wrapText="1"/>
    </xf>
    <xf numFmtId="2" fontId="29" fillId="2" borderId="6" xfId="1" applyNumberFormat="1" applyFont="1" applyFill="1" applyBorder="1" applyAlignment="1">
      <alignment horizontal="center" vertical="center" wrapText="1"/>
    </xf>
    <xf numFmtId="0" fontId="1" fillId="39" borderId="6" xfId="1" applyNumberFormat="1" applyFont="1" applyFill="1" applyBorder="1">
      <alignment vertical="top" wrapText="1"/>
    </xf>
    <xf numFmtId="2" fontId="22" fillId="39" borderId="6" xfId="1" applyNumberFormat="1" applyFont="1" applyFill="1" applyBorder="1" applyAlignment="1">
      <alignment horizontal="center" vertical="center" wrapText="1"/>
    </xf>
    <xf numFmtId="2" fontId="29" fillId="39" borderId="6" xfId="1" applyNumberFormat="1" applyFont="1" applyFill="1" applyBorder="1" applyAlignment="1">
      <alignment horizontal="center" vertical="center" wrapText="1"/>
    </xf>
    <xf numFmtId="0" fontId="22" fillId="39" borderId="6" xfId="1" applyNumberFormat="1" applyFont="1" applyFill="1" applyBorder="1">
      <alignment vertical="top" wrapText="1"/>
    </xf>
    <xf numFmtId="0" fontId="29" fillId="39" borderId="6" xfId="1" applyNumberFormat="1" applyFont="1" applyFill="1" applyBorder="1">
      <alignment vertical="top" wrapText="1"/>
    </xf>
    <xf numFmtId="0" fontId="29" fillId="2" borderId="6" xfId="1" applyNumberFormat="1" applyFont="1" applyFill="1" applyBorder="1">
      <alignment vertical="top" wrapText="1"/>
    </xf>
    <xf numFmtId="176" fontId="4" fillId="2" borderId="8" xfId="1" applyNumberFormat="1" applyFont="1" applyFill="1" applyBorder="1" applyAlignment="1">
      <alignment horizontal="center" vertical="center" wrapText="1"/>
    </xf>
    <xf numFmtId="176" fontId="4" fillId="3" borderId="31" xfId="1" applyNumberFormat="1" applyFont="1" applyFill="1" applyBorder="1" applyAlignment="1">
      <alignment horizontal="center" vertical="center" wrapText="1"/>
    </xf>
    <xf numFmtId="176" fontId="4" fillId="2" borderId="6" xfId="1" applyNumberFormat="1" applyFont="1" applyFill="1" applyBorder="1" applyAlignment="1">
      <alignment horizontal="center" vertical="center" wrapText="1"/>
    </xf>
    <xf numFmtId="49" fontId="15" fillId="0" borderId="77" xfId="0" applyNumberFormat="1" applyFont="1" applyBorder="1" applyAlignment="1">
      <alignment vertical="center" wrapText="1"/>
    </xf>
    <xf numFmtId="49" fontId="16" fillId="0" borderId="76" xfId="0" applyNumberFormat="1" applyFont="1" applyBorder="1" applyAlignment="1">
      <alignment vertical="center" wrapText="1"/>
    </xf>
    <xf numFmtId="0" fontId="4" fillId="16" borderId="8" xfId="1" applyFont="1" applyFill="1" applyBorder="1" applyAlignment="1" applyProtection="1">
      <alignment horizontal="center" vertical="center" wrapText="1"/>
      <protection locked="0"/>
    </xf>
    <xf numFmtId="0" fontId="4" fillId="17" borderId="8" xfId="1" applyFont="1" applyFill="1" applyBorder="1" applyAlignment="1" applyProtection="1">
      <alignment horizontal="center" vertical="center" wrapText="1"/>
      <protection locked="0"/>
    </xf>
    <xf numFmtId="0" fontId="4" fillId="18" borderId="8" xfId="1" applyFont="1" applyFill="1" applyBorder="1" applyAlignment="1" applyProtection="1">
      <alignment horizontal="center" vertical="center" wrapText="1"/>
      <protection locked="0"/>
    </xf>
    <xf numFmtId="0" fontId="4" fillId="19" borderId="8" xfId="1" applyFont="1" applyFill="1" applyBorder="1" applyAlignment="1" applyProtection="1">
      <alignment horizontal="center" vertical="center" wrapText="1"/>
      <protection locked="0"/>
    </xf>
    <xf numFmtId="0" fontId="4" fillId="20" borderId="8" xfId="1" applyFont="1" applyFill="1" applyBorder="1" applyAlignment="1" applyProtection="1">
      <alignment horizontal="center" vertical="center" wrapText="1"/>
      <protection locked="0"/>
    </xf>
    <xf numFmtId="0" fontId="4" fillId="21" borderId="8" xfId="1" applyFont="1" applyFill="1" applyBorder="1" applyAlignment="1" applyProtection="1">
      <alignment horizontal="center" vertical="center" wrapText="1"/>
      <protection locked="0"/>
    </xf>
    <xf numFmtId="0" fontId="4" fillId="22" borderId="8" xfId="1" applyFont="1" applyFill="1" applyBorder="1" applyAlignment="1" applyProtection="1">
      <alignment horizontal="center" vertical="center" wrapText="1"/>
      <protection locked="0"/>
    </xf>
    <xf numFmtId="0" fontId="4" fillId="23" borderId="8" xfId="1" applyFont="1" applyFill="1" applyBorder="1" applyAlignment="1" applyProtection="1">
      <alignment horizontal="center" vertical="center" wrapText="1"/>
      <protection locked="0"/>
    </xf>
    <xf numFmtId="0" fontId="4" fillId="2" borderId="8" xfId="1" applyFont="1" applyFill="1" applyBorder="1" applyAlignment="1" applyProtection="1">
      <alignment horizontal="center" vertical="center" wrapText="1"/>
      <protection locked="0"/>
    </xf>
    <xf numFmtId="0" fontId="4" fillId="12" borderId="8" xfId="1" applyFont="1" applyFill="1" applyBorder="1" applyAlignment="1" applyProtection="1">
      <alignment horizontal="center" vertical="center" wrapText="1"/>
      <protection locked="0"/>
    </xf>
    <xf numFmtId="0" fontId="4" fillId="13" borderId="19" xfId="1" applyFont="1" applyFill="1" applyBorder="1" applyAlignment="1" applyProtection="1">
      <alignment horizontal="center" vertical="center" wrapText="1"/>
      <protection locked="0"/>
    </xf>
    <xf numFmtId="0" fontId="4" fillId="14" borderId="19" xfId="1" applyFont="1" applyFill="1" applyBorder="1" applyAlignment="1" applyProtection="1">
      <alignment horizontal="center" vertical="center" wrapText="1"/>
      <protection locked="0"/>
    </xf>
    <xf numFmtId="0" fontId="4" fillId="15" borderId="19" xfId="1" applyFont="1" applyFill="1" applyBorder="1" applyAlignment="1" applyProtection="1">
      <alignment horizontal="center" vertical="center" wrapText="1"/>
      <protection locked="0"/>
    </xf>
    <xf numFmtId="0" fontId="4" fillId="16" borderId="8" xfId="0" applyFont="1" applyFill="1" applyBorder="1" applyAlignment="1" applyProtection="1">
      <alignment horizontal="center" vertical="center" wrapText="1"/>
      <protection locked="0"/>
    </xf>
    <xf numFmtId="0" fontId="4" fillId="17" borderId="8" xfId="0" applyFont="1" applyFill="1" applyBorder="1" applyAlignment="1" applyProtection="1">
      <alignment horizontal="center" vertical="center" wrapText="1"/>
      <protection locked="0"/>
    </xf>
    <xf numFmtId="0" fontId="4" fillId="18" borderId="8" xfId="0" applyFont="1" applyFill="1" applyBorder="1" applyAlignment="1" applyProtection="1">
      <alignment horizontal="center" vertical="center" wrapText="1"/>
      <protection locked="0"/>
    </xf>
    <xf numFmtId="0" fontId="4" fillId="19" borderId="8" xfId="0" applyFont="1" applyFill="1" applyBorder="1" applyAlignment="1" applyProtection="1">
      <alignment horizontal="center" vertical="center" wrapText="1"/>
      <protection locked="0"/>
    </xf>
    <xf numFmtId="0" fontId="4" fillId="24" borderId="8" xfId="0" applyFont="1" applyFill="1" applyBorder="1" applyAlignment="1" applyProtection="1">
      <alignment horizontal="center" vertical="center" wrapText="1"/>
      <protection locked="0"/>
    </xf>
    <xf numFmtId="0" fontId="4" fillId="29" borderId="8" xfId="0" applyFont="1" applyFill="1" applyBorder="1" applyAlignment="1" applyProtection="1">
      <alignment horizontal="center" vertical="center" wrapText="1"/>
      <protection locked="0"/>
    </xf>
    <xf numFmtId="0" fontId="4" fillId="30" borderId="8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31" borderId="8" xfId="0" applyFont="1" applyFill="1" applyBorder="1" applyAlignment="1" applyProtection="1">
      <alignment horizontal="center" vertical="center" wrapText="1"/>
      <protection locked="0"/>
    </xf>
    <xf numFmtId="0" fontId="4" fillId="32" borderId="8" xfId="0" applyFont="1" applyFill="1" applyBorder="1" applyAlignment="1" applyProtection="1">
      <alignment horizontal="center" vertical="center" wrapText="1"/>
      <protection locked="0"/>
    </xf>
    <xf numFmtId="49" fontId="11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4" fillId="31" borderId="8" xfId="0" applyNumberFormat="1" applyFont="1" applyFill="1" applyBorder="1" applyAlignment="1" applyProtection="1">
      <alignment horizontal="center" vertical="center" wrapText="1"/>
      <protection locked="0"/>
    </xf>
    <xf numFmtId="49" fontId="4" fillId="32" borderId="8" xfId="0" applyNumberFormat="1" applyFont="1" applyFill="1" applyBorder="1" applyAlignment="1" applyProtection="1">
      <alignment horizontal="center" vertical="center" wrapText="1"/>
      <protection locked="0"/>
    </xf>
    <xf numFmtId="49" fontId="4" fillId="38" borderId="8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4" fillId="33" borderId="8" xfId="0" applyFont="1" applyFill="1" applyBorder="1" applyAlignment="1" applyProtection="1">
      <alignment horizontal="center" vertical="center" wrapText="1"/>
      <protection locked="0"/>
    </xf>
    <xf numFmtId="0" fontId="4" fillId="34" borderId="8" xfId="0" applyFont="1" applyFill="1" applyBorder="1" applyAlignment="1" applyProtection="1">
      <alignment horizontal="center" vertical="center" wrapText="1"/>
      <protection locked="0"/>
    </xf>
    <xf numFmtId="0" fontId="11" fillId="34" borderId="8" xfId="0" applyFont="1" applyFill="1" applyBorder="1" applyAlignment="1" applyProtection="1">
      <alignment horizontal="center" vertical="center" wrapText="1"/>
      <protection locked="0"/>
    </xf>
    <xf numFmtId="0" fontId="4" fillId="35" borderId="8" xfId="0" applyFont="1" applyFill="1" applyBorder="1" applyAlignment="1" applyProtection="1">
      <alignment horizontal="center" vertical="center" wrapText="1"/>
      <protection locked="0"/>
    </xf>
    <xf numFmtId="0" fontId="4" fillId="2" borderId="38" xfId="0" applyFont="1" applyFill="1" applyBorder="1" applyAlignment="1" applyProtection="1">
      <alignment horizontal="center" vertical="center" wrapText="1"/>
      <protection locked="0"/>
    </xf>
    <xf numFmtId="0" fontId="4" fillId="38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46" borderId="8" xfId="1" applyFont="1" applyFill="1" applyBorder="1" applyAlignment="1" applyProtection="1">
      <alignment horizontal="center" vertical="center" wrapText="1"/>
      <protection locked="0"/>
    </xf>
    <xf numFmtId="0" fontId="4" fillId="46" borderId="31" xfId="1" applyNumberFormat="1" applyFont="1" applyFill="1" applyBorder="1" applyAlignment="1">
      <alignment horizontal="center" vertical="center" wrapText="1"/>
    </xf>
    <xf numFmtId="0" fontId="4" fillId="46" borderId="8" xfId="1" applyNumberFormat="1" applyFont="1" applyFill="1" applyBorder="1" applyAlignment="1">
      <alignment horizontal="center" vertical="center" wrapText="1"/>
    </xf>
    <xf numFmtId="49" fontId="4" fillId="46" borderId="8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/>
    </xf>
    <xf numFmtId="49" fontId="3" fillId="2" borderId="2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49" fontId="4" fillId="3" borderId="7" xfId="1" applyNumberFormat="1" applyFont="1" applyFill="1" applyBorder="1" applyAlignment="1">
      <alignment horizontal="right" vertical="center" wrapText="1"/>
    </xf>
    <xf numFmtId="0" fontId="4" fillId="3" borderId="7" xfId="1" applyFont="1" applyFill="1" applyBorder="1" applyAlignment="1">
      <alignment horizontal="right" vertical="center" wrapText="1"/>
    </xf>
    <xf numFmtId="49" fontId="4" fillId="2" borderId="8" xfId="1" applyNumberFormat="1" applyFont="1" applyFill="1" applyBorder="1" applyAlignment="1">
      <alignment horizontal="center" vertical="center" wrapText="1"/>
    </xf>
    <xf numFmtId="49" fontId="4" fillId="2" borderId="10" xfId="1" applyNumberFormat="1" applyFont="1" applyFill="1" applyBorder="1" applyAlignment="1">
      <alignment horizontal="right" vertical="center" wrapText="1"/>
    </xf>
    <xf numFmtId="49" fontId="4" fillId="2" borderId="6" xfId="1" applyNumberFormat="1" applyFont="1" applyFill="1" applyBorder="1" applyAlignment="1">
      <alignment horizontal="right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9" fontId="10" fillId="2" borderId="37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0" fontId="14" fillId="36" borderId="60" xfId="0" applyFont="1" applyFill="1" applyBorder="1" applyAlignment="1">
      <alignment horizontal="center"/>
    </xf>
    <xf numFmtId="0" fontId="14" fillId="36" borderId="63" xfId="0" applyFont="1" applyFill="1" applyBorder="1" applyAlignment="1">
      <alignment horizontal="center"/>
    </xf>
    <xf numFmtId="0" fontId="14" fillId="36" borderId="64" xfId="0" applyFont="1" applyFill="1" applyBorder="1" applyAlignment="1">
      <alignment horizontal="center"/>
    </xf>
  </cellXfs>
  <cellStyles count="2">
    <cellStyle name="Normal" xfId="0" builtinId="0"/>
    <cellStyle name="Normal 2" xfId="1" xr:uid="{155955B6-8E61-5C46-A710-387DC83FB624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00000000"/>
      <rgbColor rgb="FFFFFFFF"/>
      <rgbColor rgb="FFAAAAAA"/>
      <rgbColor rgb="FFA5A5A5"/>
      <rgbColor rgb="FFA3A3A3"/>
      <rgbColor rgb="FFFEFEFE"/>
      <rgbColor rgb="FFA5A5A5"/>
      <rgbColor rgb="FF274FFE"/>
      <rgbColor rgb="FFFFEB0E"/>
      <rgbColor rgb="FFFF3558"/>
      <rgbColor rgb="FFAD48FE"/>
      <rgbColor rgb="FFFEB667"/>
      <rgbColor rgb="FFFE40FE"/>
      <rgbColor rgb="FF7EF900"/>
      <rgbColor rgb="FF58992C"/>
      <rgbColor rgb="FF8DCE54"/>
      <rgbColor rgb="FFBABABA"/>
      <rgbColor rgb="FF8B56C2"/>
      <rgbColor rgb="FFFFA93A"/>
      <rgbColor rgb="FFBFBFBF"/>
      <rgbColor rgb="FFE4F5F8"/>
      <rgbColor rgb="FFFFFAD5"/>
      <rgbColor rgb="FFFFB2B3"/>
      <rgbColor rgb="FFEACFFE"/>
      <rgbColor rgb="FFFFEECA"/>
      <rgbColor rgb="FFFDD5FE"/>
      <rgbColor rgb="FFDAFDE5"/>
      <rgbColor rgb="FF0F0F10"/>
      <rgbColor rgb="FF262626"/>
      <rgbColor rgb="FF8AFF36"/>
      <rgbColor rgb="FFFFB825"/>
      <rgbColor rgb="FFE950FF"/>
      <rgbColor rgb="FF90D256"/>
      <rgbColor rgb="FF9057A3"/>
      <rgbColor rgb="FFFFD763"/>
      <rgbColor rgb="FFFA91FF"/>
      <rgbColor rgb="FF92CF69"/>
      <rgbColor rgb="FFC28BFF"/>
      <rgbColor rgb="FF212121"/>
      <rgbColor rgb="FFDDDDDD"/>
      <rgbColor rgb="FFFF2D21"/>
      <rgbColor rgb="FFFFF25B"/>
      <rgbColor rgb="FF36A3E4"/>
      <rgbColor rgb="FFDAEEF3"/>
      <rgbColor rgb="FF515151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4C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640080</xdr:colOff>
      <xdr:row>0</xdr:row>
      <xdr:rowOff>419100</xdr:rowOff>
    </xdr:from>
    <xdr:to>
      <xdr:col>22</xdr:col>
      <xdr:colOff>1320542</xdr:colOff>
      <xdr:row>0</xdr:row>
      <xdr:rowOff>1631802</xdr:rowOff>
    </xdr:to>
    <xdr:pic>
      <xdr:nvPicPr>
        <xdr:cNvPr id="2" name="Image 4" descr="Image 4">
          <a:extLst>
            <a:ext uri="{FF2B5EF4-FFF2-40B4-BE49-F238E27FC236}">
              <a16:creationId xmlns:a16="http://schemas.microsoft.com/office/drawing/2014/main" id="{852BAB95-CD4C-8046-ADF3-345610F35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82880" y="419100"/>
          <a:ext cx="3576062" cy="12127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640080</xdr:colOff>
      <xdr:row>0</xdr:row>
      <xdr:rowOff>419100</xdr:rowOff>
    </xdr:from>
    <xdr:to>
      <xdr:col>22</xdr:col>
      <xdr:colOff>1320542</xdr:colOff>
      <xdr:row>0</xdr:row>
      <xdr:rowOff>1631802</xdr:rowOff>
    </xdr:to>
    <xdr:pic>
      <xdr:nvPicPr>
        <xdr:cNvPr id="2" name="Image 4" descr="Image 4">
          <a:extLst>
            <a:ext uri="{FF2B5EF4-FFF2-40B4-BE49-F238E27FC236}">
              <a16:creationId xmlns:a16="http://schemas.microsoft.com/office/drawing/2014/main" id="{3AFCDACF-2E28-3D4F-8B48-15CFFC066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13080" y="419100"/>
          <a:ext cx="3576062" cy="12127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621704</xdr:colOff>
      <xdr:row>0</xdr:row>
      <xdr:rowOff>514350</xdr:rowOff>
    </xdr:from>
    <xdr:to>
      <xdr:col>17</xdr:col>
      <xdr:colOff>2314144</xdr:colOff>
      <xdr:row>0</xdr:row>
      <xdr:rowOff>1727052</xdr:rowOff>
    </xdr:to>
    <xdr:pic>
      <xdr:nvPicPr>
        <xdr:cNvPr id="4" name="Image 4" descr="Imag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4404" y="514350"/>
          <a:ext cx="3419641" cy="12127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1320800</xdr:colOff>
      <xdr:row>0</xdr:row>
      <xdr:rowOff>342900</xdr:rowOff>
    </xdr:from>
    <xdr:to>
      <xdr:col>14</xdr:col>
      <xdr:colOff>1099985</xdr:colOff>
      <xdr:row>0</xdr:row>
      <xdr:rowOff>1555602</xdr:rowOff>
    </xdr:to>
    <xdr:pic>
      <xdr:nvPicPr>
        <xdr:cNvPr id="6" name="Image 4" descr="Image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10700" y="342900"/>
          <a:ext cx="3690786" cy="121270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261697</xdr:colOff>
      <xdr:row>3</xdr:row>
      <xdr:rowOff>161638</xdr:rowOff>
    </xdr:from>
    <xdr:to>
      <xdr:col>2</xdr:col>
      <xdr:colOff>415635</xdr:colOff>
      <xdr:row>4</xdr:row>
      <xdr:rowOff>619873</xdr:rowOff>
    </xdr:to>
    <xdr:pic>
      <xdr:nvPicPr>
        <xdr:cNvPr id="8" name="Image 3" descr="Image 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6297" y="698213"/>
          <a:ext cx="1957339" cy="64873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8B31-9362-244E-9F98-359E96717FBF}">
  <sheetPr>
    <pageSetUpPr fitToPage="1"/>
  </sheetPr>
  <dimension ref="A1:IU430"/>
  <sheetViews>
    <sheetView tabSelected="1" defaultGridColor="0" topLeftCell="A402" colorId="12" zoomScale="50" zoomScaleNormal="75" workbookViewId="0">
      <selection activeCell="P406" sqref="P406"/>
    </sheetView>
  </sheetViews>
  <sheetFormatPr baseColWidth="10" defaultColWidth="23.33203125" defaultRowHeight="18" customHeight="1"/>
  <cols>
    <col min="1" max="1" width="23.33203125" style="284" customWidth="1"/>
    <col min="2" max="2" width="28.6640625" style="284" customWidth="1"/>
    <col min="3" max="5" width="23.33203125" style="284" customWidth="1"/>
    <col min="6" max="21" width="14.6640625" style="284" customWidth="1"/>
    <col min="22" max="22" width="23.33203125" style="294" customWidth="1"/>
    <col min="23" max="23" width="23.33203125" style="174" customWidth="1"/>
    <col min="24" max="24" width="16" style="303" hidden="1" customWidth="1"/>
    <col min="25" max="25" width="9.33203125" style="285" hidden="1" customWidth="1"/>
    <col min="26" max="255" width="23.33203125" style="174" customWidth="1"/>
    <col min="256" max="256" width="23.33203125" style="286" customWidth="1"/>
    <col min="257" max="16384" width="23.33203125" style="286"/>
  </cols>
  <sheetData>
    <row r="1" spans="1:25" s="174" customFormat="1" ht="143.5" customHeight="1">
      <c r="A1" s="387" t="s">
        <v>0</v>
      </c>
      <c r="B1" s="388"/>
      <c r="C1" s="388"/>
      <c r="D1" s="388"/>
      <c r="E1" s="388"/>
      <c r="F1" s="389" t="s">
        <v>1719</v>
      </c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173"/>
      <c r="U1" s="173"/>
      <c r="V1" s="287" t="s">
        <v>1</v>
      </c>
      <c r="X1" s="297"/>
      <c r="Y1" s="175"/>
    </row>
    <row r="2" spans="1:25" s="174" customFormat="1" ht="44" customHeight="1">
      <c r="A2" s="176" t="s">
        <v>1667</v>
      </c>
      <c r="B2" s="177"/>
      <c r="C2" s="178"/>
      <c r="D2" s="179"/>
      <c r="E2" s="180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391" t="s">
        <v>2</v>
      </c>
      <c r="U2" s="392"/>
      <c r="V2" s="288">
        <f>V424</f>
        <v>0</v>
      </c>
      <c r="W2" s="182"/>
      <c r="X2" s="298" t="s">
        <v>3</v>
      </c>
      <c r="Y2" s="183"/>
    </row>
    <row r="3" spans="1:25" s="174" customFormat="1" ht="8.5" customHeight="1">
      <c r="A3" s="184"/>
      <c r="B3" s="185"/>
      <c r="C3" s="186"/>
      <c r="D3" s="187"/>
      <c r="E3" s="188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90"/>
      <c r="U3" s="191"/>
      <c r="V3" s="289"/>
      <c r="W3" s="182"/>
      <c r="X3" s="299"/>
      <c r="Y3" s="192"/>
    </row>
    <row r="4" spans="1:25" s="193" customFormat="1" ht="42" customHeight="1">
      <c r="B4" s="194"/>
      <c r="C4" s="194"/>
      <c r="D4" s="393" t="s">
        <v>4</v>
      </c>
      <c r="E4" s="393"/>
      <c r="F4" s="195">
        <v>9005</v>
      </c>
      <c r="G4" s="196">
        <v>5015</v>
      </c>
      <c r="H4" s="197">
        <v>0</v>
      </c>
      <c r="I4" s="198">
        <v>3020</v>
      </c>
      <c r="J4" s="199">
        <v>4008</v>
      </c>
      <c r="K4" s="200">
        <v>2005</v>
      </c>
      <c r="L4" s="201">
        <v>0</v>
      </c>
      <c r="M4" s="202">
        <v>0</v>
      </c>
      <c r="N4" s="385">
        <v>6027</v>
      </c>
      <c r="O4" s="203">
        <v>9016</v>
      </c>
      <c r="P4" s="204">
        <v>0</v>
      </c>
      <c r="Q4" s="205">
        <v>0</v>
      </c>
      <c r="R4" s="206">
        <v>0</v>
      </c>
      <c r="S4" s="207">
        <v>0</v>
      </c>
      <c r="U4" s="208" t="s">
        <v>3</v>
      </c>
      <c r="V4" s="295">
        <f>SUM(Y6:Y422)</f>
        <v>0</v>
      </c>
      <c r="W4" s="209"/>
      <c r="X4" s="299"/>
      <c r="Y4" s="192"/>
    </row>
    <row r="5" spans="1:25" s="193" customFormat="1" ht="63" customHeight="1">
      <c r="A5" s="210" t="s">
        <v>5</v>
      </c>
      <c r="B5" s="211" t="s">
        <v>6</v>
      </c>
      <c r="C5" s="211" t="s">
        <v>7</v>
      </c>
      <c r="D5" s="212" t="s">
        <v>8</v>
      </c>
      <c r="E5" s="212" t="s">
        <v>1276</v>
      </c>
      <c r="F5" s="213" t="s">
        <v>9</v>
      </c>
      <c r="G5" s="214" t="s">
        <v>10</v>
      </c>
      <c r="H5" s="215" t="s">
        <v>11</v>
      </c>
      <c r="I5" s="216" t="s">
        <v>12</v>
      </c>
      <c r="J5" s="217" t="s">
        <v>13</v>
      </c>
      <c r="K5" s="218" t="s">
        <v>14</v>
      </c>
      <c r="L5" s="219" t="s">
        <v>15</v>
      </c>
      <c r="M5" s="220" t="s">
        <v>16</v>
      </c>
      <c r="N5" s="386" t="s">
        <v>1723</v>
      </c>
      <c r="O5" s="212" t="s">
        <v>17</v>
      </c>
      <c r="P5" s="221" t="s">
        <v>18</v>
      </c>
      <c r="Q5" s="222" t="s">
        <v>19</v>
      </c>
      <c r="R5" s="223" t="s">
        <v>20</v>
      </c>
      <c r="S5" s="224" t="s">
        <v>21</v>
      </c>
      <c r="T5" s="208" t="s">
        <v>22</v>
      </c>
      <c r="U5" s="208" t="s">
        <v>23</v>
      </c>
      <c r="V5" s="290" t="s">
        <v>1169</v>
      </c>
      <c r="W5" s="225" t="s">
        <v>24</v>
      </c>
      <c r="X5" s="298" t="s">
        <v>25</v>
      </c>
      <c r="Y5" s="311" t="s">
        <v>3</v>
      </c>
    </row>
    <row r="6" spans="1:25" s="193" customFormat="1" ht="37.25" customHeight="1">
      <c r="A6" s="210" t="s">
        <v>1661</v>
      </c>
      <c r="B6" s="247" t="s">
        <v>1638</v>
      </c>
      <c r="C6" s="211" t="s">
        <v>1639</v>
      </c>
      <c r="D6" s="203">
        <v>5</v>
      </c>
      <c r="E6" s="227">
        <v>47</v>
      </c>
      <c r="F6" s="349"/>
      <c r="G6" s="350"/>
      <c r="H6" s="351"/>
      <c r="I6" s="352"/>
      <c r="J6" s="353"/>
      <c r="K6" s="354"/>
      <c r="L6" s="355"/>
      <c r="M6" s="356"/>
      <c r="N6" s="383"/>
      <c r="O6" s="357"/>
      <c r="P6" s="358"/>
      <c r="Q6" s="359"/>
      <c r="R6" s="360"/>
      <c r="S6" s="361"/>
      <c r="T6" s="228">
        <f>F6+G6+H6+I6+J6+K6+L6+M6+N6+O6+P6+Q6+R6+S6</f>
        <v>0</v>
      </c>
      <c r="U6" s="228">
        <f t="shared" ref="U6:U15" si="0">T6*D6</f>
        <v>0</v>
      </c>
      <c r="V6" s="208" t="str">
        <f t="shared" ref="V6:V15" si="1">IF(T6&gt;0,T6*E6,"-")</f>
        <v>-</v>
      </c>
      <c r="W6" s="229" t="s">
        <v>301</v>
      </c>
      <c r="X6" s="300">
        <v>0.504</v>
      </c>
      <c r="Y6" s="304">
        <f t="shared" ref="Y6:Y15" si="2">X6*T6</f>
        <v>0</v>
      </c>
    </row>
    <row r="7" spans="1:25" s="193" customFormat="1" ht="37.25" customHeight="1">
      <c r="A7" s="210" t="s">
        <v>1661</v>
      </c>
      <c r="B7" s="247" t="s">
        <v>1640</v>
      </c>
      <c r="C7" s="211" t="s">
        <v>1641</v>
      </c>
      <c r="D7" s="203">
        <v>5</v>
      </c>
      <c r="E7" s="227">
        <v>57</v>
      </c>
      <c r="F7" s="349"/>
      <c r="G7" s="350"/>
      <c r="H7" s="351"/>
      <c r="I7" s="352"/>
      <c r="J7" s="353"/>
      <c r="K7" s="354"/>
      <c r="L7" s="355"/>
      <c r="M7" s="356"/>
      <c r="N7" s="383"/>
      <c r="O7" s="357"/>
      <c r="P7" s="358"/>
      <c r="Q7" s="359"/>
      <c r="R7" s="360"/>
      <c r="S7" s="361"/>
      <c r="T7" s="228">
        <f t="shared" ref="T7:T70" si="3">F7+G7+H7+I7+J7+K7+L7+M7+N7+O7+P7+Q7+R7+S7</f>
        <v>0</v>
      </c>
      <c r="U7" s="228">
        <f t="shared" si="0"/>
        <v>0</v>
      </c>
      <c r="V7" s="208" t="str">
        <f t="shared" si="1"/>
        <v>-</v>
      </c>
      <c r="W7" s="229" t="s">
        <v>301</v>
      </c>
      <c r="X7" s="300">
        <v>0.68600000000000005</v>
      </c>
      <c r="Y7" s="304">
        <f t="shared" si="2"/>
        <v>0</v>
      </c>
    </row>
    <row r="8" spans="1:25" s="193" customFormat="1" ht="37.25" customHeight="1">
      <c r="A8" s="210" t="s">
        <v>1661</v>
      </c>
      <c r="B8" s="247" t="s">
        <v>1642</v>
      </c>
      <c r="C8" s="211" t="s">
        <v>1643</v>
      </c>
      <c r="D8" s="203">
        <v>5</v>
      </c>
      <c r="E8" s="227">
        <v>60</v>
      </c>
      <c r="F8" s="349"/>
      <c r="G8" s="350"/>
      <c r="H8" s="351"/>
      <c r="I8" s="352"/>
      <c r="J8" s="353"/>
      <c r="K8" s="354"/>
      <c r="L8" s="355"/>
      <c r="M8" s="356"/>
      <c r="N8" s="383"/>
      <c r="O8" s="357"/>
      <c r="P8" s="358"/>
      <c r="Q8" s="359"/>
      <c r="R8" s="360"/>
      <c r="S8" s="361"/>
      <c r="T8" s="228">
        <f t="shared" si="3"/>
        <v>0</v>
      </c>
      <c r="U8" s="228">
        <f t="shared" si="0"/>
        <v>0</v>
      </c>
      <c r="V8" s="208" t="str">
        <f t="shared" si="1"/>
        <v>-</v>
      </c>
      <c r="W8" s="229" t="s">
        <v>301</v>
      </c>
      <c r="X8" s="300">
        <v>0.75</v>
      </c>
      <c r="Y8" s="304">
        <f t="shared" si="2"/>
        <v>0</v>
      </c>
    </row>
    <row r="9" spans="1:25" s="193" customFormat="1" ht="37.25" customHeight="1">
      <c r="A9" s="210" t="s">
        <v>1661</v>
      </c>
      <c r="B9" s="247" t="s">
        <v>1644</v>
      </c>
      <c r="C9" s="211" t="s">
        <v>1645</v>
      </c>
      <c r="D9" s="203">
        <v>3</v>
      </c>
      <c r="E9" s="227">
        <v>46</v>
      </c>
      <c r="F9" s="349"/>
      <c r="G9" s="350"/>
      <c r="H9" s="351"/>
      <c r="I9" s="352"/>
      <c r="J9" s="353"/>
      <c r="K9" s="354"/>
      <c r="L9" s="355"/>
      <c r="M9" s="356"/>
      <c r="N9" s="383"/>
      <c r="O9" s="357"/>
      <c r="P9" s="358"/>
      <c r="Q9" s="359"/>
      <c r="R9" s="360"/>
      <c r="S9" s="361"/>
      <c r="T9" s="228">
        <f t="shared" si="3"/>
        <v>0</v>
      </c>
      <c r="U9" s="228">
        <f t="shared" si="0"/>
        <v>0</v>
      </c>
      <c r="V9" s="208" t="str">
        <f t="shared" si="1"/>
        <v>-</v>
      </c>
      <c r="W9" s="229"/>
      <c r="X9" s="300">
        <v>0.627</v>
      </c>
      <c r="Y9" s="304">
        <f t="shared" si="2"/>
        <v>0</v>
      </c>
    </row>
    <row r="10" spans="1:25" s="193" customFormat="1" ht="37.25" customHeight="1">
      <c r="A10" s="210" t="s">
        <v>1661</v>
      </c>
      <c r="B10" s="247" t="s">
        <v>1646</v>
      </c>
      <c r="C10" s="211" t="s">
        <v>1647</v>
      </c>
      <c r="D10" s="203">
        <v>3</v>
      </c>
      <c r="E10" s="227">
        <v>61</v>
      </c>
      <c r="F10" s="349"/>
      <c r="G10" s="350"/>
      <c r="H10" s="351"/>
      <c r="I10" s="352"/>
      <c r="J10" s="353"/>
      <c r="K10" s="354"/>
      <c r="L10" s="355"/>
      <c r="M10" s="356"/>
      <c r="N10" s="383"/>
      <c r="O10" s="357"/>
      <c r="P10" s="358"/>
      <c r="Q10" s="359"/>
      <c r="R10" s="360"/>
      <c r="S10" s="361"/>
      <c r="T10" s="228">
        <f t="shared" si="3"/>
        <v>0</v>
      </c>
      <c r="U10" s="228">
        <f t="shared" si="0"/>
        <v>0</v>
      </c>
      <c r="V10" s="208" t="str">
        <f t="shared" si="1"/>
        <v>-</v>
      </c>
      <c r="W10" s="229"/>
      <c r="X10" s="300">
        <v>0.93700000000000006</v>
      </c>
      <c r="Y10" s="304">
        <f t="shared" si="2"/>
        <v>0</v>
      </c>
    </row>
    <row r="11" spans="1:25" s="193" customFormat="1" ht="37.25" customHeight="1">
      <c r="A11" s="210" t="s">
        <v>1661</v>
      </c>
      <c r="B11" s="247" t="s">
        <v>1648</v>
      </c>
      <c r="C11" s="211" t="s">
        <v>1649</v>
      </c>
      <c r="D11" s="203">
        <v>3</v>
      </c>
      <c r="E11" s="227">
        <v>80</v>
      </c>
      <c r="F11" s="349"/>
      <c r="G11" s="350"/>
      <c r="H11" s="351"/>
      <c r="I11" s="352"/>
      <c r="J11" s="353"/>
      <c r="K11" s="354"/>
      <c r="L11" s="355"/>
      <c r="M11" s="356"/>
      <c r="N11" s="383"/>
      <c r="O11" s="357"/>
      <c r="P11" s="358"/>
      <c r="Q11" s="359"/>
      <c r="R11" s="360"/>
      <c r="S11" s="361"/>
      <c r="T11" s="228">
        <f t="shared" si="3"/>
        <v>0</v>
      </c>
      <c r="U11" s="228">
        <f t="shared" si="0"/>
        <v>0</v>
      </c>
      <c r="V11" s="208" t="str">
        <f t="shared" si="1"/>
        <v>-</v>
      </c>
      <c r="W11" s="229" t="s">
        <v>1660</v>
      </c>
      <c r="X11" s="300">
        <v>1.2170000000000001</v>
      </c>
      <c r="Y11" s="304">
        <f t="shared" si="2"/>
        <v>0</v>
      </c>
    </row>
    <row r="12" spans="1:25" s="193" customFormat="1" ht="37.25" customHeight="1">
      <c r="A12" s="210" t="s">
        <v>1661</v>
      </c>
      <c r="B12" s="247" t="s">
        <v>1650</v>
      </c>
      <c r="C12" s="211" t="s">
        <v>1651</v>
      </c>
      <c r="D12" s="203">
        <v>2</v>
      </c>
      <c r="E12" s="227">
        <v>63</v>
      </c>
      <c r="F12" s="349"/>
      <c r="G12" s="350"/>
      <c r="H12" s="351"/>
      <c r="I12" s="352"/>
      <c r="J12" s="353"/>
      <c r="K12" s="354"/>
      <c r="L12" s="355"/>
      <c r="M12" s="356"/>
      <c r="N12" s="383"/>
      <c r="O12" s="357"/>
      <c r="P12" s="358"/>
      <c r="Q12" s="359"/>
      <c r="R12" s="360"/>
      <c r="S12" s="361"/>
      <c r="T12" s="228">
        <f t="shared" si="3"/>
        <v>0</v>
      </c>
      <c r="U12" s="228">
        <f t="shared" si="0"/>
        <v>0</v>
      </c>
      <c r="V12" s="208" t="str">
        <f t="shared" si="1"/>
        <v>-</v>
      </c>
      <c r="W12" s="229" t="s">
        <v>610</v>
      </c>
      <c r="X12" s="300">
        <v>1.008</v>
      </c>
      <c r="Y12" s="304">
        <f t="shared" si="2"/>
        <v>0</v>
      </c>
    </row>
    <row r="13" spans="1:25" s="193" customFormat="1" ht="37.25" customHeight="1">
      <c r="A13" s="210" t="s">
        <v>1661</v>
      </c>
      <c r="B13" s="247" t="s">
        <v>1652</v>
      </c>
      <c r="C13" s="211" t="s">
        <v>1653</v>
      </c>
      <c r="D13" s="203">
        <v>3</v>
      </c>
      <c r="E13" s="227">
        <v>140</v>
      </c>
      <c r="F13" s="349"/>
      <c r="G13" s="350"/>
      <c r="H13" s="351"/>
      <c r="I13" s="352"/>
      <c r="J13" s="353"/>
      <c r="K13" s="354"/>
      <c r="L13" s="355"/>
      <c r="M13" s="356"/>
      <c r="N13" s="383"/>
      <c r="O13" s="357"/>
      <c r="P13" s="358"/>
      <c r="Q13" s="359"/>
      <c r="R13" s="360"/>
      <c r="S13" s="361"/>
      <c r="T13" s="228">
        <f t="shared" si="3"/>
        <v>0</v>
      </c>
      <c r="U13" s="228">
        <f t="shared" si="0"/>
        <v>0</v>
      </c>
      <c r="V13" s="208" t="str">
        <f t="shared" si="1"/>
        <v>-</v>
      </c>
      <c r="W13" s="229" t="s">
        <v>610</v>
      </c>
      <c r="X13" s="300">
        <v>2.3239999999999998</v>
      </c>
      <c r="Y13" s="304">
        <f t="shared" si="2"/>
        <v>0</v>
      </c>
    </row>
    <row r="14" spans="1:25" s="193" customFormat="1" ht="37.25" customHeight="1">
      <c r="A14" s="210" t="s">
        <v>1661</v>
      </c>
      <c r="B14" s="247" t="s">
        <v>1654</v>
      </c>
      <c r="C14" s="211" t="s">
        <v>1655</v>
      </c>
      <c r="D14" s="203">
        <v>3</v>
      </c>
      <c r="E14" s="227">
        <v>109</v>
      </c>
      <c r="F14" s="349"/>
      <c r="G14" s="350"/>
      <c r="H14" s="351"/>
      <c r="I14" s="352"/>
      <c r="J14" s="353"/>
      <c r="K14" s="354"/>
      <c r="L14" s="355"/>
      <c r="M14" s="356"/>
      <c r="N14" s="383"/>
      <c r="O14" s="357"/>
      <c r="P14" s="358"/>
      <c r="Q14" s="359"/>
      <c r="R14" s="360"/>
      <c r="S14" s="361"/>
      <c r="T14" s="228">
        <f t="shared" si="3"/>
        <v>0</v>
      </c>
      <c r="U14" s="228">
        <f t="shared" si="0"/>
        <v>0</v>
      </c>
      <c r="V14" s="208" t="str">
        <f t="shared" si="1"/>
        <v>-</v>
      </c>
      <c r="W14" s="229"/>
      <c r="X14" s="300">
        <v>1.77</v>
      </c>
      <c r="Y14" s="304">
        <f t="shared" si="2"/>
        <v>0</v>
      </c>
    </row>
    <row r="15" spans="1:25" s="193" customFormat="1" ht="37.25" customHeight="1">
      <c r="A15" s="210" t="s">
        <v>1661</v>
      </c>
      <c r="B15" s="247" t="s">
        <v>1656</v>
      </c>
      <c r="C15" s="211" t="s">
        <v>1657</v>
      </c>
      <c r="D15" s="203">
        <v>2</v>
      </c>
      <c r="E15" s="227">
        <v>146</v>
      </c>
      <c r="F15" s="349"/>
      <c r="G15" s="350"/>
      <c r="H15" s="351"/>
      <c r="I15" s="352"/>
      <c r="J15" s="353"/>
      <c r="K15" s="354"/>
      <c r="L15" s="355"/>
      <c r="M15" s="356"/>
      <c r="N15" s="383"/>
      <c r="O15" s="357"/>
      <c r="P15" s="358"/>
      <c r="Q15" s="359"/>
      <c r="R15" s="360"/>
      <c r="S15" s="361"/>
      <c r="T15" s="228">
        <f t="shared" si="3"/>
        <v>0</v>
      </c>
      <c r="U15" s="228">
        <f t="shared" si="0"/>
        <v>0</v>
      </c>
      <c r="V15" s="208" t="str">
        <f t="shared" si="1"/>
        <v>-</v>
      </c>
      <c r="W15" s="229" t="s">
        <v>610</v>
      </c>
      <c r="X15" s="300">
        <v>2.48</v>
      </c>
      <c r="Y15" s="304">
        <f t="shared" si="2"/>
        <v>0</v>
      </c>
    </row>
    <row r="16" spans="1:25" s="193" customFormat="1" ht="37.25" customHeight="1">
      <c r="A16" s="210" t="s">
        <v>1662</v>
      </c>
      <c r="B16" s="247" t="s">
        <v>1502</v>
      </c>
      <c r="C16" s="211" t="s">
        <v>1503</v>
      </c>
      <c r="D16" s="203">
        <v>10</v>
      </c>
      <c r="E16" s="227">
        <v>76</v>
      </c>
      <c r="F16" s="349"/>
      <c r="G16" s="350"/>
      <c r="H16" s="351"/>
      <c r="I16" s="352"/>
      <c r="J16" s="353"/>
      <c r="K16" s="354"/>
      <c r="L16" s="355"/>
      <c r="M16" s="356"/>
      <c r="N16" s="383"/>
      <c r="O16" s="357"/>
      <c r="P16" s="358"/>
      <c r="Q16" s="359"/>
      <c r="R16" s="360"/>
      <c r="S16" s="361"/>
      <c r="T16" s="228">
        <f t="shared" si="3"/>
        <v>0</v>
      </c>
      <c r="U16" s="228">
        <f t="shared" ref="U16:U52" si="4">T16*D16</f>
        <v>0</v>
      </c>
      <c r="V16" s="208" t="str">
        <f t="shared" ref="V16:V52" si="5">IF(T16&gt;0,T16*E16,"-")</f>
        <v>-</v>
      </c>
      <c r="W16" s="229" t="s">
        <v>376</v>
      </c>
      <c r="X16" s="300">
        <v>0.79200000000000004</v>
      </c>
      <c r="Y16" s="304">
        <f t="shared" ref="Y16:Y27" si="6">X16*T16</f>
        <v>0</v>
      </c>
    </row>
    <row r="17" spans="1:25" s="193" customFormat="1" ht="37.25" customHeight="1">
      <c r="A17" s="210" t="s">
        <v>1662</v>
      </c>
      <c r="B17" s="247" t="s">
        <v>1504</v>
      </c>
      <c r="C17" s="211" t="s">
        <v>1505</v>
      </c>
      <c r="D17" s="203">
        <v>10</v>
      </c>
      <c r="E17" s="227">
        <v>103</v>
      </c>
      <c r="F17" s="349"/>
      <c r="G17" s="350"/>
      <c r="H17" s="351"/>
      <c r="I17" s="352"/>
      <c r="J17" s="353"/>
      <c r="K17" s="354"/>
      <c r="L17" s="355"/>
      <c r="M17" s="356"/>
      <c r="N17" s="383"/>
      <c r="O17" s="357"/>
      <c r="P17" s="358"/>
      <c r="Q17" s="359"/>
      <c r="R17" s="360"/>
      <c r="S17" s="361"/>
      <c r="T17" s="228">
        <f t="shared" si="3"/>
        <v>0</v>
      </c>
      <c r="U17" s="228">
        <f t="shared" si="4"/>
        <v>0</v>
      </c>
      <c r="V17" s="208" t="str">
        <f t="shared" si="5"/>
        <v>-</v>
      </c>
      <c r="W17" s="229" t="s">
        <v>376</v>
      </c>
      <c r="X17" s="300">
        <v>1.252</v>
      </c>
      <c r="Y17" s="304">
        <f t="shared" si="6"/>
        <v>0</v>
      </c>
    </row>
    <row r="18" spans="1:25" s="193" customFormat="1" ht="37.25" customHeight="1">
      <c r="A18" s="210" t="s">
        <v>1662</v>
      </c>
      <c r="B18" s="247" t="s">
        <v>1506</v>
      </c>
      <c r="C18" s="211" t="s">
        <v>1507</v>
      </c>
      <c r="D18" s="203">
        <v>3</v>
      </c>
      <c r="E18" s="227">
        <v>145</v>
      </c>
      <c r="F18" s="349"/>
      <c r="G18" s="350"/>
      <c r="H18" s="351"/>
      <c r="I18" s="352"/>
      <c r="J18" s="353"/>
      <c r="K18" s="354"/>
      <c r="L18" s="355"/>
      <c r="M18" s="356"/>
      <c r="N18" s="383"/>
      <c r="O18" s="357"/>
      <c r="P18" s="358"/>
      <c r="Q18" s="359"/>
      <c r="R18" s="360"/>
      <c r="S18" s="361"/>
      <c r="T18" s="228">
        <f t="shared" si="3"/>
        <v>0</v>
      </c>
      <c r="U18" s="228">
        <f t="shared" si="4"/>
        <v>0</v>
      </c>
      <c r="V18" s="208" t="str">
        <f t="shared" si="5"/>
        <v>-</v>
      </c>
      <c r="W18" s="229" t="s">
        <v>602</v>
      </c>
      <c r="X18" s="300">
        <v>1.5740000000000001</v>
      </c>
      <c r="Y18" s="304">
        <f t="shared" si="6"/>
        <v>0</v>
      </c>
    </row>
    <row r="19" spans="1:25" s="193" customFormat="1" ht="37.25" customHeight="1">
      <c r="A19" s="210" t="s">
        <v>1662</v>
      </c>
      <c r="B19" s="247" t="s">
        <v>1508</v>
      </c>
      <c r="C19" s="211" t="s">
        <v>1509</v>
      </c>
      <c r="D19" s="203">
        <v>2</v>
      </c>
      <c r="E19" s="227">
        <v>115</v>
      </c>
      <c r="F19" s="349"/>
      <c r="G19" s="350"/>
      <c r="H19" s="351"/>
      <c r="I19" s="352"/>
      <c r="J19" s="353"/>
      <c r="K19" s="354"/>
      <c r="L19" s="355"/>
      <c r="M19" s="356"/>
      <c r="N19" s="383"/>
      <c r="O19" s="357"/>
      <c r="P19" s="358"/>
      <c r="Q19" s="359"/>
      <c r="R19" s="360"/>
      <c r="S19" s="361"/>
      <c r="T19" s="228">
        <f t="shared" si="3"/>
        <v>0</v>
      </c>
      <c r="U19" s="228">
        <f t="shared" si="4"/>
        <v>0</v>
      </c>
      <c r="V19" s="208" t="str">
        <f t="shared" si="5"/>
        <v>-</v>
      </c>
      <c r="W19" s="229" t="s">
        <v>1360</v>
      </c>
      <c r="X19" s="300">
        <v>1.329</v>
      </c>
      <c r="Y19" s="304">
        <f t="shared" si="6"/>
        <v>0</v>
      </c>
    </row>
    <row r="20" spans="1:25" s="193" customFormat="1" ht="37.25" customHeight="1">
      <c r="A20" s="210" t="s">
        <v>1662</v>
      </c>
      <c r="B20" s="247" t="s">
        <v>1510</v>
      </c>
      <c r="C20" s="211" t="s">
        <v>1511</v>
      </c>
      <c r="D20" s="203">
        <v>1</v>
      </c>
      <c r="E20" s="227">
        <v>77</v>
      </c>
      <c r="F20" s="349"/>
      <c r="G20" s="350"/>
      <c r="H20" s="351"/>
      <c r="I20" s="352"/>
      <c r="J20" s="353"/>
      <c r="K20" s="354"/>
      <c r="L20" s="355"/>
      <c r="M20" s="356"/>
      <c r="N20" s="383"/>
      <c r="O20" s="357"/>
      <c r="P20" s="358"/>
      <c r="Q20" s="359"/>
      <c r="R20" s="360"/>
      <c r="S20" s="361"/>
      <c r="T20" s="228">
        <f t="shared" si="3"/>
        <v>0</v>
      </c>
      <c r="U20" s="228">
        <f t="shared" si="4"/>
        <v>0</v>
      </c>
      <c r="V20" s="208" t="str">
        <f t="shared" si="5"/>
        <v>-</v>
      </c>
      <c r="W20" s="229" t="s">
        <v>645</v>
      </c>
      <c r="X20" s="300">
        <v>0.97699999999999998</v>
      </c>
      <c r="Y20" s="304">
        <f t="shared" si="6"/>
        <v>0</v>
      </c>
    </row>
    <row r="21" spans="1:25" s="193" customFormat="1" ht="37.25" customHeight="1">
      <c r="A21" s="210" t="s">
        <v>1662</v>
      </c>
      <c r="B21" s="247" t="s">
        <v>1512</v>
      </c>
      <c r="C21" s="211" t="s">
        <v>1513</v>
      </c>
      <c r="D21" s="203">
        <v>1</v>
      </c>
      <c r="E21" s="227">
        <v>80</v>
      </c>
      <c r="F21" s="349"/>
      <c r="G21" s="350"/>
      <c r="H21" s="351"/>
      <c r="I21" s="352"/>
      <c r="J21" s="353"/>
      <c r="K21" s="354"/>
      <c r="L21" s="355"/>
      <c r="M21" s="356"/>
      <c r="N21" s="383"/>
      <c r="O21" s="357"/>
      <c r="P21" s="358"/>
      <c r="Q21" s="359"/>
      <c r="R21" s="360"/>
      <c r="S21" s="361"/>
      <c r="T21" s="228">
        <f t="shared" si="3"/>
        <v>0</v>
      </c>
      <c r="U21" s="228">
        <f t="shared" si="4"/>
        <v>0</v>
      </c>
      <c r="V21" s="208" t="str">
        <f t="shared" si="5"/>
        <v>-</v>
      </c>
      <c r="W21" s="229" t="s">
        <v>450</v>
      </c>
      <c r="X21" s="300">
        <v>1.0049999999999999</v>
      </c>
      <c r="Y21" s="304">
        <f t="shared" si="6"/>
        <v>0</v>
      </c>
    </row>
    <row r="22" spans="1:25" s="193" customFormat="1" ht="37.25" customHeight="1">
      <c r="A22" s="210" t="s">
        <v>1662</v>
      </c>
      <c r="B22" s="247" t="s">
        <v>1514</v>
      </c>
      <c r="C22" s="211" t="s">
        <v>1515</v>
      </c>
      <c r="D22" s="203">
        <v>1</v>
      </c>
      <c r="E22" s="227">
        <v>90</v>
      </c>
      <c r="F22" s="349"/>
      <c r="G22" s="350"/>
      <c r="H22" s="351"/>
      <c r="I22" s="352"/>
      <c r="J22" s="353"/>
      <c r="K22" s="354"/>
      <c r="L22" s="355"/>
      <c r="M22" s="356"/>
      <c r="N22" s="383"/>
      <c r="O22" s="357"/>
      <c r="P22" s="358"/>
      <c r="Q22" s="359"/>
      <c r="R22" s="360"/>
      <c r="S22" s="361"/>
      <c r="T22" s="228">
        <f t="shared" si="3"/>
        <v>0</v>
      </c>
      <c r="U22" s="228">
        <f t="shared" si="4"/>
        <v>0</v>
      </c>
      <c r="V22" s="208" t="str">
        <f t="shared" si="5"/>
        <v>-</v>
      </c>
      <c r="W22" s="229" t="s">
        <v>450</v>
      </c>
      <c r="X22" s="300">
        <v>1.163</v>
      </c>
      <c r="Y22" s="304">
        <f t="shared" si="6"/>
        <v>0</v>
      </c>
    </row>
    <row r="23" spans="1:25" s="193" customFormat="1" ht="37.25" customHeight="1">
      <c r="A23" s="210" t="s">
        <v>1662</v>
      </c>
      <c r="B23" s="247" t="s">
        <v>1516</v>
      </c>
      <c r="C23" s="211" t="s">
        <v>1517</v>
      </c>
      <c r="D23" s="203">
        <v>1</v>
      </c>
      <c r="E23" s="227">
        <v>76</v>
      </c>
      <c r="F23" s="349"/>
      <c r="G23" s="350"/>
      <c r="H23" s="351"/>
      <c r="I23" s="352"/>
      <c r="J23" s="353"/>
      <c r="K23" s="354"/>
      <c r="L23" s="355"/>
      <c r="M23" s="356"/>
      <c r="N23" s="383"/>
      <c r="O23" s="357"/>
      <c r="P23" s="358"/>
      <c r="Q23" s="359"/>
      <c r="R23" s="360"/>
      <c r="S23" s="361"/>
      <c r="T23" s="228">
        <f t="shared" si="3"/>
        <v>0</v>
      </c>
      <c r="U23" s="228">
        <f t="shared" si="4"/>
        <v>0</v>
      </c>
      <c r="V23" s="208" t="str">
        <f t="shared" si="5"/>
        <v>-</v>
      </c>
      <c r="W23" s="229" t="s">
        <v>450</v>
      </c>
      <c r="X23" s="300">
        <v>0.96499999999999997</v>
      </c>
      <c r="Y23" s="304">
        <f t="shared" si="6"/>
        <v>0</v>
      </c>
    </row>
    <row r="24" spans="1:25" s="193" customFormat="1" ht="37.25" customHeight="1">
      <c r="A24" s="210" t="s">
        <v>1662</v>
      </c>
      <c r="B24" s="247" t="s">
        <v>1518</v>
      </c>
      <c r="C24" s="211" t="s">
        <v>1519</v>
      </c>
      <c r="D24" s="203">
        <v>1</v>
      </c>
      <c r="E24" s="227">
        <v>88</v>
      </c>
      <c r="F24" s="349"/>
      <c r="G24" s="350"/>
      <c r="H24" s="351"/>
      <c r="I24" s="352"/>
      <c r="J24" s="353"/>
      <c r="K24" s="354"/>
      <c r="L24" s="355"/>
      <c r="M24" s="356"/>
      <c r="N24" s="383"/>
      <c r="O24" s="357"/>
      <c r="P24" s="358"/>
      <c r="Q24" s="359"/>
      <c r="R24" s="360"/>
      <c r="S24" s="361"/>
      <c r="T24" s="228">
        <f t="shared" si="3"/>
        <v>0</v>
      </c>
      <c r="U24" s="228">
        <f t="shared" si="4"/>
        <v>0</v>
      </c>
      <c r="V24" s="208" t="str">
        <f t="shared" si="5"/>
        <v>-</v>
      </c>
      <c r="W24" s="229" t="s">
        <v>477</v>
      </c>
      <c r="X24" s="300">
        <v>1.149</v>
      </c>
      <c r="Y24" s="304">
        <f t="shared" si="6"/>
        <v>0</v>
      </c>
    </row>
    <row r="25" spans="1:25" s="193" customFormat="1" ht="37.25" customHeight="1">
      <c r="A25" s="210" t="s">
        <v>1662</v>
      </c>
      <c r="B25" s="247" t="s">
        <v>1520</v>
      </c>
      <c r="C25" s="211" t="s">
        <v>1521</v>
      </c>
      <c r="D25" s="203">
        <v>1</v>
      </c>
      <c r="E25" s="227">
        <v>95</v>
      </c>
      <c r="F25" s="349"/>
      <c r="G25" s="350"/>
      <c r="H25" s="351"/>
      <c r="I25" s="352"/>
      <c r="J25" s="353"/>
      <c r="K25" s="354"/>
      <c r="L25" s="355"/>
      <c r="M25" s="356"/>
      <c r="N25" s="383"/>
      <c r="O25" s="357"/>
      <c r="P25" s="358"/>
      <c r="Q25" s="359"/>
      <c r="R25" s="360"/>
      <c r="S25" s="361"/>
      <c r="T25" s="228">
        <f t="shared" si="3"/>
        <v>0</v>
      </c>
      <c r="U25" s="228">
        <f t="shared" si="4"/>
        <v>0</v>
      </c>
      <c r="V25" s="208" t="str">
        <f t="shared" si="5"/>
        <v>-</v>
      </c>
      <c r="W25" s="229" t="s">
        <v>480</v>
      </c>
      <c r="X25" s="300">
        <v>1.2390000000000001</v>
      </c>
      <c r="Y25" s="304">
        <f t="shared" si="6"/>
        <v>0</v>
      </c>
    </row>
    <row r="26" spans="1:25" s="193" customFormat="1" ht="37.25" customHeight="1">
      <c r="A26" s="210" t="s">
        <v>1662</v>
      </c>
      <c r="B26" s="247" t="s">
        <v>1522</v>
      </c>
      <c r="C26" s="211" t="s">
        <v>1523</v>
      </c>
      <c r="D26" s="203">
        <v>1</v>
      </c>
      <c r="E26" s="227">
        <v>131</v>
      </c>
      <c r="F26" s="349"/>
      <c r="G26" s="350"/>
      <c r="H26" s="351"/>
      <c r="I26" s="352"/>
      <c r="J26" s="353"/>
      <c r="K26" s="354"/>
      <c r="L26" s="355"/>
      <c r="M26" s="356"/>
      <c r="N26" s="383"/>
      <c r="O26" s="357"/>
      <c r="P26" s="358"/>
      <c r="Q26" s="359"/>
      <c r="R26" s="360"/>
      <c r="S26" s="361"/>
      <c r="T26" s="228">
        <f t="shared" si="3"/>
        <v>0</v>
      </c>
      <c r="U26" s="228">
        <f t="shared" si="4"/>
        <v>0</v>
      </c>
      <c r="V26" s="208" t="str">
        <f t="shared" si="5"/>
        <v>-</v>
      </c>
      <c r="W26" s="229" t="s">
        <v>147</v>
      </c>
      <c r="X26" s="300">
        <v>1.8280000000000001</v>
      </c>
      <c r="Y26" s="304">
        <f t="shared" si="6"/>
        <v>0</v>
      </c>
    </row>
    <row r="27" spans="1:25" s="193" customFormat="1" ht="37.25" customHeight="1">
      <c r="A27" s="210" t="s">
        <v>1663</v>
      </c>
      <c r="B27" s="247" t="s">
        <v>1449</v>
      </c>
      <c r="C27" s="211" t="s">
        <v>1450</v>
      </c>
      <c r="D27" s="203">
        <v>10</v>
      </c>
      <c r="E27" s="227">
        <v>81</v>
      </c>
      <c r="F27" s="349"/>
      <c r="G27" s="350"/>
      <c r="H27" s="351"/>
      <c r="I27" s="352"/>
      <c r="J27" s="353"/>
      <c r="K27" s="354"/>
      <c r="L27" s="355"/>
      <c r="M27" s="356"/>
      <c r="N27" s="383"/>
      <c r="O27" s="357"/>
      <c r="P27" s="358"/>
      <c r="Q27" s="359"/>
      <c r="R27" s="360"/>
      <c r="S27" s="361"/>
      <c r="T27" s="228">
        <f t="shared" si="3"/>
        <v>0</v>
      </c>
      <c r="U27" s="228">
        <f t="shared" si="4"/>
        <v>0</v>
      </c>
      <c r="V27" s="208" t="str">
        <f t="shared" si="5"/>
        <v>-</v>
      </c>
      <c r="W27" s="229" t="s">
        <v>376</v>
      </c>
      <c r="X27" s="300">
        <v>0.97899999999999998</v>
      </c>
      <c r="Y27" s="304">
        <f t="shared" si="6"/>
        <v>0</v>
      </c>
    </row>
    <row r="28" spans="1:25" s="193" customFormat="1" ht="37.25" customHeight="1">
      <c r="A28" s="210" t="s">
        <v>1663</v>
      </c>
      <c r="B28" s="247" t="s">
        <v>1451</v>
      </c>
      <c r="C28" s="211" t="s">
        <v>1452</v>
      </c>
      <c r="D28" s="203">
        <v>10</v>
      </c>
      <c r="E28" s="227">
        <v>81</v>
      </c>
      <c r="F28" s="349"/>
      <c r="G28" s="350"/>
      <c r="H28" s="351"/>
      <c r="I28" s="352"/>
      <c r="J28" s="353"/>
      <c r="K28" s="354"/>
      <c r="L28" s="355"/>
      <c r="M28" s="356"/>
      <c r="N28" s="383"/>
      <c r="O28" s="357"/>
      <c r="P28" s="358"/>
      <c r="Q28" s="359"/>
      <c r="R28" s="360"/>
      <c r="S28" s="361"/>
      <c r="T28" s="228">
        <f t="shared" si="3"/>
        <v>0</v>
      </c>
      <c r="U28" s="228">
        <f t="shared" si="4"/>
        <v>0</v>
      </c>
      <c r="V28" s="208" t="str">
        <f t="shared" si="5"/>
        <v>-</v>
      </c>
      <c r="W28" s="229" t="s">
        <v>376</v>
      </c>
      <c r="X28" s="300">
        <v>0.85299999999999998</v>
      </c>
      <c r="Y28" s="304">
        <f t="shared" ref="Y28:Y39" si="7">X28*T28</f>
        <v>0</v>
      </c>
    </row>
    <row r="29" spans="1:25" s="193" customFormat="1" ht="37.25" customHeight="1">
      <c r="A29" s="210" t="s">
        <v>1663</v>
      </c>
      <c r="B29" s="247" t="s">
        <v>1453</v>
      </c>
      <c r="C29" s="211" t="s">
        <v>1454</v>
      </c>
      <c r="D29" s="203">
        <v>10</v>
      </c>
      <c r="E29" s="227">
        <v>81</v>
      </c>
      <c r="F29" s="349"/>
      <c r="G29" s="350"/>
      <c r="H29" s="351"/>
      <c r="I29" s="352"/>
      <c r="J29" s="353"/>
      <c r="K29" s="354"/>
      <c r="L29" s="355"/>
      <c r="M29" s="356"/>
      <c r="N29" s="383"/>
      <c r="O29" s="357"/>
      <c r="P29" s="358"/>
      <c r="Q29" s="359"/>
      <c r="R29" s="360"/>
      <c r="S29" s="361"/>
      <c r="T29" s="228">
        <f t="shared" si="3"/>
        <v>0</v>
      </c>
      <c r="U29" s="228">
        <f t="shared" si="4"/>
        <v>0</v>
      </c>
      <c r="V29" s="208" t="str">
        <f t="shared" si="5"/>
        <v>-</v>
      </c>
      <c r="W29" s="229" t="s">
        <v>376</v>
      </c>
      <c r="X29" s="300">
        <v>0.86299999999999999</v>
      </c>
      <c r="Y29" s="304">
        <f t="shared" si="7"/>
        <v>0</v>
      </c>
    </row>
    <row r="30" spans="1:25" s="193" customFormat="1" ht="37.25" customHeight="1">
      <c r="A30" s="210" t="s">
        <v>1663</v>
      </c>
      <c r="B30" s="247" t="s">
        <v>1455</v>
      </c>
      <c r="C30" s="211" t="s">
        <v>1456</v>
      </c>
      <c r="D30" s="203">
        <v>10</v>
      </c>
      <c r="E30" s="227">
        <v>112</v>
      </c>
      <c r="F30" s="349"/>
      <c r="G30" s="350"/>
      <c r="H30" s="351"/>
      <c r="I30" s="352"/>
      <c r="J30" s="353"/>
      <c r="K30" s="354"/>
      <c r="L30" s="355"/>
      <c r="M30" s="356"/>
      <c r="N30" s="383"/>
      <c r="O30" s="357"/>
      <c r="P30" s="358"/>
      <c r="Q30" s="359"/>
      <c r="R30" s="360"/>
      <c r="S30" s="361"/>
      <c r="T30" s="228">
        <f t="shared" si="3"/>
        <v>0</v>
      </c>
      <c r="U30" s="228">
        <f t="shared" si="4"/>
        <v>0</v>
      </c>
      <c r="V30" s="208" t="str">
        <f t="shared" si="5"/>
        <v>-</v>
      </c>
      <c r="W30" s="229" t="s">
        <v>561</v>
      </c>
      <c r="X30" s="300">
        <v>1.4910000000000001</v>
      </c>
      <c r="Y30" s="304">
        <f t="shared" si="7"/>
        <v>0</v>
      </c>
    </row>
    <row r="31" spans="1:25" s="193" customFormat="1" ht="37.25" customHeight="1">
      <c r="A31" s="210" t="s">
        <v>1663</v>
      </c>
      <c r="B31" s="247" t="s">
        <v>1457</v>
      </c>
      <c r="C31" s="211" t="s">
        <v>1458</v>
      </c>
      <c r="D31" s="203">
        <v>5</v>
      </c>
      <c r="E31" s="227">
        <v>88</v>
      </c>
      <c r="F31" s="349"/>
      <c r="G31" s="350"/>
      <c r="H31" s="351"/>
      <c r="I31" s="352"/>
      <c r="J31" s="353"/>
      <c r="K31" s="354"/>
      <c r="L31" s="355"/>
      <c r="M31" s="356"/>
      <c r="N31" s="383"/>
      <c r="O31" s="357"/>
      <c r="P31" s="358"/>
      <c r="Q31" s="359"/>
      <c r="R31" s="360"/>
      <c r="S31" s="361"/>
      <c r="T31" s="228">
        <f t="shared" si="3"/>
        <v>0</v>
      </c>
      <c r="U31" s="228">
        <f t="shared" si="4"/>
        <v>0</v>
      </c>
      <c r="V31" s="208" t="str">
        <f t="shared" si="5"/>
        <v>-</v>
      </c>
      <c r="W31" s="229" t="s">
        <v>388</v>
      </c>
      <c r="X31" s="300">
        <v>1.242</v>
      </c>
      <c r="Y31" s="304">
        <f t="shared" si="7"/>
        <v>0</v>
      </c>
    </row>
    <row r="32" spans="1:25" s="193" customFormat="1" ht="37.25" customHeight="1">
      <c r="A32" s="210" t="s">
        <v>1663</v>
      </c>
      <c r="B32" s="247" t="s">
        <v>1459</v>
      </c>
      <c r="C32" s="211" t="s">
        <v>1460</v>
      </c>
      <c r="D32" s="203">
        <v>5</v>
      </c>
      <c r="E32" s="227">
        <v>93</v>
      </c>
      <c r="F32" s="349"/>
      <c r="G32" s="350"/>
      <c r="H32" s="351"/>
      <c r="I32" s="352"/>
      <c r="J32" s="353"/>
      <c r="K32" s="354"/>
      <c r="L32" s="355"/>
      <c r="M32" s="356"/>
      <c r="N32" s="383"/>
      <c r="O32" s="357"/>
      <c r="P32" s="358"/>
      <c r="Q32" s="359"/>
      <c r="R32" s="360"/>
      <c r="S32" s="361"/>
      <c r="T32" s="228">
        <f t="shared" si="3"/>
        <v>0</v>
      </c>
      <c r="U32" s="228">
        <f t="shared" si="4"/>
        <v>0</v>
      </c>
      <c r="V32" s="208" t="str">
        <f t="shared" si="5"/>
        <v>-</v>
      </c>
      <c r="W32" s="229" t="s">
        <v>1658</v>
      </c>
      <c r="X32" s="300">
        <v>1.506</v>
      </c>
      <c r="Y32" s="304">
        <f t="shared" si="7"/>
        <v>0</v>
      </c>
    </row>
    <row r="33" spans="1:25" s="193" customFormat="1" ht="37.25" customHeight="1">
      <c r="A33" s="210" t="s">
        <v>1663</v>
      </c>
      <c r="B33" s="247" t="s">
        <v>1461</v>
      </c>
      <c r="C33" s="211" t="s">
        <v>1462</v>
      </c>
      <c r="D33" s="203">
        <v>5</v>
      </c>
      <c r="E33" s="227">
        <v>120</v>
      </c>
      <c r="F33" s="349"/>
      <c r="G33" s="350"/>
      <c r="H33" s="351"/>
      <c r="I33" s="352"/>
      <c r="J33" s="353"/>
      <c r="K33" s="354"/>
      <c r="L33" s="355"/>
      <c r="M33" s="356"/>
      <c r="N33" s="383"/>
      <c r="O33" s="357"/>
      <c r="P33" s="358"/>
      <c r="Q33" s="359"/>
      <c r="R33" s="360"/>
      <c r="S33" s="361"/>
      <c r="T33" s="228">
        <f t="shared" si="3"/>
        <v>0</v>
      </c>
      <c r="U33" s="228">
        <f t="shared" si="4"/>
        <v>0</v>
      </c>
      <c r="V33" s="208" t="str">
        <f t="shared" si="5"/>
        <v>-</v>
      </c>
      <c r="W33" s="229" t="s">
        <v>1668</v>
      </c>
      <c r="X33" s="300">
        <v>1.8340000000000001</v>
      </c>
      <c r="Y33" s="304">
        <f t="shared" si="7"/>
        <v>0</v>
      </c>
    </row>
    <row r="34" spans="1:25" s="193" customFormat="1" ht="37.25" customHeight="1">
      <c r="A34" s="210" t="s">
        <v>1663</v>
      </c>
      <c r="B34" s="247" t="s">
        <v>1463</v>
      </c>
      <c r="C34" s="211" t="s">
        <v>1464</v>
      </c>
      <c r="D34" s="203">
        <v>5</v>
      </c>
      <c r="E34" s="227">
        <v>125</v>
      </c>
      <c r="F34" s="349"/>
      <c r="G34" s="350"/>
      <c r="H34" s="351"/>
      <c r="I34" s="352"/>
      <c r="J34" s="353"/>
      <c r="K34" s="354"/>
      <c r="L34" s="355"/>
      <c r="M34" s="356"/>
      <c r="N34" s="383"/>
      <c r="O34" s="357"/>
      <c r="P34" s="358"/>
      <c r="Q34" s="359"/>
      <c r="R34" s="360"/>
      <c r="S34" s="361"/>
      <c r="T34" s="228">
        <f t="shared" si="3"/>
        <v>0</v>
      </c>
      <c r="U34" s="228">
        <f t="shared" si="4"/>
        <v>0</v>
      </c>
      <c r="V34" s="208" t="str">
        <f t="shared" si="5"/>
        <v>-</v>
      </c>
      <c r="W34" s="229" t="s">
        <v>1659</v>
      </c>
      <c r="X34" s="300">
        <v>2.073</v>
      </c>
      <c r="Y34" s="304">
        <f t="shared" si="7"/>
        <v>0</v>
      </c>
    </row>
    <row r="35" spans="1:25" s="193" customFormat="1" ht="37.25" customHeight="1">
      <c r="A35" s="210" t="s">
        <v>1663</v>
      </c>
      <c r="B35" s="247" t="s">
        <v>1465</v>
      </c>
      <c r="C35" s="211" t="s">
        <v>1466</v>
      </c>
      <c r="D35" s="203">
        <v>10</v>
      </c>
      <c r="E35" s="227">
        <v>149</v>
      </c>
      <c r="F35" s="349"/>
      <c r="G35" s="350"/>
      <c r="H35" s="351"/>
      <c r="I35" s="352"/>
      <c r="J35" s="353"/>
      <c r="K35" s="354"/>
      <c r="L35" s="355"/>
      <c r="M35" s="356"/>
      <c r="N35" s="383"/>
      <c r="O35" s="357"/>
      <c r="P35" s="358"/>
      <c r="Q35" s="359"/>
      <c r="R35" s="360"/>
      <c r="S35" s="361"/>
      <c r="T35" s="228">
        <f t="shared" si="3"/>
        <v>0</v>
      </c>
      <c r="U35" s="228">
        <f t="shared" si="4"/>
        <v>0</v>
      </c>
      <c r="V35" s="208" t="str">
        <f t="shared" si="5"/>
        <v>-</v>
      </c>
      <c r="W35" s="229" t="s">
        <v>561</v>
      </c>
      <c r="X35" s="300">
        <v>2.2040000000000002</v>
      </c>
      <c r="Y35" s="304">
        <f t="shared" si="7"/>
        <v>0</v>
      </c>
    </row>
    <row r="36" spans="1:25" s="193" customFormat="1" ht="37.25" customHeight="1">
      <c r="A36" s="210" t="s">
        <v>1663</v>
      </c>
      <c r="B36" s="247" t="s">
        <v>1467</v>
      </c>
      <c r="C36" s="211" t="s">
        <v>1468</v>
      </c>
      <c r="D36" s="203">
        <v>5</v>
      </c>
      <c r="E36" s="227">
        <v>172</v>
      </c>
      <c r="F36" s="349"/>
      <c r="G36" s="350"/>
      <c r="H36" s="351"/>
      <c r="I36" s="352"/>
      <c r="J36" s="353"/>
      <c r="K36" s="354"/>
      <c r="L36" s="355"/>
      <c r="M36" s="356"/>
      <c r="N36" s="383"/>
      <c r="O36" s="357"/>
      <c r="P36" s="358"/>
      <c r="Q36" s="359"/>
      <c r="R36" s="360"/>
      <c r="S36" s="361"/>
      <c r="T36" s="228">
        <f t="shared" si="3"/>
        <v>0</v>
      </c>
      <c r="U36" s="228">
        <f t="shared" si="4"/>
        <v>0</v>
      </c>
      <c r="V36" s="208" t="str">
        <f t="shared" si="5"/>
        <v>-</v>
      </c>
      <c r="W36" s="229" t="s">
        <v>679</v>
      </c>
      <c r="X36" s="300">
        <v>3.073</v>
      </c>
      <c r="Y36" s="304">
        <f t="shared" si="7"/>
        <v>0</v>
      </c>
    </row>
    <row r="37" spans="1:25" s="193" customFormat="1" ht="37.25" customHeight="1">
      <c r="A37" s="210" t="s">
        <v>1663</v>
      </c>
      <c r="B37" s="247" t="s">
        <v>1469</v>
      </c>
      <c r="C37" s="211" t="s">
        <v>1470</v>
      </c>
      <c r="D37" s="203">
        <v>5</v>
      </c>
      <c r="E37" s="227">
        <v>117</v>
      </c>
      <c r="F37" s="349"/>
      <c r="G37" s="350"/>
      <c r="H37" s="351"/>
      <c r="I37" s="352"/>
      <c r="J37" s="353"/>
      <c r="K37" s="354"/>
      <c r="L37" s="355"/>
      <c r="M37" s="356"/>
      <c r="N37" s="383"/>
      <c r="O37" s="357"/>
      <c r="P37" s="358"/>
      <c r="Q37" s="359"/>
      <c r="R37" s="360"/>
      <c r="S37" s="361"/>
      <c r="T37" s="228">
        <f t="shared" si="3"/>
        <v>0</v>
      </c>
      <c r="U37" s="228">
        <f t="shared" si="4"/>
        <v>0</v>
      </c>
      <c r="V37" s="208" t="str">
        <f t="shared" si="5"/>
        <v>-</v>
      </c>
      <c r="W37" s="229" t="s">
        <v>301</v>
      </c>
      <c r="X37" s="300">
        <v>1.992</v>
      </c>
      <c r="Y37" s="304">
        <f t="shared" si="7"/>
        <v>0</v>
      </c>
    </row>
    <row r="38" spans="1:25" s="193" customFormat="1" ht="37.25" customHeight="1">
      <c r="A38" s="210" t="s">
        <v>1663</v>
      </c>
      <c r="B38" s="247" t="s">
        <v>1471</v>
      </c>
      <c r="C38" s="211" t="s">
        <v>1472</v>
      </c>
      <c r="D38" s="203">
        <v>5</v>
      </c>
      <c r="E38" s="227">
        <v>113</v>
      </c>
      <c r="F38" s="349"/>
      <c r="G38" s="350"/>
      <c r="H38" s="351"/>
      <c r="I38" s="352"/>
      <c r="J38" s="353"/>
      <c r="K38" s="354"/>
      <c r="L38" s="355"/>
      <c r="M38" s="356"/>
      <c r="N38" s="383"/>
      <c r="O38" s="357"/>
      <c r="P38" s="358"/>
      <c r="Q38" s="359"/>
      <c r="R38" s="360"/>
      <c r="S38" s="361"/>
      <c r="T38" s="228">
        <f t="shared" si="3"/>
        <v>0</v>
      </c>
      <c r="U38" s="228">
        <f t="shared" si="4"/>
        <v>0</v>
      </c>
      <c r="V38" s="208" t="str">
        <f t="shared" si="5"/>
        <v>-</v>
      </c>
      <c r="W38" s="229" t="s">
        <v>1473</v>
      </c>
      <c r="X38" s="300">
        <v>1.7130000000000001</v>
      </c>
      <c r="Y38" s="304">
        <f t="shared" si="7"/>
        <v>0</v>
      </c>
    </row>
    <row r="39" spans="1:25" s="193" customFormat="1" ht="37.25" customHeight="1">
      <c r="A39" s="210" t="s">
        <v>1663</v>
      </c>
      <c r="B39" s="247" t="s">
        <v>1474</v>
      </c>
      <c r="C39" s="211" t="s">
        <v>1475</v>
      </c>
      <c r="D39" s="203">
        <v>5</v>
      </c>
      <c r="E39" s="227">
        <v>114</v>
      </c>
      <c r="F39" s="349"/>
      <c r="G39" s="350"/>
      <c r="H39" s="351"/>
      <c r="I39" s="352"/>
      <c r="J39" s="353"/>
      <c r="K39" s="354"/>
      <c r="L39" s="355"/>
      <c r="M39" s="356"/>
      <c r="N39" s="383"/>
      <c r="O39" s="357"/>
      <c r="P39" s="358"/>
      <c r="Q39" s="359"/>
      <c r="R39" s="360"/>
      <c r="S39" s="361"/>
      <c r="T39" s="228">
        <f t="shared" si="3"/>
        <v>0</v>
      </c>
      <c r="U39" s="228">
        <f t="shared" si="4"/>
        <v>0</v>
      </c>
      <c r="V39" s="208" t="str">
        <f t="shared" si="5"/>
        <v>-</v>
      </c>
      <c r="W39" s="229" t="s">
        <v>1473</v>
      </c>
      <c r="X39" s="300">
        <v>1.7110000000000001</v>
      </c>
      <c r="Y39" s="304">
        <f t="shared" si="7"/>
        <v>0</v>
      </c>
    </row>
    <row r="40" spans="1:25" s="193" customFormat="1" ht="37.25" customHeight="1">
      <c r="A40" s="210" t="s">
        <v>1663</v>
      </c>
      <c r="B40" s="247" t="s">
        <v>1476</v>
      </c>
      <c r="C40" s="211" t="s">
        <v>1477</v>
      </c>
      <c r="D40" s="203">
        <v>3</v>
      </c>
      <c r="E40" s="227">
        <v>117</v>
      </c>
      <c r="F40" s="349"/>
      <c r="G40" s="350"/>
      <c r="H40" s="351"/>
      <c r="I40" s="352"/>
      <c r="J40" s="353"/>
      <c r="K40" s="354"/>
      <c r="L40" s="355"/>
      <c r="M40" s="356"/>
      <c r="N40" s="383"/>
      <c r="O40" s="357"/>
      <c r="P40" s="358"/>
      <c r="Q40" s="359"/>
      <c r="R40" s="360"/>
      <c r="S40" s="361"/>
      <c r="T40" s="228">
        <f t="shared" si="3"/>
        <v>0</v>
      </c>
      <c r="U40" s="228">
        <f t="shared" si="4"/>
        <v>0</v>
      </c>
      <c r="V40" s="208" t="str">
        <f t="shared" si="5"/>
        <v>-</v>
      </c>
      <c r="W40" s="229" t="s">
        <v>591</v>
      </c>
      <c r="X40" s="300">
        <v>1.3120000000000001</v>
      </c>
      <c r="Y40" s="304">
        <f t="shared" ref="Y40:Y51" si="8">X40*T40</f>
        <v>0</v>
      </c>
    </row>
    <row r="41" spans="1:25" s="193" customFormat="1" ht="37.25" customHeight="1">
      <c r="A41" s="210" t="s">
        <v>1663</v>
      </c>
      <c r="B41" s="247" t="s">
        <v>1478</v>
      </c>
      <c r="C41" s="211" t="s">
        <v>1479</v>
      </c>
      <c r="D41" s="203">
        <v>3</v>
      </c>
      <c r="E41" s="227">
        <v>120</v>
      </c>
      <c r="F41" s="349"/>
      <c r="G41" s="350"/>
      <c r="H41" s="351"/>
      <c r="I41" s="352"/>
      <c r="J41" s="353"/>
      <c r="K41" s="354"/>
      <c r="L41" s="355"/>
      <c r="M41" s="356"/>
      <c r="N41" s="383"/>
      <c r="O41" s="357"/>
      <c r="P41" s="358"/>
      <c r="Q41" s="359"/>
      <c r="R41" s="360"/>
      <c r="S41" s="361"/>
      <c r="T41" s="228">
        <f t="shared" si="3"/>
        <v>0</v>
      </c>
      <c r="U41" s="228">
        <f t="shared" si="4"/>
        <v>0</v>
      </c>
      <c r="V41" s="208" t="str">
        <f t="shared" si="5"/>
        <v>-</v>
      </c>
      <c r="W41" s="229" t="s">
        <v>580</v>
      </c>
      <c r="X41" s="300">
        <v>1.196</v>
      </c>
      <c r="Y41" s="304">
        <f t="shared" si="8"/>
        <v>0</v>
      </c>
    </row>
    <row r="42" spans="1:25" s="193" customFormat="1" ht="37.25" customHeight="1">
      <c r="A42" s="210" t="s">
        <v>1663</v>
      </c>
      <c r="B42" s="247" t="s">
        <v>1480</v>
      </c>
      <c r="C42" s="211" t="s">
        <v>1481</v>
      </c>
      <c r="D42" s="203">
        <v>3</v>
      </c>
      <c r="E42" s="227">
        <v>137</v>
      </c>
      <c r="F42" s="349"/>
      <c r="G42" s="350"/>
      <c r="H42" s="351"/>
      <c r="I42" s="352"/>
      <c r="J42" s="353"/>
      <c r="K42" s="354"/>
      <c r="L42" s="355"/>
      <c r="M42" s="356"/>
      <c r="N42" s="383"/>
      <c r="O42" s="357"/>
      <c r="P42" s="358"/>
      <c r="Q42" s="359"/>
      <c r="R42" s="360"/>
      <c r="S42" s="361"/>
      <c r="T42" s="228">
        <f t="shared" si="3"/>
        <v>0</v>
      </c>
      <c r="U42" s="228">
        <f t="shared" si="4"/>
        <v>0</v>
      </c>
      <c r="V42" s="208" t="str">
        <f t="shared" si="5"/>
        <v>-</v>
      </c>
      <c r="W42" s="229" t="s">
        <v>1346</v>
      </c>
      <c r="X42" s="300">
        <v>1.4610000000000001</v>
      </c>
      <c r="Y42" s="304">
        <f t="shared" si="8"/>
        <v>0</v>
      </c>
    </row>
    <row r="43" spans="1:25" s="193" customFormat="1" ht="37.25" customHeight="1">
      <c r="A43" s="210" t="s">
        <v>1663</v>
      </c>
      <c r="B43" s="247" t="s">
        <v>1482</v>
      </c>
      <c r="C43" s="211" t="s">
        <v>1483</v>
      </c>
      <c r="D43" s="203">
        <v>3</v>
      </c>
      <c r="E43" s="227">
        <v>169</v>
      </c>
      <c r="F43" s="349"/>
      <c r="G43" s="350"/>
      <c r="H43" s="351"/>
      <c r="I43" s="352"/>
      <c r="J43" s="353"/>
      <c r="K43" s="354"/>
      <c r="L43" s="355"/>
      <c r="M43" s="356"/>
      <c r="N43" s="383"/>
      <c r="O43" s="357"/>
      <c r="P43" s="358"/>
      <c r="Q43" s="359"/>
      <c r="R43" s="360"/>
      <c r="S43" s="361"/>
      <c r="T43" s="228">
        <f t="shared" si="3"/>
        <v>0</v>
      </c>
      <c r="U43" s="228">
        <f t="shared" si="4"/>
        <v>0</v>
      </c>
      <c r="V43" s="208" t="str">
        <f t="shared" si="5"/>
        <v>-</v>
      </c>
      <c r="W43" s="229" t="s">
        <v>414</v>
      </c>
      <c r="X43" s="300">
        <v>1.94</v>
      </c>
      <c r="Y43" s="304">
        <f t="shared" si="8"/>
        <v>0</v>
      </c>
    </row>
    <row r="44" spans="1:25" s="193" customFormat="1" ht="37.25" customHeight="1">
      <c r="A44" s="210" t="s">
        <v>1663</v>
      </c>
      <c r="B44" s="247" t="s">
        <v>1484</v>
      </c>
      <c r="C44" s="211" t="s">
        <v>1632</v>
      </c>
      <c r="D44" s="203">
        <v>3</v>
      </c>
      <c r="E44" s="227">
        <v>183</v>
      </c>
      <c r="F44" s="349"/>
      <c r="G44" s="350"/>
      <c r="H44" s="351"/>
      <c r="I44" s="352"/>
      <c r="J44" s="353"/>
      <c r="K44" s="354"/>
      <c r="L44" s="355"/>
      <c r="M44" s="356"/>
      <c r="N44" s="383"/>
      <c r="O44" s="357"/>
      <c r="P44" s="358"/>
      <c r="Q44" s="359"/>
      <c r="R44" s="360"/>
      <c r="S44" s="361"/>
      <c r="T44" s="228">
        <f t="shared" si="3"/>
        <v>0</v>
      </c>
      <c r="U44" s="228">
        <f t="shared" si="4"/>
        <v>0</v>
      </c>
      <c r="V44" s="208" t="str">
        <f t="shared" si="5"/>
        <v>-</v>
      </c>
      <c r="W44" s="229" t="s">
        <v>1485</v>
      </c>
      <c r="X44" s="300">
        <v>2.1520000000000001</v>
      </c>
      <c r="Y44" s="304">
        <f t="shared" si="8"/>
        <v>0</v>
      </c>
    </row>
    <row r="45" spans="1:25" s="193" customFormat="1" ht="37.25" customHeight="1">
      <c r="A45" s="210" t="s">
        <v>1663</v>
      </c>
      <c r="B45" s="247" t="s">
        <v>1486</v>
      </c>
      <c r="C45" s="211" t="s">
        <v>1633</v>
      </c>
      <c r="D45" s="203">
        <v>2</v>
      </c>
      <c r="E45" s="227">
        <v>138</v>
      </c>
      <c r="F45" s="349"/>
      <c r="G45" s="350"/>
      <c r="H45" s="351"/>
      <c r="I45" s="352"/>
      <c r="J45" s="353"/>
      <c r="K45" s="354"/>
      <c r="L45" s="355"/>
      <c r="M45" s="356"/>
      <c r="N45" s="383"/>
      <c r="O45" s="357"/>
      <c r="P45" s="358"/>
      <c r="Q45" s="359"/>
      <c r="R45" s="360"/>
      <c r="S45" s="361"/>
      <c r="T45" s="228">
        <f t="shared" si="3"/>
        <v>0</v>
      </c>
      <c r="U45" s="228">
        <f t="shared" si="4"/>
        <v>0</v>
      </c>
      <c r="V45" s="208" t="str">
        <f t="shared" si="5"/>
        <v>-</v>
      </c>
      <c r="W45" s="229" t="s">
        <v>1487</v>
      </c>
      <c r="X45" s="300">
        <v>1.6850000000000001</v>
      </c>
      <c r="Y45" s="304">
        <f t="shared" si="8"/>
        <v>0</v>
      </c>
    </row>
    <row r="46" spans="1:25" s="193" customFormat="1" ht="37.25" customHeight="1">
      <c r="A46" s="210" t="s">
        <v>1663</v>
      </c>
      <c r="B46" s="247" t="s">
        <v>1488</v>
      </c>
      <c r="C46" s="211" t="s">
        <v>1489</v>
      </c>
      <c r="D46" s="203">
        <v>1</v>
      </c>
      <c r="E46" s="227">
        <v>76</v>
      </c>
      <c r="F46" s="349"/>
      <c r="G46" s="350"/>
      <c r="H46" s="351"/>
      <c r="I46" s="352"/>
      <c r="J46" s="353"/>
      <c r="K46" s="354"/>
      <c r="L46" s="355"/>
      <c r="M46" s="356"/>
      <c r="N46" s="383"/>
      <c r="O46" s="357"/>
      <c r="P46" s="358"/>
      <c r="Q46" s="359"/>
      <c r="R46" s="360"/>
      <c r="S46" s="361"/>
      <c r="T46" s="228">
        <f t="shared" si="3"/>
        <v>0</v>
      </c>
      <c r="U46" s="228">
        <f t="shared" si="4"/>
        <v>0</v>
      </c>
      <c r="V46" s="208" t="str">
        <f t="shared" si="5"/>
        <v>-</v>
      </c>
      <c r="W46" s="229" t="s">
        <v>645</v>
      </c>
      <c r="X46" s="300">
        <v>0.95599999999999996</v>
      </c>
      <c r="Y46" s="304">
        <f t="shared" si="8"/>
        <v>0</v>
      </c>
    </row>
    <row r="47" spans="1:25" s="193" customFormat="1" ht="37.25" customHeight="1">
      <c r="A47" s="210" t="s">
        <v>1663</v>
      </c>
      <c r="B47" s="247" t="s">
        <v>1490</v>
      </c>
      <c r="C47" s="211" t="s">
        <v>1491</v>
      </c>
      <c r="D47" s="203">
        <v>1</v>
      </c>
      <c r="E47" s="227">
        <v>86</v>
      </c>
      <c r="F47" s="349"/>
      <c r="G47" s="350"/>
      <c r="H47" s="351"/>
      <c r="I47" s="352"/>
      <c r="J47" s="353"/>
      <c r="K47" s="354"/>
      <c r="L47" s="355"/>
      <c r="M47" s="356"/>
      <c r="N47" s="383"/>
      <c r="O47" s="357"/>
      <c r="P47" s="358"/>
      <c r="Q47" s="359"/>
      <c r="R47" s="360"/>
      <c r="S47" s="361"/>
      <c r="T47" s="228">
        <f t="shared" si="3"/>
        <v>0</v>
      </c>
      <c r="U47" s="228">
        <f t="shared" si="4"/>
        <v>0</v>
      </c>
      <c r="V47" s="208" t="str">
        <f t="shared" si="5"/>
        <v>-</v>
      </c>
      <c r="W47" s="229" t="s">
        <v>477</v>
      </c>
      <c r="X47" s="300">
        <v>1.1160000000000001</v>
      </c>
      <c r="Y47" s="304">
        <f t="shared" si="8"/>
        <v>0</v>
      </c>
    </row>
    <row r="48" spans="1:25" s="193" customFormat="1" ht="37.25" customHeight="1">
      <c r="A48" s="210" t="s">
        <v>1663</v>
      </c>
      <c r="B48" s="247" t="s">
        <v>1492</v>
      </c>
      <c r="C48" s="211" t="s">
        <v>1493</v>
      </c>
      <c r="D48" s="203">
        <v>1</v>
      </c>
      <c r="E48" s="227">
        <v>90</v>
      </c>
      <c r="F48" s="349"/>
      <c r="G48" s="350"/>
      <c r="H48" s="351"/>
      <c r="I48" s="352"/>
      <c r="J48" s="353"/>
      <c r="K48" s="354"/>
      <c r="L48" s="355"/>
      <c r="M48" s="356"/>
      <c r="N48" s="383"/>
      <c r="O48" s="357"/>
      <c r="P48" s="358"/>
      <c r="Q48" s="359"/>
      <c r="R48" s="360"/>
      <c r="S48" s="361"/>
      <c r="T48" s="228">
        <f t="shared" si="3"/>
        <v>0</v>
      </c>
      <c r="U48" s="228">
        <f t="shared" si="4"/>
        <v>0</v>
      </c>
      <c r="V48" s="208" t="str">
        <f t="shared" si="5"/>
        <v>-</v>
      </c>
      <c r="W48" s="229" t="s">
        <v>450</v>
      </c>
      <c r="X48" s="300">
        <v>1.1659999999999999</v>
      </c>
      <c r="Y48" s="304">
        <f t="shared" si="8"/>
        <v>0</v>
      </c>
    </row>
    <row r="49" spans="1:25" s="193" customFormat="1" ht="37.25" customHeight="1">
      <c r="A49" s="210" t="s">
        <v>1663</v>
      </c>
      <c r="B49" s="247" t="s">
        <v>1494</v>
      </c>
      <c r="C49" s="211" t="s">
        <v>1495</v>
      </c>
      <c r="D49" s="203">
        <v>1</v>
      </c>
      <c r="E49" s="227">
        <v>108</v>
      </c>
      <c r="F49" s="349"/>
      <c r="G49" s="350"/>
      <c r="H49" s="351"/>
      <c r="I49" s="352"/>
      <c r="J49" s="353"/>
      <c r="K49" s="354"/>
      <c r="L49" s="355"/>
      <c r="M49" s="356"/>
      <c r="N49" s="383"/>
      <c r="O49" s="357"/>
      <c r="P49" s="358"/>
      <c r="Q49" s="359"/>
      <c r="R49" s="360"/>
      <c r="S49" s="361"/>
      <c r="T49" s="228">
        <f t="shared" si="3"/>
        <v>0</v>
      </c>
      <c r="U49" s="228">
        <f t="shared" si="4"/>
        <v>0</v>
      </c>
      <c r="V49" s="208" t="str">
        <f t="shared" si="5"/>
        <v>-</v>
      </c>
      <c r="W49" s="229" t="s">
        <v>450</v>
      </c>
      <c r="X49" s="300">
        <v>1.4419999999999999</v>
      </c>
      <c r="Y49" s="304">
        <f t="shared" si="8"/>
        <v>0</v>
      </c>
    </row>
    <row r="50" spans="1:25" s="193" customFormat="1" ht="37.25" customHeight="1">
      <c r="A50" s="210" t="s">
        <v>1663</v>
      </c>
      <c r="B50" s="247" t="s">
        <v>1496</v>
      </c>
      <c r="C50" s="211" t="s">
        <v>1497</v>
      </c>
      <c r="D50" s="203">
        <v>1</v>
      </c>
      <c r="E50" s="227">
        <v>84</v>
      </c>
      <c r="F50" s="349"/>
      <c r="G50" s="350"/>
      <c r="H50" s="351"/>
      <c r="I50" s="352"/>
      <c r="J50" s="353"/>
      <c r="K50" s="354"/>
      <c r="L50" s="355"/>
      <c r="M50" s="356"/>
      <c r="N50" s="383"/>
      <c r="O50" s="357"/>
      <c r="P50" s="358"/>
      <c r="Q50" s="359"/>
      <c r="R50" s="360"/>
      <c r="S50" s="361"/>
      <c r="T50" s="228">
        <f t="shared" si="3"/>
        <v>0</v>
      </c>
      <c r="U50" s="228">
        <f t="shared" si="4"/>
        <v>0</v>
      </c>
      <c r="V50" s="208" t="str">
        <f t="shared" si="5"/>
        <v>-</v>
      </c>
      <c r="W50" s="229" t="s">
        <v>480</v>
      </c>
      <c r="X50" s="300">
        <v>1.0760000000000001</v>
      </c>
      <c r="Y50" s="304">
        <f t="shared" si="8"/>
        <v>0</v>
      </c>
    </row>
    <row r="51" spans="1:25" s="193" customFormat="1" ht="37.25" customHeight="1">
      <c r="A51" s="210" t="s">
        <v>1663</v>
      </c>
      <c r="B51" s="247" t="s">
        <v>1498</v>
      </c>
      <c r="C51" s="211" t="s">
        <v>1499</v>
      </c>
      <c r="D51" s="203">
        <v>1</v>
      </c>
      <c r="E51" s="227">
        <v>134</v>
      </c>
      <c r="F51" s="349"/>
      <c r="G51" s="350"/>
      <c r="H51" s="351"/>
      <c r="I51" s="352"/>
      <c r="J51" s="353"/>
      <c r="K51" s="354"/>
      <c r="L51" s="355"/>
      <c r="M51" s="356"/>
      <c r="N51" s="383"/>
      <c r="O51" s="357"/>
      <c r="P51" s="358"/>
      <c r="Q51" s="359"/>
      <c r="R51" s="360"/>
      <c r="S51" s="361"/>
      <c r="T51" s="228">
        <f t="shared" si="3"/>
        <v>0</v>
      </c>
      <c r="U51" s="228">
        <f t="shared" si="4"/>
        <v>0</v>
      </c>
      <c r="V51" s="208" t="str">
        <f t="shared" si="5"/>
        <v>-</v>
      </c>
      <c r="W51" s="229" t="s">
        <v>147</v>
      </c>
      <c r="X51" s="300">
        <v>1.831</v>
      </c>
      <c r="Y51" s="304">
        <f t="shared" si="8"/>
        <v>0</v>
      </c>
    </row>
    <row r="52" spans="1:25" s="193" customFormat="1" ht="37.25" customHeight="1">
      <c r="A52" s="210" t="s">
        <v>1663</v>
      </c>
      <c r="B52" s="247" t="s">
        <v>1500</v>
      </c>
      <c r="C52" s="211" t="s">
        <v>1501</v>
      </c>
      <c r="D52" s="203">
        <v>1</v>
      </c>
      <c r="E52" s="227">
        <v>118</v>
      </c>
      <c r="F52" s="349"/>
      <c r="G52" s="350"/>
      <c r="H52" s="351"/>
      <c r="I52" s="352"/>
      <c r="J52" s="353"/>
      <c r="K52" s="354"/>
      <c r="L52" s="355"/>
      <c r="M52" s="356"/>
      <c r="N52" s="383"/>
      <c r="O52" s="357"/>
      <c r="P52" s="358"/>
      <c r="Q52" s="359"/>
      <c r="R52" s="360"/>
      <c r="S52" s="361"/>
      <c r="T52" s="228">
        <f t="shared" si="3"/>
        <v>0</v>
      </c>
      <c r="U52" s="228">
        <f t="shared" si="4"/>
        <v>0</v>
      </c>
      <c r="V52" s="208" t="str">
        <f t="shared" si="5"/>
        <v>-</v>
      </c>
      <c r="W52" s="229" t="s">
        <v>147</v>
      </c>
      <c r="X52" s="300">
        <v>1.7929999999999999</v>
      </c>
      <c r="Y52" s="304">
        <f>X52*T52</f>
        <v>0</v>
      </c>
    </row>
    <row r="53" spans="1:25" s="193" customFormat="1" ht="37.25" customHeight="1">
      <c r="A53" s="210" t="s">
        <v>26</v>
      </c>
      <c r="B53" s="226" t="s">
        <v>27</v>
      </c>
      <c r="C53" s="211" t="s">
        <v>28</v>
      </c>
      <c r="D53" s="203">
        <v>5</v>
      </c>
      <c r="E53" s="227">
        <v>93</v>
      </c>
      <c r="F53" s="349"/>
      <c r="G53" s="350"/>
      <c r="H53" s="351"/>
      <c r="I53" s="352"/>
      <c r="J53" s="353"/>
      <c r="K53" s="354"/>
      <c r="L53" s="355"/>
      <c r="M53" s="356"/>
      <c r="N53" s="383"/>
      <c r="O53" s="357"/>
      <c r="P53" s="358"/>
      <c r="Q53" s="359"/>
      <c r="R53" s="360"/>
      <c r="S53" s="361"/>
      <c r="T53" s="228">
        <f t="shared" si="3"/>
        <v>0</v>
      </c>
      <c r="U53" s="228">
        <f>T53*$D53</f>
        <v>0</v>
      </c>
      <c r="V53" s="290" t="str">
        <f t="shared" ref="V53" si="9">IF(T53&gt;0,T53*E53,"-")</f>
        <v>-</v>
      </c>
      <c r="W53" s="229" t="s">
        <v>1337</v>
      </c>
      <c r="X53" s="300">
        <v>1.85</v>
      </c>
      <c r="Y53" s="304">
        <f>X53*T53</f>
        <v>0</v>
      </c>
    </row>
    <row r="54" spans="1:25" s="193" customFormat="1" ht="37.25" customHeight="1">
      <c r="A54" s="210" t="s">
        <v>26</v>
      </c>
      <c r="B54" s="226" t="s">
        <v>29</v>
      </c>
      <c r="C54" s="211" t="s">
        <v>30</v>
      </c>
      <c r="D54" s="203">
        <v>5</v>
      </c>
      <c r="E54" s="227">
        <v>129</v>
      </c>
      <c r="F54" s="349"/>
      <c r="G54" s="350"/>
      <c r="H54" s="351"/>
      <c r="I54" s="352"/>
      <c r="J54" s="353"/>
      <c r="K54" s="354"/>
      <c r="L54" s="355"/>
      <c r="M54" s="356"/>
      <c r="N54" s="383"/>
      <c r="O54" s="357"/>
      <c r="P54" s="358"/>
      <c r="Q54" s="359"/>
      <c r="R54" s="360"/>
      <c r="S54" s="361"/>
      <c r="T54" s="228">
        <f t="shared" si="3"/>
        <v>0</v>
      </c>
      <c r="U54" s="228">
        <f t="shared" ref="U54:U117" si="10">T54*D54</f>
        <v>0</v>
      </c>
      <c r="V54" s="290" t="str">
        <f t="shared" ref="V54:V116" si="11">IF(T54&gt;0,T54*E54,"-")</f>
        <v>-</v>
      </c>
      <c r="W54" s="229" t="s">
        <v>31</v>
      </c>
      <c r="X54" s="300">
        <v>3.3</v>
      </c>
      <c r="Y54" s="304">
        <f t="shared" ref="Y54:Y117" si="12">X54*T54</f>
        <v>0</v>
      </c>
    </row>
    <row r="55" spans="1:25" s="193" customFormat="1" ht="37.25" customHeight="1">
      <c r="A55" s="210" t="s">
        <v>26</v>
      </c>
      <c r="B55" s="226" t="s">
        <v>32</v>
      </c>
      <c r="C55" s="211" t="s">
        <v>33</v>
      </c>
      <c r="D55" s="203">
        <v>3</v>
      </c>
      <c r="E55" s="227">
        <v>90</v>
      </c>
      <c r="F55" s="349"/>
      <c r="G55" s="350"/>
      <c r="H55" s="351"/>
      <c r="I55" s="352"/>
      <c r="J55" s="353"/>
      <c r="K55" s="354"/>
      <c r="L55" s="355"/>
      <c r="M55" s="356"/>
      <c r="N55" s="383"/>
      <c r="O55" s="357"/>
      <c r="P55" s="358"/>
      <c r="Q55" s="359"/>
      <c r="R55" s="360"/>
      <c r="S55" s="361"/>
      <c r="T55" s="228">
        <f t="shared" si="3"/>
        <v>0</v>
      </c>
      <c r="U55" s="228">
        <f t="shared" si="10"/>
        <v>0</v>
      </c>
      <c r="V55" s="290" t="str">
        <f t="shared" si="11"/>
        <v>-</v>
      </c>
      <c r="W55" s="229" t="s">
        <v>1338</v>
      </c>
      <c r="X55" s="300">
        <v>1.92</v>
      </c>
      <c r="Y55" s="304">
        <f t="shared" si="12"/>
        <v>0</v>
      </c>
    </row>
    <row r="56" spans="1:25" s="193" customFormat="1" ht="37.25" customHeight="1">
      <c r="A56" s="210" t="s">
        <v>26</v>
      </c>
      <c r="B56" s="226" t="s">
        <v>34</v>
      </c>
      <c r="C56" s="211" t="s">
        <v>35</v>
      </c>
      <c r="D56" s="203">
        <v>5</v>
      </c>
      <c r="E56" s="227">
        <v>183</v>
      </c>
      <c r="F56" s="349"/>
      <c r="G56" s="350"/>
      <c r="H56" s="351"/>
      <c r="I56" s="352"/>
      <c r="J56" s="353"/>
      <c r="K56" s="354"/>
      <c r="L56" s="355"/>
      <c r="M56" s="356"/>
      <c r="N56" s="383"/>
      <c r="O56" s="357"/>
      <c r="P56" s="358"/>
      <c r="Q56" s="359"/>
      <c r="R56" s="360"/>
      <c r="S56" s="361"/>
      <c r="T56" s="228">
        <f t="shared" si="3"/>
        <v>0</v>
      </c>
      <c r="U56" s="228">
        <f t="shared" si="10"/>
        <v>0</v>
      </c>
      <c r="V56" s="290" t="str">
        <f t="shared" si="11"/>
        <v>-</v>
      </c>
      <c r="W56" s="229" t="s">
        <v>1339</v>
      </c>
      <c r="X56" s="300">
        <v>4.3</v>
      </c>
      <c r="Y56" s="304">
        <f t="shared" si="12"/>
        <v>0</v>
      </c>
    </row>
    <row r="57" spans="1:25" s="193" customFormat="1" ht="37.25" customHeight="1">
      <c r="A57" s="210" t="s">
        <v>26</v>
      </c>
      <c r="B57" s="226" t="s">
        <v>36</v>
      </c>
      <c r="C57" s="211" t="s">
        <v>37</v>
      </c>
      <c r="D57" s="203">
        <v>3</v>
      </c>
      <c r="E57" s="227">
        <v>168</v>
      </c>
      <c r="F57" s="349"/>
      <c r="G57" s="350"/>
      <c r="H57" s="351"/>
      <c r="I57" s="352"/>
      <c r="J57" s="353"/>
      <c r="K57" s="354"/>
      <c r="L57" s="355"/>
      <c r="M57" s="356"/>
      <c r="N57" s="383"/>
      <c r="O57" s="357"/>
      <c r="P57" s="358"/>
      <c r="Q57" s="359"/>
      <c r="R57" s="360"/>
      <c r="S57" s="361"/>
      <c r="T57" s="228">
        <f t="shared" si="3"/>
        <v>0</v>
      </c>
      <c r="U57" s="228">
        <f t="shared" si="10"/>
        <v>0</v>
      </c>
      <c r="V57" s="290" t="str">
        <f t="shared" si="11"/>
        <v>-</v>
      </c>
      <c r="W57" s="229" t="s">
        <v>38</v>
      </c>
      <c r="X57" s="300">
        <v>3.27</v>
      </c>
      <c r="Y57" s="304">
        <f t="shared" si="12"/>
        <v>0</v>
      </c>
    </row>
    <row r="58" spans="1:25" s="193" customFormat="1" ht="37.25" customHeight="1">
      <c r="A58" s="210" t="s">
        <v>26</v>
      </c>
      <c r="B58" s="226" t="s">
        <v>39</v>
      </c>
      <c r="C58" s="211" t="s">
        <v>40</v>
      </c>
      <c r="D58" s="203">
        <v>2</v>
      </c>
      <c r="E58" s="227">
        <v>187</v>
      </c>
      <c r="F58" s="349"/>
      <c r="G58" s="350"/>
      <c r="H58" s="351"/>
      <c r="I58" s="352"/>
      <c r="J58" s="353"/>
      <c r="K58" s="354"/>
      <c r="L58" s="355"/>
      <c r="M58" s="356"/>
      <c r="N58" s="383"/>
      <c r="O58" s="357"/>
      <c r="P58" s="358"/>
      <c r="Q58" s="359"/>
      <c r="R58" s="360"/>
      <c r="S58" s="361"/>
      <c r="T58" s="228">
        <f t="shared" si="3"/>
        <v>0</v>
      </c>
      <c r="U58" s="228">
        <f t="shared" si="10"/>
        <v>0</v>
      </c>
      <c r="V58" s="290" t="str">
        <f t="shared" si="11"/>
        <v>-</v>
      </c>
      <c r="W58" s="229" t="s">
        <v>1340</v>
      </c>
      <c r="X58" s="300">
        <v>3.95</v>
      </c>
      <c r="Y58" s="304">
        <f t="shared" si="12"/>
        <v>0</v>
      </c>
    </row>
    <row r="59" spans="1:25" s="193" customFormat="1" ht="37.25" customHeight="1">
      <c r="A59" s="210" t="s">
        <v>41</v>
      </c>
      <c r="B59" s="211" t="s">
        <v>42</v>
      </c>
      <c r="C59" s="211" t="s">
        <v>43</v>
      </c>
      <c r="D59" s="203">
        <v>5</v>
      </c>
      <c r="E59" s="227">
        <v>41</v>
      </c>
      <c r="F59" s="349"/>
      <c r="G59" s="350"/>
      <c r="H59" s="351"/>
      <c r="I59" s="352"/>
      <c r="J59" s="353"/>
      <c r="K59" s="354"/>
      <c r="L59" s="355"/>
      <c r="M59" s="356"/>
      <c r="N59" s="383"/>
      <c r="O59" s="357"/>
      <c r="P59" s="358"/>
      <c r="Q59" s="359"/>
      <c r="R59" s="360"/>
      <c r="S59" s="361"/>
      <c r="T59" s="228">
        <f t="shared" si="3"/>
        <v>0</v>
      </c>
      <c r="U59" s="228">
        <f t="shared" si="10"/>
        <v>0</v>
      </c>
      <c r="V59" s="290" t="str">
        <f t="shared" si="11"/>
        <v>-</v>
      </c>
      <c r="W59" s="229" t="s">
        <v>44</v>
      </c>
      <c r="X59" s="300">
        <v>0.64</v>
      </c>
      <c r="Y59" s="304">
        <f t="shared" si="12"/>
        <v>0</v>
      </c>
    </row>
    <row r="60" spans="1:25" s="193" customFormat="1" ht="37.25" customHeight="1">
      <c r="A60" s="210" t="s">
        <v>41</v>
      </c>
      <c r="B60" s="211" t="s">
        <v>45</v>
      </c>
      <c r="C60" s="211" t="s">
        <v>46</v>
      </c>
      <c r="D60" s="203">
        <v>5</v>
      </c>
      <c r="E60" s="227">
        <v>48</v>
      </c>
      <c r="F60" s="349"/>
      <c r="G60" s="350"/>
      <c r="H60" s="351"/>
      <c r="I60" s="352"/>
      <c r="J60" s="353"/>
      <c r="K60" s="354"/>
      <c r="L60" s="355"/>
      <c r="M60" s="356"/>
      <c r="N60" s="383"/>
      <c r="O60" s="357"/>
      <c r="P60" s="358"/>
      <c r="Q60" s="359"/>
      <c r="R60" s="360"/>
      <c r="S60" s="361"/>
      <c r="T60" s="228">
        <f t="shared" si="3"/>
        <v>0</v>
      </c>
      <c r="U60" s="228">
        <f t="shared" si="10"/>
        <v>0</v>
      </c>
      <c r="V60" s="290" t="str">
        <f t="shared" si="11"/>
        <v>-</v>
      </c>
      <c r="W60" s="229" t="s">
        <v>85</v>
      </c>
      <c r="X60" s="300">
        <v>0.79</v>
      </c>
      <c r="Y60" s="304">
        <f t="shared" si="12"/>
        <v>0</v>
      </c>
    </row>
    <row r="61" spans="1:25" s="193" customFormat="1" ht="37.25" customHeight="1">
      <c r="A61" s="210" t="s">
        <v>41</v>
      </c>
      <c r="B61" s="226" t="s">
        <v>47</v>
      </c>
      <c r="C61" s="211" t="s">
        <v>48</v>
      </c>
      <c r="D61" s="203">
        <v>5</v>
      </c>
      <c r="E61" s="227">
        <v>57</v>
      </c>
      <c r="F61" s="349"/>
      <c r="G61" s="350"/>
      <c r="H61" s="351"/>
      <c r="I61" s="352"/>
      <c r="J61" s="353"/>
      <c r="K61" s="354"/>
      <c r="L61" s="355"/>
      <c r="M61" s="356"/>
      <c r="N61" s="383"/>
      <c r="O61" s="357"/>
      <c r="P61" s="358"/>
      <c r="Q61" s="359"/>
      <c r="R61" s="360"/>
      <c r="S61" s="361"/>
      <c r="T61" s="228">
        <f t="shared" si="3"/>
        <v>0</v>
      </c>
      <c r="U61" s="228">
        <f t="shared" si="10"/>
        <v>0</v>
      </c>
      <c r="V61" s="290" t="str">
        <f t="shared" si="11"/>
        <v>-</v>
      </c>
      <c r="W61" s="229" t="s">
        <v>49</v>
      </c>
      <c r="X61" s="300">
        <v>2.58</v>
      </c>
      <c r="Y61" s="304">
        <f t="shared" si="12"/>
        <v>0</v>
      </c>
    </row>
    <row r="62" spans="1:25" s="193" customFormat="1" ht="37.25" customHeight="1">
      <c r="A62" s="210" t="s">
        <v>41</v>
      </c>
      <c r="B62" s="226" t="s">
        <v>50</v>
      </c>
      <c r="C62" s="211" t="s">
        <v>51</v>
      </c>
      <c r="D62" s="203">
        <v>5</v>
      </c>
      <c r="E62" s="227">
        <v>96</v>
      </c>
      <c r="F62" s="349"/>
      <c r="G62" s="350"/>
      <c r="H62" s="351"/>
      <c r="I62" s="352"/>
      <c r="J62" s="353"/>
      <c r="K62" s="354"/>
      <c r="L62" s="355"/>
      <c r="M62" s="356"/>
      <c r="N62" s="383"/>
      <c r="O62" s="357"/>
      <c r="P62" s="358"/>
      <c r="Q62" s="359"/>
      <c r="R62" s="360"/>
      <c r="S62" s="361"/>
      <c r="T62" s="228">
        <f t="shared" si="3"/>
        <v>0</v>
      </c>
      <c r="U62" s="228">
        <f t="shared" si="10"/>
        <v>0</v>
      </c>
      <c r="V62" s="290" t="str">
        <f t="shared" si="11"/>
        <v>-</v>
      </c>
      <c r="W62" s="229" t="s">
        <v>52</v>
      </c>
      <c r="X62" s="300">
        <v>2.0299999999999998</v>
      </c>
      <c r="Y62" s="304">
        <f t="shared" si="12"/>
        <v>0</v>
      </c>
    </row>
    <row r="63" spans="1:25" s="193" customFormat="1" ht="37.25" customHeight="1">
      <c r="A63" s="210" t="s">
        <v>41</v>
      </c>
      <c r="B63" s="226" t="s">
        <v>53</v>
      </c>
      <c r="C63" s="211" t="s">
        <v>54</v>
      </c>
      <c r="D63" s="203">
        <v>5</v>
      </c>
      <c r="E63" s="227">
        <v>119</v>
      </c>
      <c r="F63" s="349"/>
      <c r="G63" s="350"/>
      <c r="H63" s="351"/>
      <c r="I63" s="352"/>
      <c r="J63" s="353"/>
      <c r="K63" s="354"/>
      <c r="L63" s="355"/>
      <c r="M63" s="356"/>
      <c r="N63" s="383"/>
      <c r="O63" s="357"/>
      <c r="P63" s="358"/>
      <c r="Q63" s="359"/>
      <c r="R63" s="360"/>
      <c r="S63" s="361"/>
      <c r="T63" s="228">
        <f t="shared" si="3"/>
        <v>0</v>
      </c>
      <c r="U63" s="228">
        <f t="shared" si="10"/>
        <v>0</v>
      </c>
      <c r="V63" s="290" t="str">
        <f t="shared" si="11"/>
        <v>-</v>
      </c>
      <c r="W63" s="229" t="s">
        <v>55</v>
      </c>
      <c r="X63" s="300">
        <v>2.59</v>
      </c>
      <c r="Y63" s="304">
        <f t="shared" si="12"/>
        <v>0</v>
      </c>
    </row>
    <row r="64" spans="1:25" s="193" customFormat="1" ht="37.25" customHeight="1">
      <c r="A64" s="210" t="s">
        <v>41</v>
      </c>
      <c r="B64" s="226" t="s">
        <v>56</v>
      </c>
      <c r="C64" s="211" t="s">
        <v>57</v>
      </c>
      <c r="D64" s="203">
        <v>5</v>
      </c>
      <c r="E64" s="227">
        <v>153</v>
      </c>
      <c r="F64" s="349"/>
      <c r="G64" s="350"/>
      <c r="H64" s="351"/>
      <c r="I64" s="352"/>
      <c r="J64" s="353"/>
      <c r="K64" s="354"/>
      <c r="L64" s="355"/>
      <c r="M64" s="356"/>
      <c r="N64" s="383"/>
      <c r="O64" s="357"/>
      <c r="P64" s="358"/>
      <c r="Q64" s="359"/>
      <c r="R64" s="360"/>
      <c r="S64" s="361"/>
      <c r="T64" s="228">
        <f t="shared" si="3"/>
        <v>0</v>
      </c>
      <c r="U64" s="228">
        <f t="shared" si="10"/>
        <v>0</v>
      </c>
      <c r="V64" s="290" t="str">
        <f t="shared" si="11"/>
        <v>-</v>
      </c>
      <c r="W64" s="229" t="s">
        <v>58</v>
      </c>
      <c r="X64" s="300">
        <v>2.46</v>
      </c>
      <c r="Y64" s="304">
        <f t="shared" si="12"/>
        <v>0</v>
      </c>
    </row>
    <row r="65" spans="1:25" s="193" customFormat="1" ht="37.25" customHeight="1">
      <c r="A65" s="210" t="s">
        <v>41</v>
      </c>
      <c r="B65" s="226" t="s">
        <v>59</v>
      </c>
      <c r="C65" s="211" t="s">
        <v>60</v>
      </c>
      <c r="D65" s="203">
        <v>3</v>
      </c>
      <c r="E65" s="227">
        <v>105</v>
      </c>
      <c r="F65" s="349"/>
      <c r="G65" s="350"/>
      <c r="H65" s="351"/>
      <c r="I65" s="352"/>
      <c r="J65" s="353"/>
      <c r="K65" s="354"/>
      <c r="L65" s="355"/>
      <c r="M65" s="356"/>
      <c r="N65" s="383"/>
      <c r="O65" s="357"/>
      <c r="P65" s="358"/>
      <c r="Q65" s="359"/>
      <c r="R65" s="360"/>
      <c r="S65" s="361"/>
      <c r="T65" s="228">
        <f t="shared" si="3"/>
        <v>0</v>
      </c>
      <c r="U65" s="228">
        <f t="shared" si="10"/>
        <v>0</v>
      </c>
      <c r="V65" s="290" t="str">
        <f t="shared" si="11"/>
        <v>-</v>
      </c>
      <c r="W65" s="229" t="s">
        <v>61</v>
      </c>
      <c r="X65" s="300">
        <v>2.83</v>
      </c>
      <c r="Y65" s="304">
        <f t="shared" si="12"/>
        <v>0</v>
      </c>
    </row>
    <row r="66" spans="1:25" s="193" customFormat="1" ht="37.25" customHeight="1">
      <c r="A66" s="210" t="s">
        <v>41</v>
      </c>
      <c r="B66" s="226" t="s">
        <v>62</v>
      </c>
      <c r="C66" s="211" t="s">
        <v>63</v>
      </c>
      <c r="D66" s="203">
        <v>2</v>
      </c>
      <c r="E66" s="227">
        <v>111</v>
      </c>
      <c r="F66" s="349"/>
      <c r="G66" s="350"/>
      <c r="H66" s="351"/>
      <c r="I66" s="352"/>
      <c r="J66" s="353"/>
      <c r="K66" s="354"/>
      <c r="L66" s="355"/>
      <c r="M66" s="356"/>
      <c r="N66" s="383"/>
      <c r="O66" s="357"/>
      <c r="P66" s="358"/>
      <c r="Q66" s="359"/>
      <c r="R66" s="360"/>
      <c r="S66" s="361"/>
      <c r="T66" s="228">
        <f t="shared" si="3"/>
        <v>0</v>
      </c>
      <c r="U66" s="228">
        <f t="shared" si="10"/>
        <v>0</v>
      </c>
      <c r="V66" s="290" t="str">
        <f t="shared" si="11"/>
        <v>-</v>
      </c>
      <c r="W66" s="229" t="s">
        <v>64</v>
      </c>
      <c r="X66" s="300">
        <v>2.19</v>
      </c>
      <c r="Y66" s="304">
        <f t="shared" si="12"/>
        <v>0</v>
      </c>
    </row>
    <row r="67" spans="1:25" s="193" customFormat="1" ht="37.25" customHeight="1">
      <c r="A67" s="210" t="s">
        <v>65</v>
      </c>
      <c r="B67" s="211" t="s">
        <v>66</v>
      </c>
      <c r="C67" s="211" t="s">
        <v>67</v>
      </c>
      <c r="D67" s="203">
        <v>5</v>
      </c>
      <c r="E67" s="227">
        <v>27</v>
      </c>
      <c r="F67" s="349"/>
      <c r="G67" s="350"/>
      <c r="H67" s="351"/>
      <c r="I67" s="352"/>
      <c r="J67" s="353"/>
      <c r="K67" s="354"/>
      <c r="L67" s="355"/>
      <c r="M67" s="356"/>
      <c r="N67" s="383"/>
      <c r="O67" s="357"/>
      <c r="P67" s="358"/>
      <c r="Q67" s="359"/>
      <c r="R67" s="360"/>
      <c r="S67" s="361"/>
      <c r="T67" s="228">
        <f t="shared" si="3"/>
        <v>0</v>
      </c>
      <c r="U67" s="228">
        <f t="shared" si="10"/>
        <v>0</v>
      </c>
      <c r="V67" s="290" t="str">
        <f t="shared" si="11"/>
        <v>-</v>
      </c>
      <c r="W67" s="229" t="s">
        <v>68</v>
      </c>
      <c r="X67" s="300">
        <v>0.25</v>
      </c>
      <c r="Y67" s="304">
        <f t="shared" si="12"/>
        <v>0</v>
      </c>
    </row>
    <row r="68" spans="1:25" s="193" customFormat="1" ht="37.25" customHeight="1">
      <c r="A68" s="210" t="s">
        <v>65</v>
      </c>
      <c r="B68" s="211" t="s">
        <v>69</v>
      </c>
      <c r="C68" s="211" t="s">
        <v>70</v>
      </c>
      <c r="D68" s="203">
        <v>5</v>
      </c>
      <c r="E68" s="227">
        <v>30</v>
      </c>
      <c r="F68" s="349"/>
      <c r="G68" s="350"/>
      <c r="H68" s="351"/>
      <c r="I68" s="352"/>
      <c r="J68" s="353"/>
      <c r="K68" s="354"/>
      <c r="L68" s="355"/>
      <c r="M68" s="356"/>
      <c r="N68" s="383"/>
      <c r="O68" s="357"/>
      <c r="P68" s="358"/>
      <c r="Q68" s="359"/>
      <c r="R68" s="360"/>
      <c r="S68" s="361"/>
      <c r="T68" s="228">
        <f t="shared" si="3"/>
        <v>0</v>
      </c>
      <c r="U68" s="228">
        <f t="shared" si="10"/>
        <v>0</v>
      </c>
      <c r="V68" s="290" t="str">
        <f t="shared" si="11"/>
        <v>-</v>
      </c>
      <c r="W68" s="229" t="s">
        <v>71</v>
      </c>
      <c r="X68" s="300">
        <v>0.34</v>
      </c>
      <c r="Y68" s="304">
        <f t="shared" si="12"/>
        <v>0</v>
      </c>
    </row>
    <row r="69" spans="1:25" s="193" customFormat="1" ht="37.25" customHeight="1">
      <c r="A69" s="210" t="s">
        <v>65</v>
      </c>
      <c r="B69" s="211" t="s">
        <v>72</v>
      </c>
      <c r="C69" s="211" t="s">
        <v>73</v>
      </c>
      <c r="D69" s="203">
        <v>5</v>
      </c>
      <c r="E69" s="227">
        <v>28</v>
      </c>
      <c r="F69" s="349"/>
      <c r="G69" s="350"/>
      <c r="H69" s="351"/>
      <c r="I69" s="352"/>
      <c r="J69" s="353"/>
      <c r="K69" s="354"/>
      <c r="L69" s="355"/>
      <c r="M69" s="356"/>
      <c r="N69" s="383"/>
      <c r="O69" s="357"/>
      <c r="P69" s="358"/>
      <c r="Q69" s="359"/>
      <c r="R69" s="360"/>
      <c r="S69" s="361"/>
      <c r="T69" s="228">
        <f t="shared" si="3"/>
        <v>0</v>
      </c>
      <c r="U69" s="228">
        <f t="shared" si="10"/>
        <v>0</v>
      </c>
      <c r="V69" s="290" t="str">
        <f t="shared" si="11"/>
        <v>-</v>
      </c>
      <c r="W69" s="229" t="s">
        <v>74</v>
      </c>
      <c r="X69" s="300">
        <v>0.28000000000000003</v>
      </c>
      <c r="Y69" s="304">
        <f t="shared" si="12"/>
        <v>0</v>
      </c>
    </row>
    <row r="70" spans="1:25" s="193" customFormat="1" ht="37.25" customHeight="1">
      <c r="A70" s="210" t="s">
        <v>65</v>
      </c>
      <c r="B70" s="211" t="s">
        <v>75</v>
      </c>
      <c r="C70" s="211" t="s">
        <v>76</v>
      </c>
      <c r="D70" s="203">
        <v>5</v>
      </c>
      <c r="E70" s="227">
        <v>43</v>
      </c>
      <c r="F70" s="349"/>
      <c r="G70" s="350"/>
      <c r="H70" s="351"/>
      <c r="I70" s="352"/>
      <c r="J70" s="353"/>
      <c r="K70" s="354"/>
      <c r="L70" s="355"/>
      <c r="M70" s="356"/>
      <c r="N70" s="383"/>
      <c r="O70" s="357"/>
      <c r="P70" s="358"/>
      <c r="Q70" s="359"/>
      <c r="R70" s="360"/>
      <c r="S70" s="361"/>
      <c r="T70" s="228">
        <f t="shared" si="3"/>
        <v>0</v>
      </c>
      <c r="U70" s="228">
        <f t="shared" si="10"/>
        <v>0</v>
      </c>
      <c r="V70" s="290" t="str">
        <f t="shared" si="11"/>
        <v>-</v>
      </c>
      <c r="W70" s="229" t="s">
        <v>77</v>
      </c>
      <c r="X70" s="300">
        <v>0.62</v>
      </c>
      <c r="Y70" s="304">
        <f t="shared" si="12"/>
        <v>0</v>
      </c>
    </row>
    <row r="71" spans="1:25" s="193" customFormat="1" ht="37.25" customHeight="1">
      <c r="A71" s="210" t="s">
        <v>65</v>
      </c>
      <c r="B71" s="211" t="s">
        <v>78</v>
      </c>
      <c r="C71" s="211" t="s">
        <v>79</v>
      </c>
      <c r="D71" s="203">
        <v>5</v>
      </c>
      <c r="E71" s="227">
        <v>76</v>
      </c>
      <c r="F71" s="349"/>
      <c r="G71" s="350"/>
      <c r="H71" s="351"/>
      <c r="I71" s="352"/>
      <c r="J71" s="353"/>
      <c r="K71" s="354"/>
      <c r="L71" s="355"/>
      <c r="M71" s="356"/>
      <c r="N71" s="383"/>
      <c r="O71" s="357"/>
      <c r="P71" s="358"/>
      <c r="Q71" s="359"/>
      <c r="R71" s="360"/>
      <c r="S71" s="361"/>
      <c r="T71" s="228">
        <f t="shared" ref="T71:T134" si="13">F71+G71+H71+I71+J71+K71+L71+M71+N71+O71+P71+Q71+R71+S71</f>
        <v>0</v>
      </c>
      <c r="U71" s="228">
        <f t="shared" si="10"/>
        <v>0</v>
      </c>
      <c r="V71" s="290" t="str">
        <f t="shared" si="11"/>
        <v>-</v>
      </c>
      <c r="W71" s="229" t="s">
        <v>1341</v>
      </c>
      <c r="X71" s="300">
        <v>1.39</v>
      </c>
      <c r="Y71" s="304">
        <f t="shared" si="12"/>
        <v>0</v>
      </c>
    </row>
    <row r="72" spans="1:25" s="193" customFormat="1" ht="37.25" customHeight="1">
      <c r="A72" s="210" t="s">
        <v>65</v>
      </c>
      <c r="B72" s="211" t="s">
        <v>80</v>
      </c>
      <c r="C72" s="211" t="s">
        <v>81</v>
      </c>
      <c r="D72" s="203">
        <v>5</v>
      </c>
      <c r="E72" s="227">
        <v>56</v>
      </c>
      <c r="F72" s="349"/>
      <c r="G72" s="350"/>
      <c r="H72" s="351"/>
      <c r="I72" s="352"/>
      <c r="J72" s="353"/>
      <c r="K72" s="354"/>
      <c r="L72" s="355"/>
      <c r="M72" s="356"/>
      <c r="N72" s="383"/>
      <c r="O72" s="357"/>
      <c r="P72" s="358"/>
      <c r="Q72" s="359"/>
      <c r="R72" s="360"/>
      <c r="S72" s="361"/>
      <c r="T72" s="228">
        <f t="shared" si="13"/>
        <v>0</v>
      </c>
      <c r="U72" s="228">
        <f t="shared" si="10"/>
        <v>0</v>
      </c>
      <c r="V72" s="290" t="str">
        <f t="shared" si="11"/>
        <v>-</v>
      </c>
      <c r="W72" s="229" t="s">
        <v>82</v>
      </c>
      <c r="X72" s="300">
        <v>0.94</v>
      </c>
      <c r="Y72" s="304">
        <f t="shared" si="12"/>
        <v>0</v>
      </c>
    </row>
    <row r="73" spans="1:25" s="193" customFormat="1" ht="37.25" customHeight="1">
      <c r="A73" s="210" t="s">
        <v>65</v>
      </c>
      <c r="B73" s="211" t="s">
        <v>83</v>
      </c>
      <c r="C73" s="211" t="s">
        <v>84</v>
      </c>
      <c r="D73" s="203">
        <v>5</v>
      </c>
      <c r="E73" s="227">
        <v>80</v>
      </c>
      <c r="F73" s="349"/>
      <c r="G73" s="350"/>
      <c r="H73" s="351"/>
      <c r="I73" s="352"/>
      <c r="J73" s="353"/>
      <c r="K73" s="354"/>
      <c r="L73" s="355"/>
      <c r="M73" s="356"/>
      <c r="N73" s="383"/>
      <c r="O73" s="357"/>
      <c r="P73" s="358"/>
      <c r="Q73" s="359"/>
      <c r="R73" s="360"/>
      <c r="S73" s="361"/>
      <c r="T73" s="228">
        <f t="shared" si="13"/>
        <v>0</v>
      </c>
      <c r="U73" s="228">
        <f t="shared" si="10"/>
        <v>0</v>
      </c>
      <c r="V73" s="290" t="str">
        <f t="shared" si="11"/>
        <v>-</v>
      </c>
      <c r="W73" s="229" t="s">
        <v>85</v>
      </c>
      <c r="X73" s="300">
        <v>1.46</v>
      </c>
      <c r="Y73" s="304">
        <f t="shared" si="12"/>
        <v>0</v>
      </c>
    </row>
    <row r="74" spans="1:25" s="193" customFormat="1" ht="37.25" customHeight="1">
      <c r="A74" s="210" t="s">
        <v>65</v>
      </c>
      <c r="B74" s="211" t="s">
        <v>86</v>
      </c>
      <c r="C74" s="211" t="s">
        <v>87</v>
      </c>
      <c r="D74" s="203">
        <v>5</v>
      </c>
      <c r="E74" s="227">
        <v>90</v>
      </c>
      <c r="F74" s="349"/>
      <c r="G74" s="350"/>
      <c r="H74" s="351"/>
      <c r="I74" s="352"/>
      <c r="J74" s="353"/>
      <c r="K74" s="354"/>
      <c r="L74" s="355"/>
      <c r="M74" s="356"/>
      <c r="N74" s="383"/>
      <c r="O74" s="357"/>
      <c r="P74" s="358"/>
      <c r="Q74" s="359"/>
      <c r="R74" s="360"/>
      <c r="S74" s="361"/>
      <c r="T74" s="228">
        <f t="shared" si="13"/>
        <v>0</v>
      </c>
      <c r="U74" s="228">
        <f t="shared" si="10"/>
        <v>0</v>
      </c>
      <c r="V74" s="290" t="str">
        <f t="shared" si="11"/>
        <v>-</v>
      </c>
      <c r="W74" s="229" t="s">
        <v>88</v>
      </c>
      <c r="X74" s="300">
        <v>1.8</v>
      </c>
      <c r="Y74" s="304">
        <f t="shared" si="12"/>
        <v>0</v>
      </c>
    </row>
    <row r="75" spans="1:25" s="193" customFormat="1" ht="37.25" customHeight="1">
      <c r="A75" s="210" t="s">
        <v>65</v>
      </c>
      <c r="B75" s="211" t="s">
        <v>89</v>
      </c>
      <c r="C75" s="211" t="s">
        <v>90</v>
      </c>
      <c r="D75" s="203">
        <v>5</v>
      </c>
      <c r="E75" s="227">
        <v>138</v>
      </c>
      <c r="F75" s="349"/>
      <c r="G75" s="350"/>
      <c r="H75" s="351"/>
      <c r="I75" s="352"/>
      <c r="J75" s="353"/>
      <c r="K75" s="354"/>
      <c r="L75" s="355"/>
      <c r="M75" s="356"/>
      <c r="N75" s="383"/>
      <c r="O75" s="357"/>
      <c r="P75" s="358"/>
      <c r="Q75" s="359"/>
      <c r="R75" s="360"/>
      <c r="S75" s="361"/>
      <c r="T75" s="228">
        <f t="shared" si="13"/>
        <v>0</v>
      </c>
      <c r="U75" s="228">
        <f t="shared" si="10"/>
        <v>0</v>
      </c>
      <c r="V75" s="290" t="str">
        <f t="shared" si="11"/>
        <v>-</v>
      </c>
      <c r="W75" s="229" t="s">
        <v>1342</v>
      </c>
      <c r="X75" s="300">
        <v>2.9</v>
      </c>
      <c r="Y75" s="304">
        <f t="shared" si="12"/>
        <v>0</v>
      </c>
    </row>
    <row r="76" spans="1:25" s="193" customFormat="1" ht="37.25" customHeight="1">
      <c r="A76" s="210" t="s">
        <v>65</v>
      </c>
      <c r="B76" s="211" t="s">
        <v>91</v>
      </c>
      <c r="C76" s="211" t="s">
        <v>92</v>
      </c>
      <c r="D76" s="203">
        <v>4</v>
      </c>
      <c r="E76" s="227">
        <v>195</v>
      </c>
      <c r="F76" s="349"/>
      <c r="G76" s="350"/>
      <c r="H76" s="351"/>
      <c r="I76" s="352"/>
      <c r="J76" s="353"/>
      <c r="K76" s="354"/>
      <c r="L76" s="355"/>
      <c r="M76" s="356"/>
      <c r="N76" s="383"/>
      <c r="O76" s="357"/>
      <c r="P76" s="358"/>
      <c r="Q76" s="359"/>
      <c r="R76" s="360"/>
      <c r="S76" s="361"/>
      <c r="T76" s="228">
        <f t="shared" si="13"/>
        <v>0</v>
      </c>
      <c r="U76" s="228">
        <f t="shared" si="10"/>
        <v>0</v>
      </c>
      <c r="V76" s="290" t="str">
        <f t="shared" si="11"/>
        <v>-</v>
      </c>
      <c r="W76" s="229" t="s">
        <v>1343</v>
      </c>
      <c r="X76" s="300">
        <v>3.42</v>
      </c>
      <c r="Y76" s="304">
        <f t="shared" si="12"/>
        <v>0</v>
      </c>
    </row>
    <row r="77" spans="1:25" s="193" customFormat="1" ht="37.25" customHeight="1">
      <c r="A77" s="210" t="s">
        <v>93</v>
      </c>
      <c r="B77" s="211" t="s">
        <v>94</v>
      </c>
      <c r="C77" s="211" t="s">
        <v>95</v>
      </c>
      <c r="D77" s="203">
        <v>5</v>
      </c>
      <c r="E77" s="227">
        <v>25</v>
      </c>
      <c r="F77" s="349"/>
      <c r="G77" s="350"/>
      <c r="H77" s="351"/>
      <c r="I77" s="352"/>
      <c r="J77" s="353"/>
      <c r="K77" s="354"/>
      <c r="L77" s="355"/>
      <c r="M77" s="356"/>
      <c r="N77" s="383"/>
      <c r="O77" s="357"/>
      <c r="P77" s="358"/>
      <c r="Q77" s="359"/>
      <c r="R77" s="360"/>
      <c r="S77" s="361"/>
      <c r="T77" s="228">
        <f t="shared" si="13"/>
        <v>0</v>
      </c>
      <c r="U77" s="228">
        <f t="shared" si="10"/>
        <v>0</v>
      </c>
      <c r="V77" s="290" t="str">
        <f t="shared" si="11"/>
        <v>-</v>
      </c>
      <c r="W77" s="229" t="s">
        <v>68</v>
      </c>
      <c r="X77" s="300">
        <v>0.24</v>
      </c>
      <c r="Y77" s="304">
        <f t="shared" si="12"/>
        <v>0</v>
      </c>
    </row>
    <row r="78" spans="1:25" s="193" customFormat="1" ht="37.25" customHeight="1">
      <c r="A78" s="210" t="s">
        <v>93</v>
      </c>
      <c r="B78" s="211" t="s">
        <v>96</v>
      </c>
      <c r="C78" s="211" t="s">
        <v>97</v>
      </c>
      <c r="D78" s="203">
        <v>5</v>
      </c>
      <c r="E78" s="227">
        <v>22</v>
      </c>
      <c r="F78" s="349"/>
      <c r="G78" s="350"/>
      <c r="H78" s="351"/>
      <c r="I78" s="352"/>
      <c r="J78" s="353"/>
      <c r="K78" s="354"/>
      <c r="L78" s="355"/>
      <c r="M78" s="356"/>
      <c r="N78" s="383"/>
      <c r="O78" s="357"/>
      <c r="P78" s="358"/>
      <c r="Q78" s="359"/>
      <c r="R78" s="360"/>
      <c r="S78" s="361"/>
      <c r="T78" s="228">
        <f t="shared" si="13"/>
        <v>0</v>
      </c>
      <c r="U78" s="228">
        <f t="shared" si="10"/>
        <v>0</v>
      </c>
      <c r="V78" s="290" t="str">
        <f t="shared" si="11"/>
        <v>-</v>
      </c>
      <c r="W78" s="229" t="s">
        <v>68</v>
      </c>
      <c r="X78" s="300">
        <v>0.18</v>
      </c>
      <c r="Y78" s="304">
        <f t="shared" si="12"/>
        <v>0</v>
      </c>
    </row>
    <row r="79" spans="1:25" s="193" customFormat="1" ht="37.25" customHeight="1">
      <c r="A79" s="210" t="s">
        <v>93</v>
      </c>
      <c r="B79" s="211" t="s">
        <v>98</v>
      </c>
      <c r="C79" s="211" t="s">
        <v>99</v>
      </c>
      <c r="D79" s="203">
        <v>5</v>
      </c>
      <c r="E79" s="227">
        <v>24</v>
      </c>
      <c r="F79" s="349"/>
      <c r="G79" s="350"/>
      <c r="H79" s="351"/>
      <c r="I79" s="352"/>
      <c r="J79" s="353"/>
      <c r="K79" s="354"/>
      <c r="L79" s="355"/>
      <c r="M79" s="356"/>
      <c r="N79" s="383"/>
      <c r="O79" s="357"/>
      <c r="P79" s="358"/>
      <c r="Q79" s="359"/>
      <c r="R79" s="360"/>
      <c r="S79" s="361"/>
      <c r="T79" s="228">
        <f t="shared" si="13"/>
        <v>0</v>
      </c>
      <c r="U79" s="228">
        <f t="shared" si="10"/>
        <v>0</v>
      </c>
      <c r="V79" s="290" t="str">
        <f t="shared" si="11"/>
        <v>-</v>
      </c>
      <c r="W79" s="229" t="s">
        <v>68</v>
      </c>
      <c r="X79" s="300">
        <v>0.22</v>
      </c>
      <c r="Y79" s="304">
        <f t="shared" si="12"/>
        <v>0</v>
      </c>
    </row>
    <row r="80" spans="1:25" s="193" customFormat="1" ht="37.25" customHeight="1">
      <c r="A80" s="210" t="s">
        <v>93</v>
      </c>
      <c r="B80" s="211" t="s">
        <v>100</v>
      </c>
      <c r="C80" s="211" t="s">
        <v>101</v>
      </c>
      <c r="D80" s="203">
        <v>5</v>
      </c>
      <c r="E80" s="227">
        <v>30</v>
      </c>
      <c r="F80" s="349"/>
      <c r="G80" s="350"/>
      <c r="H80" s="351"/>
      <c r="I80" s="352"/>
      <c r="J80" s="353"/>
      <c r="K80" s="354"/>
      <c r="L80" s="355"/>
      <c r="M80" s="356"/>
      <c r="N80" s="383"/>
      <c r="O80" s="357"/>
      <c r="P80" s="358"/>
      <c r="Q80" s="359"/>
      <c r="R80" s="360"/>
      <c r="S80" s="361"/>
      <c r="T80" s="228">
        <f t="shared" si="13"/>
        <v>0</v>
      </c>
      <c r="U80" s="228">
        <f t="shared" si="10"/>
        <v>0</v>
      </c>
      <c r="V80" s="290" t="str">
        <f t="shared" si="11"/>
        <v>-</v>
      </c>
      <c r="W80" s="229" t="s">
        <v>68</v>
      </c>
      <c r="X80" s="300">
        <v>0.38</v>
      </c>
      <c r="Y80" s="304">
        <f t="shared" si="12"/>
        <v>0</v>
      </c>
    </row>
    <row r="81" spans="1:25" s="193" customFormat="1" ht="37.25" customHeight="1">
      <c r="A81" s="210" t="s">
        <v>93</v>
      </c>
      <c r="B81" s="211" t="s">
        <v>102</v>
      </c>
      <c r="C81" s="211" t="s">
        <v>103</v>
      </c>
      <c r="D81" s="203">
        <v>5</v>
      </c>
      <c r="E81" s="227">
        <v>29</v>
      </c>
      <c r="F81" s="349"/>
      <c r="G81" s="350"/>
      <c r="H81" s="351"/>
      <c r="I81" s="352"/>
      <c r="J81" s="353"/>
      <c r="K81" s="354"/>
      <c r="L81" s="355"/>
      <c r="M81" s="356"/>
      <c r="N81" s="383"/>
      <c r="O81" s="357"/>
      <c r="P81" s="358"/>
      <c r="Q81" s="359"/>
      <c r="R81" s="360"/>
      <c r="S81" s="361"/>
      <c r="T81" s="228">
        <f t="shared" si="13"/>
        <v>0</v>
      </c>
      <c r="U81" s="228">
        <f t="shared" si="10"/>
        <v>0</v>
      </c>
      <c r="V81" s="290" t="str">
        <f t="shared" si="11"/>
        <v>-</v>
      </c>
      <c r="W81" s="229" t="s">
        <v>68</v>
      </c>
      <c r="X81" s="300">
        <v>0.33</v>
      </c>
      <c r="Y81" s="304">
        <f t="shared" si="12"/>
        <v>0</v>
      </c>
    </row>
    <row r="82" spans="1:25" s="193" customFormat="1" ht="37.25" customHeight="1">
      <c r="A82" s="231" t="s">
        <v>104</v>
      </c>
      <c r="B82" s="211" t="s">
        <v>105</v>
      </c>
      <c r="C82" s="211" t="s">
        <v>106</v>
      </c>
      <c r="D82" s="203">
        <v>5</v>
      </c>
      <c r="E82" s="227">
        <v>108</v>
      </c>
      <c r="F82" s="349"/>
      <c r="G82" s="350"/>
      <c r="H82" s="351"/>
      <c r="I82" s="352"/>
      <c r="J82" s="353"/>
      <c r="K82" s="354"/>
      <c r="L82" s="355"/>
      <c r="M82" s="356"/>
      <c r="N82" s="383"/>
      <c r="O82" s="357"/>
      <c r="P82" s="358"/>
      <c r="Q82" s="359"/>
      <c r="R82" s="360"/>
      <c r="S82" s="361"/>
      <c r="T82" s="228">
        <f t="shared" si="13"/>
        <v>0</v>
      </c>
      <c r="U82" s="228">
        <f t="shared" si="10"/>
        <v>0</v>
      </c>
      <c r="V82" s="290" t="str">
        <f t="shared" si="11"/>
        <v>-</v>
      </c>
      <c r="W82" s="229" t="s">
        <v>107</v>
      </c>
      <c r="X82" s="300">
        <v>2.16</v>
      </c>
      <c r="Y82" s="304">
        <f t="shared" si="12"/>
        <v>0</v>
      </c>
    </row>
    <row r="83" spans="1:25" s="193" customFormat="1" ht="37.25" customHeight="1">
      <c r="A83" s="231" t="s">
        <v>104</v>
      </c>
      <c r="B83" s="211" t="s">
        <v>108</v>
      </c>
      <c r="C83" s="211" t="s">
        <v>109</v>
      </c>
      <c r="D83" s="203">
        <v>5</v>
      </c>
      <c r="E83" s="227">
        <v>140</v>
      </c>
      <c r="F83" s="349"/>
      <c r="G83" s="350"/>
      <c r="H83" s="351"/>
      <c r="I83" s="352"/>
      <c r="J83" s="353"/>
      <c r="K83" s="354"/>
      <c r="L83" s="355"/>
      <c r="M83" s="356"/>
      <c r="N83" s="383"/>
      <c r="O83" s="357"/>
      <c r="P83" s="358"/>
      <c r="Q83" s="359"/>
      <c r="R83" s="360"/>
      <c r="S83" s="361"/>
      <c r="T83" s="228">
        <f t="shared" si="13"/>
        <v>0</v>
      </c>
      <c r="U83" s="228">
        <f t="shared" si="10"/>
        <v>0</v>
      </c>
      <c r="V83" s="290" t="str">
        <f t="shared" si="11"/>
        <v>-</v>
      </c>
      <c r="W83" s="229" t="s">
        <v>110</v>
      </c>
      <c r="X83" s="300">
        <v>1.67</v>
      </c>
      <c r="Y83" s="304">
        <f t="shared" si="12"/>
        <v>0</v>
      </c>
    </row>
    <row r="84" spans="1:25" s="193" customFormat="1" ht="37.25" customHeight="1">
      <c r="A84" s="231" t="s">
        <v>104</v>
      </c>
      <c r="B84" s="211" t="s">
        <v>111</v>
      </c>
      <c r="C84" s="211" t="s">
        <v>112</v>
      </c>
      <c r="D84" s="203">
        <v>5</v>
      </c>
      <c r="E84" s="227">
        <v>158</v>
      </c>
      <c r="F84" s="349"/>
      <c r="G84" s="350"/>
      <c r="H84" s="351"/>
      <c r="I84" s="352"/>
      <c r="J84" s="353"/>
      <c r="K84" s="354"/>
      <c r="L84" s="355"/>
      <c r="M84" s="356"/>
      <c r="N84" s="383"/>
      <c r="O84" s="357"/>
      <c r="P84" s="358"/>
      <c r="Q84" s="359"/>
      <c r="R84" s="360"/>
      <c r="S84" s="361"/>
      <c r="T84" s="228">
        <f t="shared" si="13"/>
        <v>0</v>
      </c>
      <c r="U84" s="228">
        <f t="shared" si="10"/>
        <v>0</v>
      </c>
      <c r="V84" s="290" t="str">
        <f t="shared" si="11"/>
        <v>-</v>
      </c>
      <c r="W84" s="229" t="s">
        <v>113</v>
      </c>
      <c r="X84" s="300">
        <v>2.04</v>
      </c>
      <c r="Y84" s="304">
        <f t="shared" si="12"/>
        <v>0</v>
      </c>
    </row>
    <row r="85" spans="1:25" s="193" customFormat="1" ht="37.25" customHeight="1">
      <c r="A85" s="231" t="s">
        <v>104</v>
      </c>
      <c r="B85" s="211" t="s">
        <v>114</v>
      </c>
      <c r="C85" s="211" t="s">
        <v>115</v>
      </c>
      <c r="D85" s="203">
        <v>3</v>
      </c>
      <c r="E85" s="227">
        <v>96</v>
      </c>
      <c r="F85" s="349"/>
      <c r="G85" s="350"/>
      <c r="H85" s="351"/>
      <c r="I85" s="352"/>
      <c r="J85" s="353"/>
      <c r="K85" s="354"/>
      <c r="L85" s="355"/>
      <c r="M85" s="356"/>
      <c r="N85" s="383"/>
      <c r="O85" s="357"/>
      <c r="P85" s="358"/>
      <c r="Q85" s="359"/>
      <c r="R85" s="360"/>
      <c r="S85" s="361"/>
      <c r="T85" s="228">
        <f t="shared" si="13"/>
        <v>0</v>
      </c>
      <c r="U85" s="228">
        <f t="shared" si="10"/>
        <v>0</v>
      </c>
      <c r="V85" s="290" t="str">
        <f t="shared" si="11"/>
        <v>-</v>
      </c>
      <c r="W85" s="229" t="s">
        <v>116</v>
      </c>
      <c r="X85" s="300">
        <v>1.28</v>
      </c>
      <c r="Y85" s="304">
        <f t="shared" si="12"/>
        <v>0</v>
      </c>
    </row>
    <row r="86" spans="1:25" s="193" customFormat="1" ht="37.25" customHeight="1">
      <c r="A86" s="231" t="s">
        <v>104</v>
      </c>
      <c r="B86" s="211" t="s">
        <v>117</v>
      </c>
      <c r="C86" s="211" t="s">
        <v>118</v>
      </c>
      <c r="D86" s="203">
        <v>1</v>
      </c>
      <c r="E86" s="227">
        <v>50</v>
      </c>
      <c r="F86" s="349"/>
      <c r="G86" s="350"/>
      <c r="H86" s="351"/>
      <c r="I86" s="352"/>
      <c r="J86" s="353"/>
      <c r="K86" s="354"/>
      <c r="L86" s="355"/>
      <c r="M86" s="356"/>
      <c r="N86" s="383"/>
      <c r="O86" s="357"/>
      <c r="P86" s="358"/>
      <c r="Q86" s="359"/>
      <c r="R86" s="360"/>
      <c r="S86" s="361"/>
      <c r="T86" s="228">
        <f t="shared" si="13"/>
        <v>0</v>
      </c>
      <c r="U86" s="228">
        <f t="shared" si="10"/>
        <v>0</v>
      </c>
      <c r="V86" s="290" t="str">
        <f t="shared" si="11"/>
        <v>-</v>
      </c>
      <c r="W86" s="229" t="s">
        <v>119</v>
      </c>
      <c r="X86" s="300">
        <v>0.94</v>
      </c>
      <c r="Y86" s="304">
        <f t="shared" si="12"/>
        <v>0</v>
      </c>
    </row>
    <row r="87" spans="1:25" s="193" customFormat="1" ht="37.25" customHeight="1">
      <c r="A87" s="231" t="s">
        <v>104</v>
      </c>
      <c r="B87" s="211" t="s">
        <v>120</v>
      </c>
      <c r="C87" s="211" t="s">
        <v>121</v>
      </c>
      <c r="D87" s="203">
        <v>1</v>
      </c>
      <c r="E87" s="227">
        <v>82</v>
      </c>
      <c r="F87" s="349"/>
      <c r="G87" s="350"/>
      <c r="H87" s="351"/>
      <c r="I87" s="352"/>
      <c r="J87" s="353"/>
      <c r="K87" s="354"/>
      <c r="L87" s="355"/>
      <c r="M87" s="356"/>
      <c r="N87" s="383"/>
      <c r="O87" s="357"/>
      <c r="P87" s="358"/>
      <c r="Q87" s="359"/>
      <c r="R87" s="360"/>
      <c r="S87" s="361"/>
      <c r="T87" s="228">
        <f t="shared" si="13"/>
        <v>0</v>
      </c>
      <c r="U87" s="228">
        <f t="shared" si="10"/>
        <v>0</v>
      </c>
      <c r="V87" s="290" t="str">
        <f t="shared" si="11"/>
        <v>-</v>
      </c>
      <c r="W87" s="229" t="s">
        <v>122</v>
      </c>
      <c r="X87" s="300">
        <v>1.57</v>
      </c>
      <c r="Y87" s="304">
        <f t="shared" si="12"/>
        <v>0</v>
      </c>
    </row>
    <row r="88" spans="1:25" s="193" customFormat="1" ht="37.25" customHeight="1">
      <c r="A88" s="231" t="s">
        <v>104</v>
      </c>
      <c r="B88" s="211" t="s">
        <v>123</v>
      </c>
      <c r="C88" s="211" t="s">
        <v>124</v>
      </c>
      <c r="D88" s="203">
        <v>1</v>
      </c>
      <c r="E88" s="227">
        <v>103</v>
      </c>
      <c r="F88" s="349"/>
      <c r="G88" s="350"/>
      <c r="H88" s="351"/>
      <c r="I88" s="352"/>
      <c r="J88" s="353"/>
      <c r="K88" s="354"/>
      <c r="L88" s="355"/>
      <c r="M88" s="356"/>
      <c r="N88" s="383"/>
      <c r="O88" s="357"/>
      <c r="P88" s="358"/>
      <c r="Q88" s="359"/>
      <c r="R88" s="360"/>
      <c r="S88" s="361"/>
      <c r="T88" s="228">
        <f t="shared" si="13"/>
        <v>0</v>
      </c>
      <c r="U88" s="228">
        <f t="shared" si="10"/>
        <v>0</v>
      </c>
      <c r="V88" s="290" t="str">
        <f t="shared" si="11"/>
        <v>-</v>
      </c>
      <c r="W88" s="229" t="s">
        <v>1344</v>
      </c>
      <c r="X88" s="300">
        <v>2.2200000000000002</v>
      </c>
      <c r="Y88" s="304">
        <f t="shared" si="12"/>
        <v>0</v>
      </c>
    </row>
    <row r="89" spans="1:25" s="193" customFormat="1" ht="37.25" customHeight="1">
      <c r="A89" s="231" t="s">
        <v>104</v>
      </c>
      <c r="B89" s="211" t="s">
        <v>125</v>
      </c>
      <c r="C89" s="211" t="s">
        <v>126</v>
      </c>
      <c r="D89" s="203">
        <v>1</v>
      </c>
      <c r="E89" s="227">
        <v>97</v>
      </c>
      <c r="F89" s="349"/>
      <c r="G89" s="350"/>
      <c r="H89" s="351"/>
      <c r="I89" s="352"/>
      <c r="J89" s="353"/>
      <c r="K89" s="354"/>
      <c r="L89" s="355"/>
      <c r="M89" s="356"/>
      <c r="N89" s="383"/>
      <c r="O89" s="357"/>
      <c r="P89" s="358"/>
      <c r="Q89" s="359"/>
      <c r="R89" s="360"/>
      <c r="S89" s="361"/>
      <c r="T89" s="228">
        <f t="shared" si="13"/>
        <v>0</v>
      </c>
      <c r="U89" s="228">
        <f t="shared" si="10"/>
        <v>0</v>
      </c>
      <c r="V89" s="290" t="str">
        <f t="shared" si="11"/>
        <v>-</v>
      </c>
      <c r="W89" s="229" t="s">
        <v>127</v>
      </c>
      <c r="X89" s="300">
        <v>1.67</v>
      </c>
      <c r="Y89" s="304">
        <f t="shared" si="12"/>
        <v>0</v>
      </c>
    </row>
    <row r="90" spans="1:25" s="193" customFormat="1" ht="37.25" customHeight="1">
      <c r="A90" s="231" t="s">
        <v>104</v>
      </c>
      <c r="B90" s="211" t="s">
        <v>128</v>
      </c>
      <c r="C90" s="211" t="s">
        <v>129</v>
      </c>
      <c r="D90" s="203">
        <v>1</v>
      </c>
      <c r="E90" s="227">
        <v>141</v>
      </c>
      <c r="F90" s="349"/>
      <c r="G90" s="350"/>
      <c r="H90" s="351"/>
      <c r="I90" s="352"/>
      <c r="J90" s="353"/>
      <c r="K90" s="354"/>
      <c r="L90" s="355"/>
      <c r="M90" s="356"/>
      <c r="N90" s="383"/>
      <c r="O90" s="357"/>
      <c r="P90" s="358"/>
      <c r="Q90" s="359"/>
      <c r="R90" s="360"/>
      <c r="S90" s="361"/>
      <c r="T90" s="228">
        <f t="shared" si="13"/>
        <v>0</v>
      </c>
      <c r="U90" s="228">
        <f t="shared" si="10"/>
        <v>0</v>
      </c>
      <c r="V90" s="290" t="str">
        <f t="shared" si="11"/>
        <v>-</v>
      </c>
      <c r="W90" s="229" t="s">
        <v>130</v>
      </c>
      <c r="X90" s="300">
        <v>3</v>
      </c>
      <c r="Y90" s="304">
        <f t="shared" si="12"/>
        <v>0</v>
      </c>
    </row>
    <row r="91" spans="1:25" s="193" customFormat="1" ht="38" customHeight="1">
      <c r="A91" s="231" t="s">
        <v>104</v>
      </c>
      <c r="B91" s="232" t="s">
        <v>131</v>
      </c>
      <c r="C91" s="211" t="s">
        <v>132</v>
      </c>
      <c r="D91" s="203">
        <v>1</v>
      </c>
      <c r="E91" s="227">
        <v>99</v>
      </c>
      <c r="F91" s="349"/>
      <c r="G91" s="350"/>
      <c r="H91" s="351"/>
      <c r="I91" s="352"/>
      <c r="J91" s="353"/>
      <c r="K91" s="354"/>
      <c r="L91" s="355"/>
      <c r="M91" s="356"/>
      <c r="N91" s="383"/>
      <c r="O91" s="357"/>
      <c r="P91" s="358"/>
      <c r="Q91" s="359"/>
      <c r="R91" s="360"/>
      <c r="S91" s="361"/>
      <c r="T91" s="228">
        <f t="shared" si="13"/>
        <v>0</v>
      </c>
      <c r="U91" s="228">
        <f t="shared" si="10"/>
        <v>0</v>
      </c>
      <c r="V91" s="290" t="str">
        <f t="shared" si="11"/>
        <v>-</v>
      </c>
      <c r="W91" s="229" t="s">
        <v>133</v>
      </c>
      <c r="X91" s="300">
        <v>1.75</v>
      </c>
      <c r="Y91" s="304">
        <f t="shared" si="12"/>
        <v>0</v>
      </c>
    </row>
    <row r="92" spans="1:25" s="193" customFormat="1" ht="37.25" customHeight="1">
      <c r="A92" s="231" t="s">
        <v>104</v>
      </c>
      <c r="B92" s="211" t="s">
        <v>134</v>
      </c>
      <c r="C92" s="211" t="s">
        <v>135</v>
      </c>
      <c r="D92" s="203">
        <v>1</v>
      </c>
      <c r="E92" s="227">
        <v>129</v>
      </c>
      <c r="F92" s="349"/>
      <c r="G92" s="350"/>
      <c r="H92" s="351"/>
      <c r="I92" s="352"/>
      <c r="J92" s="353"/>
      <c r="K92" s="354"/>
      <c r="L92" s="355"/>
      <c r="M92" s="356"/>
      <c r="N92" s="383"/>
      <c r="O92" s="357"/>
      <c r="P92" s="358"/>
      <c r="Q92" s="359"/>
      <c r="R92" s="360"/>
      <c r="S92" s="361"/>
      <c r="T92" s="228">
        <f t="shared" si="13"/>
        <v>0</v>
      </c>
      <c r="U92" s="228">
        <f t="shared" si="10"/>
        <v>0</v>
      </c>
      <c r="V92" s="290" t="str">
        <f t="shared" si="11"/>
        <v>-</v>
      </c>
      <c r="W92" s="229" t="s">
        <v>136</v>
      </c>
      <c r="X92" s="300">
        <v>2.34</v>
      </c>
      <c r="Y92" s="304">
        <f t="shared" si="12"/>
        <v>0</v>
      </c>
    </row>
    <row r="93" spans="1:25" s="193" customFormat="1" ht="37.25" customHeight="1">
      <c r="A93" s="231" t="s">
        <v>104</v>
      </c>
      <c r="B93" s="211" t="s">
        <v>137</v>
      </c>
      <c r="C93" s="211" t="s">
        <v>138</v>
      </c>
      <c r="D93" s="203">
        <v>1</v>
      </c>
      <c r="E93" s="227">
        <v>63</v>
      </c>
      <c r="F93" s="349"/>
      <c r="G93" s="350"/>
      <c r="H93" s="351"/>
      <c r="I93" s="352"/>
      <c r="J93" s="353"/>
      <c r="K93" s="354"/>
      <c r="L93" s="355"/>
      <c r="M93" s="356"/>
      <c r="N93" s="383"/>
      <c r="O93" s="357"/>
      <c r="P93" s="358"/>
      <c r="Q93" s="359"/>
      <c r="R93" s="360"/>
      <c r="S93" s="361"/>
      <c r="T93" s="228">
        <f t="shared" si="13"/>
        <v>0</v>
      </c>
      <c r="U93" s="228">
        <f t="shared" si="10"/>
        <v>0</v>
      </c>
      <c r="V93" s="290" t="str">
        <f t="shared" si="11"/>
        <v>-</v>
      </c>
      <c r="W93" s="229" t="s">
        <v>119</v>
      </c>
      <c r="X93" s="300">
        <v>1.02</v>
      </c>
      <c r="Y93" s="304">
        <f t="shared" si="12"/>
        <v>0</v>
      </c>
    </row>
    <row r="94" spans="1:25" s="193" customFormat="1" ht="38" customHeight="1">
      <c r="A94" s="231" t="s">
        <v>104</v>
      </c>
      <c r="B94" s="232" t="s">
        <v>139</v>
      </c>
      <c r="C94" s="211" t="s">
        <v>140</v>
      </c>
      <c r="D94" s="203">
        <v>1</v>
      </c>
      <c r="E94" s="227">
        <v>63</v>
      </c>
      <c r="F94" s="349"/>
      <c r="G94" s="350"/>
      <c r="H94" s="351"/>
      <c r="I94" s="352"/>
      <c r="J94" s="353"/>
      <c r="K94" s="354"/>
      <c r="L94" s="355"/>
      <c r="M94" s="356"/>
      <c r="N94" s="383"/>
      <c r="O94" s="357"/>
      <c r="P94" s="358"/>
      <c r="Q94" s="359"/>
      <c r="R94" s="360"/>
      <c r="S94" s="361"/>
      <c r="T94" s="228">
        <f t="shared" si="13"/>
        <v>0</v>
      </c>
      <c r="U94" s="228">
        <f t="shared" si="10"/>
        <v>0</v>
      </c>
      <c r="V94" s="290" t="str">
        <f t="shared" si="11"/>
        <v>-</v>
      </c>
      <c r="W94" s="229" t="s">
        <v>122</v>
      </c>
      <c r="X94" s="300">
        <v>1.04</v>
      </c>
      <c r="Y94" s="304">
        <f t="shared" si="12"/>
        <v>0</v>
      </c>
    </row>
    <row r="95" spans="1:25" s="193" customFormat="1" ht="38" customHeight="1">
      <c r="A95" s="231" t="s">
        <v>104</v>
      </c>
      <c r="B95" s="232" t="s">
        <v>141</v>
      </c>
      <c r="C95" s="211" t="s">
        <v>142</v>
      </c>
      <c r="D95" s="203">
        <v>1</v>
      </c>
      <c r="E95" s="227">
        <v>127</v>
      </c>
      <c r="F95" s="349"/>
      <c r="G95" s="350"/>
      <c r="H95" s="351"/>
      <c r="I95" s="352"/>
      <c r="J95" s="353"/>
      <c r="K95" s="354"/>
      <c r="L95" s="355"/>
      <c r="M95" s="356"/>
      <c r="N95" s="383"/>
      <c r="O95" s="357"/>
      <c r="P95" s="358"/>
      <c r="Q95" s="359"/>
      <c r="R95" s="360"/>
      <c r="S95" s="361"/>
      <c r="T95" s="228">
        <f t="shared" si="13"/>
        <v>0</v>
      </c>
      <c r="U95" s="228">
        <f t="shared" si="10"/>
        <v>0</v>
      </c>
      <c r="V95" s="290" t="str">
        <f t="shared" si="11"/>
        <v>-</v>
      </c>
      <c r="W95" s="229" t="s">
        <v>130</v>
      </c>
      <c r="X95" s="300">
        <v>1.99</v>
      </c>
      <c r="Y95" s="304">
        <f t="shared" si="12"/>
        <v>0</v>
      </c>
    </row>
    <row r="96" spans="1:25" s="193" customFormat="1" ht="38" customHeight="1">
      <c r="A96" s="231" t="s">
        <v>104</v>
      </c>
      <c r="B96" s="232" t="s">
        <v>143</v>
      </c>
      <c r="C96" s="211" t="s">
        <v>144</v>
      </c>
      <c r="D96" s="203">
        <v>1</v>
      </c>
      <c r="E96" s="227">
        <v>96</v>
      </c>
      <c r="F96" s="349"/>
      <c r="G96" s="350"/>
      <c r="H96" s="351"/>
      <c r="I96" s="352"/>
      <c r="J96" s="353"/>
      <c r="K96" s="354"/>
      <c r="L96" s="355"/>
      <c r="M96" s="356"/>
      <c r="N96" s="383"/>
      <c r="O96" s="357"/>
      <c r="P96" s="358"/>
      <c r="Q96" s="359"/>
      <c r="R96" s="360"/>
      <c r="S96" s="361"/>
      <c r="T96" s="228">
        <f t="shared" si="13"/>
        <v>0</v>
      </c>
      <c r="U96" s="228">
        <f t="shared" si="10"/>
        <v>0</v>
      </c>
      <c r="V96" s="290" t="str">
        <f t="shared" si="11"/>
        <v>-</v>
      </c>
      <c r="W96" s="229" t="s">
        <v>130</v>
      </c>
      <c r="X96" s="300">
        <v>1.44</v>
      </c>
      <c r="Y96" s="304">
        <f t="shared" si="12"/>
        <v>0</v>
      </c>
    </row>
    <row r="97" spans="1:25" s="193" customFormat="1" ht="38" customHeight="1">
      <c r="A97" s="231" t="s">
        <v>104</v>
      </c>
      <c r="B97" s="232" t="s">
        <v>145</v>
      </c>
      <c r="C97" s="211" t="s">
        <v>146</v>
      </c>
      <c r="D97" s="203">
        <v>1</v>
      </c>
      <c r="E97" s="227">
        <v>122</v>
      </c>
      <c r="F97" s="349"/>
      <c r="G97" s="350"/>
      <c r="H97" s="351"/>
      <c r="I97" s="352"/>
      <c r="J97" s="353"/>
      <c r="K97" s="354"/>
      <c r="L97" s="355"/>
      <c r="M97" s="356"/>
      <c r="N97" s="383"/>
      <c r="O97" s="357"/>
      <c r="P97" s="358"/>
      <c r="Q97" s="359"/>
      <c r="R97" s="360"/>
      <c r="S97" s="361"/>
      <c r="T97" s="228">
        <f t="shared" si="13"/>
        <v>0</v>
      </c>
      <c r="U97" s="228">
        <f t="shared" si="10"/>
        <v>0</v>
      </c>
      <c r="V97" s="290" t="str">
        <f t="shared" si="11"/>
        <v>-</v>
      </c>
      <c r="W97" s="229" t="s">
        <v>147</v>
      </c>
      <c r="X97" s="300">
        <v>1.87</v>
      </c>
      <c r="Y97" s="304">
        <f t="shared" si="12"/>
        <v>0</v>
      </c>
    </row>
    <row r="98" spans="1:25" s="193" customFormat="1" ht="38" customHeight="1">
      <c r="A98" s="231" t="s">
        <v>104</v>
      </c>
      <c r="B98" s="232" t="s">
        <v>148</v>
      </c>
      <c r="C98" s="211" t="s">
        <v>149</v>
      </c>
      <c r="D98" s="203">
        <v>1</v>
      </c>
      <c r="E98" s="227">
        <v>178</v>
      </c>
      <c r="F98" s="349"/>
      <c r="G98" s="350"/>
      <c r="H98" s="351"/>
      <c r="I98" s="352"/>
      <c r="J98" s="353"/>
      <c r="K98" s="354"/>
      <c r="L98" s="355"/>
      <c r="M98" s="356"/>
      <c r="N98" s="383"/>
      <c r="O98" s="357"/>
      <c r="P98" s="358"/>
      <c r="Q98" s="359"/>
      <c r="R98" s="360"/>
      <c r="S98" s="361"/>
      <c r="T98" s="228">
        <f t="shared" si="13"/>
        <v>0</v>
      </c>
      <c r="U98" s="228">
        <f t="shared" si="10"/>
        <v>0</v>
      </c>
      <c r="V98" s="290" t="str">
        <f t="shared" si="11"/>
        <v>-</v>
      </c>
      <c r="W98" s="229" t="s">
        <v>130</v>
      </c>
      <c r="X98" s="300">
        <v>3.13</v>
      </c>
      <c r="Y98" s="304">
        <f t="shared" si="12"/>
        <v>0</v>
      </c>
    </row>
    <row r="99" spans="1:25" s="193" customFormat="1" ht="37.25" customHeight="1">
      <c r="A99" s="210" t="s">
        <v>150</v>
      </c>
      <c r="B99" s="211" t="s">
        <v>151</v>
      </c>
      <c r="C99" s="211" t="s">
        <v>152</v>
      </c>
      <c r="D99" s="203">
        <v>15</v>
      </c>
      <c r="E99" s="227">
        <v>46</v>
      </c>
      <c r="F99" s="349"/>
      <c r="G99" s="350"/>
      <c r="H99" s="351"/>
      <c r="I99" s="352"/>
      <c r="J99" s="353"/>
      <c r="K99" s="354"/>
      <c r="L99" s="355"/>
      <c r="M99" s="356"/>
      <c r="N99" s="383"/>
      <c r="O99" s="357"/>
      <c r="P99" s="358"/>
      <c r="Q99" s="359"/>
      <c r="R99" s="360"/>
      <c r="S99" s="361"/>
      <c r="T99" s="228">
        <f t="shared" si="13"/>
        <v>0</v>
      </c>
      <c r="U99" s="228">
        <f t="shared" si="10"/>
        <v>0</v>
      </c>
      <c r="V99" s="290" t="str">
        <f t="shared" si="11"/>
        <v>-</v>
      </c>
      <c r="W99" s="233" t="s">
        <v>153</v>
      </c>
      <c r="X99" s="300">
        <v>0.18</v>
      </c>
      <c r="Y99" s="304">
        <f t="shared" si="12"/>
        <v>0</v>
      </c>
    </row>
    <row r="100" spans="1:25" s="193" customFormat="1" ht="37.25" customHeight="1">
      <c r="A100" s="210" t="s">
        <v>150</v>
      </c>
      <c r="B100" s="211" t="s">
        <v>154</v>
      </c>
      <c r="C100" s="211" t="s">
        <v>155</v>
      </c>
      <c r="D100" s="203">
        <v>13</v>
      </c>
      <c r="E100" s="227">
        <v>50</v>
      </c>
      <c r="F100" s="349"/>
      <c r="G100" s="350"/>
      <c r="H100" s="351"/>
      <c r="I100" s="352"/>
      <c r="J100" s="353"/>
      <c r="K100" s="354"/>
      <c r="L100" s="355"/>
      <c r="M100" s="356"/>
      <c r="N100" s="383"/>
      <c r="O100" s="357"/>
      <c r="P100" s="358"/>
      <c r="Q100" s="359"/>
      <c r="R100" s="360"/>
      <c r="S100" s="361"/>
      <c r="T100" s="228">
        <f t="shared" si="13"/>
        <v>0</v>
      </c>
      <c r="U100" s="228">
        <f t="shared" si="10"/>
        <v>0</v>
      </c>
      <c r="V100" s="290" t="str">
        <f t="shared" si="11"/>
        <v>-</v>
      </c>
      <c r="W100" s="233" t="s">
        <v>153</v>
      </c>
      <c r="X100" s="300">
        <v>0.5</v>
      </c>
      <c r="Y100" s="304">
        <f t="shared" si="12"/>
        <v>0</v>
      </c>
    </row>
    <row r="101" spans="1:25" s="193" customFormat="1" ht="37.25" customHeight="1">
      <c r="A101" s="210" t="s">
        <v>150</v>
      </c>
      <c r="B101" s="211" t="s">
        <v>156</v>
      </c>
      <c r="C101" s="211" t="s">
        <v>157</v>
      </c>
      <c r="D101" s="203">
        <v>20</v>
      </c>
      <c r="E101" s="227">
        <v>99</v>
      </c>
      <c r="F101" s="349"/>
      <c r="G101" s="350"/>
      <c r="H101" s="351"/>
      <c r="I101" s="352"/>
      <c r="J101" s="353"/>
      <c r="K101" s="354"/>
      <c r="L101" s="355"/>
      <c r="M101" s="356"/>
      <c r="N101" s="383"/>
      <c r="O101" s="357"/>
      <c r="P101" s="358"/>
      <c r="Q101" s="359"/>
      <c r="R101" s="360"/>
      <c r="S101" s="361"/>
      <c r="T101" s="228">
        <f t="shared" si="13"/>
        <v>0</v>
      </c>
      <c r="U101" s="228">
        <f t="shared" si="10"/>
        <v>0</v>
      </c>
      <c r="V101" s="290" t="str">
        <f t="shared" si="11"/>
        <v>-</v>
      </c>
      <c r="W101" s="233" t="s">
        <v>153</v>
      </c>
      <c r="X101" s="300">
        <v>1.0900000000000001</v>
      </c>
      <c r="Y101" s="304">
        <f t="shared" si="12"/>
        <v>0</v>
      </c>
    </row>
    <row r="102" spans="1:25" s="193" customFormat="1" ht="37.25" customHeight="1">
      <c r="A102" s="210" t="s">
        <v>150</v>
      </c>
      <c r="B102" s="211" t="s">
        <v>158</v>
      </c>
      <c r="C102" s="211" t="s">
        <v>159</v>
      </c>
      <c r="D102" s="203">
        <v>10</v>
      </c>
      <c r="E102" s="227">
        <v>56</v>
      </c>
      <c r="F102" s="349"/>
      <c r="G102" s="350"/>
      <c r="H102" s="351"/>
      <c r="I102" s="352"/>
      <c r="J102" s="353"/>
      <c r="K102" s="354"/>
      <c r="L102" s="355"/>
      <c r="M102" s="356"/>
      <c r="N102" s="383"/>
      <c r="O102" s="357"/>
      <c r="P102" s="358"/>
      <c r="Q102" s="359"/>
      <c r="R102" s="360"/>
      <c r="S102" s="361"/>
      <c r="T102" s="228">
        <f t="shared" si="13"/>
        <v>0</v>
      </c>
      <c r="U102" s="228">
        <f t="shared" si="10"/>
        <v>0</v>
      </c>
      <c r="V102" s="290" t="str">
        <f t="shared" si="11"/>
        <v>-</v>
      </c>
      <c r="W102" s="233" t="s">
        <v>153</v>
      </c>
      <c r="X102" s="300">
        <v>0.77</v>
      </c>
      <c r="Y102" s="304">
        <f t="shared" si="12"/>
        <v>0</v>
      </c>
    </row>
    <row r="103" spans="1:25" s="193" customFormat="1" ht="37.25" customHeight="1">
      <c r="A103" s="210" t="s">
        <v>150</v>
      </c>
      <c r="B103" s="211" t="s">
        <v>160</v>
      </c>
      <c r="C103" s="211" t="s">
        <v>161</v>
      </c>
      <c r="D103" s="203">
        <v>13</v>
      </c>
      <c r="E103" s="227">
        <v>97</v>
      </c>
      <c r="F103" s="349"/>
      <c r="G103" s="350"/>
      <c r="H103" s="351"/>
      <c r="I103" s="352"/>
      <c r="J103" s="353"/>
      <c r="K103" s="354"/>
      <c r="L103" s="355"/>
      <c r="M103" s="356"/>
      <c r="N103" s="383"/>
      <c r="O103" s="357"/>
      <c r="P103" s="358"/>
      <c r="Q103" s="359"/>
      <c r="R103" s="360"/>
      <c r="S103" s="361"/>
      <c r="T103" s="228">
        <f t="shared" si="13"/>
        <v>0</v>
      </c>
      <c r="U103" s="228">
        <f t="shared" si="10"/>
        <v>0</v>
      </c>
      <c r="V103" s="290" t="str">
        <f t="shared" si="11"/>
        <v>-</v>
      </c>
      <c r="W103" s="233" t="s">
        <v>153</v>
      </c>
      <c r="X103" s="300">
        <v>1.74</v>
      </c>
      <c r="Y103" s="304">
        <f t="shared" si="12"/>
        <v>0</v>
      </c>
    </row>
    <row r="104" spans="1:25" s="193" customFormat="1" ht="37.25" customHeight="1">
      <c r="A104" s="210" t="s">
        <v>150</v>
      </c>
      <c r="B104" s="211" t="s">
        <v>162</v>
      </c>
      <c r="C104" s="211" t="s">
        <v>163</v>
      </c>
      <c r="D104" s="203">
        <v>5</v>
      </c>
      <c r="E104" s="227">
        <v>25</v>
      </c>
      <c r="F104" s="349"/>
      <c r="G104" s="350"/>
      <c r="H104" s="351"/>
      <c r="I104" s="352"/>
      <c r="J104" s="353"/>
      <c r="K104" s="354"/>
      <c r="L104" s="355"/>
      <c r="M104" s="356"/>
      <c r="N104" s="383"/>
      <c r="O104" s="357"/>
      <c r="P104" s="358"/>
      <c r="Q104" s="359"/>
      <c r="R104" s="360"/>
      <c r="S104" s="361"/>
      <c r="T104" s="228">
        <f t="shared" si="13"/>
        <v>0</v>
      </c>
      <c r="U104" s="228">
        <f t="shared" si="10"/>
        <v>0</v>
      </c>
      <c r="V104" s="290" t="str">
        <f t="shared" si="11"/>
        <v>-</v>
      </c>
      <c r="W104" s="233" t="s">
        <v>153</v>
      </c>
      <c r="X104" s="300">
        <v>0.23</v>
      </c>
      <c r="Y104" s="304">
        <f t="shared" si="12"/>
        <v>0</v>
      </c>
    </row>
    <row r="105" spans="1:25" s="193" customFormat="1" ht="37.25" customHeight="1">
      <c r="A105" s="210" t="s">
        <v>150</v>
      </c>
      <c r="B105" s="211" t="s">
        <v>164</v>
      </c>
      <c r="C105" s="211" t="s">
        <v>165</v>
      </c>
      <c r="D105" s="203">
        <v>6</v>
      </c>
      <c r="E105" s="227">
        <v>40</v>
      </c>
      <c r="F105" s="349"/>
      <c r="G105" s="350"/>
      <c r="H105" s="351"/>
      <c r="I105" s="352"/>
      <c r="J105" s="353"/>
      <c r="K105" s="354"/>
      <c r="L105" s="355"/>
      <c r="M105" s="356"/>
      <c r="N105" s="383"/>
      <c r="O105" s="357"/>
      <c r="P105" s="358"/>
      <c r="Q105" s="359"/>
      <c r="R105" s="360"/>
      <c r="S105" s="361"/>
      <c r="T105" s="228">
        <f t="shared" si="13"/>
        <v>0</v>
      </c>
      <c r="U105" s="228">
        <f t="shared" si="10"/>
        <v>0</v>
      </c>
      <c r="V105" s="290" t="str">
        <f t="shared" si="11"/>
        <v>-</v>
      </c>
      <c r="W105" s="233" t="s">
        <v>153</v>
      </c>
      <c r="X105" s="300">
        <v>0.6</v>
      </c>
      <c r="Y105" s="304">
        <f t="shared" si="12"/>
        <v>0</v>
      </c>
    </row>
    <row r="106" spans="1:25" s="193" customFormat="1" ht="37.25" customHeight="1">
      <c r="A106" s="210" t="s">
        <v>150</v>
      </c>
      <c r="B106" s="211" t="s">
        <v>166</v>
      </c>
      <c r="C106" s="211" t="s">
        <v>167</v>
      </c>
      <c r="D106" s="203">
        <v>5</v>
      </c>
      <c r="E106" s="227">
        <v>64</v>
      </c>
      <c r="F106" s="349"/>
      <c r="G106" s="350"/>
      <c r="H106" s="351"/>
      <c r="I106" s="352"/>
      <c r="J106" s="353"/>
      <c r="K106" s="354"/>
      <c r="L106" s="355"/>
      <c r="M106" s="356"/>
      <c r="N106" s="383"/>
      <c r="O106" s="357"/>
      <c r="P106" s="358"/>
      <c r="Q106" s="359"/>
      <c r="R106" s="360"/>
      <c r="S106" s="361"/>
      <c r="T106" s="228">
        <f t="shared" si="13"/>
        <v>0</v>
      </c>
      <c r="U106" s="228">
        <f t="shared" si="10"/>
        <v>0</v>
      </c>
      <c r="V106" s="290" t="str">
        <f t="shared" si="11"/>
        <v>-</v>
      </c>
      <c r="W106" s="233" t="s">
        <v>153</v>
      </c>
      <c r="X106" s="300">
        <v>1.24</v>
      </c>
      <c r="Y106" s="304">
        <f t="shared" si="12"/>
        <v>0</v>
      </c>
    </row>
    <row r="107" spans="1:25" s="193" customFormat="1" ht="37.25" customHeight="1">
      <c r="A107" s="210" t="s">
        <v>168</v>
      </c>
      <c r="B107" s="211" t="s">
        <v>169</v>
      </c>
      <c r="C107" s="211" t="s">
        <v>170</v>
      </c>
      <c r="D107" s="203">
        <v>5</v>
      </c>
      <c r="E107" s="227">
        <v>93</v>
      </c>
      <c r="F107" s="349"/>
      <c r="G107" s="350"/>
      <c r="H107" s="351"/>
      <c r="I107" s="352"/>
      <c r="J107" s="353"/>
      <c r="K107" s="354"/>
      <c r="L107" s="355"/>
      <c r="M107" s="356"/>
      <c r="N107" s="383"/>
      <c r="O107" s="357"/>
      <c r="P107" s="358"/>
      <c r="Q107" s="359"/>
      <c r="R107" s="360"/>
      <c r="S107" s="361"/>
      <c r="T107" s="228">
        <f t="shared" si="13"/>
        <v>0</v>
      </c>
      <c r="U107" s="228">
        <f t="shared" si="10"/>
        <v>0</v>
      </c>
      <c r="V107" s="290" t="str">
        <f t="shared" si="11"/>
        <v>-</v>
      </c>
      <c r="W107" s="229" t="s">
        <v>171</v>
      </c>
      <c r="X107" s="300">
        <v>1.97</v>
      </c>
      <c r="Y107" s="304">
        <f t="shared" si="12"/>
        <v>0</v>
      </c>
    </row>
    <row r="108" spans="1:25" s="193" customFormat="1" ht="37.25" customHeight="1">
      <c r="A108" s="210" t="s">
        <v>168</v>
      </c>
      <c r="B108" s="211" t="s">
        <v>172</v>
      </c>
      <c r="C108" s="211" t="s">
        <v>173</v>
      </c>
      <c r="D108" s="203">
        <v>3</v>
      </c>
      <c r="E108" s="227">
        <v>82</v>
      </c>
      <c r="F108" s="349"/>
      <c r="G108" s="350"/>
      <c r="H108" s="351"/>
      <c r="I108" s="352"/>
      <c r="J108" s="353"/>
      <c r="K108" s="354"/>
      <c r="L108" s="355"/>
      <c r="M108" s="356"/>
      <c r="N108" s="383"/>
      <c r="O108" s="357"/>
      <c r="P108" s="358"/>
      <c r="Q108" s="359"/>
      <c r="R108" s="360"/>
      <c r="S108" s="361"/>
      <c r="T108" s="228">
        <f t="shared" si="13"/>
        <v>0</v>
      </c>
      <c r="U108" s="228">
        <f t="shared" si="10"/>
        <v>0</v>
      </c>
      <c r="V108" s="290" t="str">
        <f t="shared" si="11"/>
        <v>-</v>
      </c>
      <c r="W108" s="229" t="s">
        <v>174</v>
      </c>
      <c r="X108" s="300">
        <v>0.82</v>
      </c>
      <c r="Y108" s="304">
        <f t="shared" si="12"/>
        <v>0</v>
      </c>
    </row>
    <row r="109" spans="1:25" s="193" customFormat="1" ht="37.25" customHeight="1">
      <c r="A109" s="210" t="s">
        <v>168</v>
      </c>
      <c r="B109" s="211" t="s">
        <v>175</v>
      </c>
      <c r="C109" s="211" t="s">
        <v>176</v>
      </c>
      <c r="D109" s="203">
        <v>3</v>
      </c>
      <c r="E109" s="227">
        <v>87</v>
      </c>
      <c r="F109" s="349"/>
      <c r="G109" s="350"/>
      <c r="H109" s="351"/>
      <c r="I109" s="352"/>
      <c r="J109" s="353"/>
      <c r="K109" s="354"/>
      <c r="L109" s="355"/>
      <c r="M109" s="356"/>
      <c r="N109" s="383"/>
      <c r="O109" s="357"/>
      <c r="P109" s="358"/>
      <c r="Q109" s="359"/>
      <c r="R109" s="360"/>
      <c r="S109" s="361"/>
      <c r="T109" s="228">
        <f t="shared" si="13"/>
        <v>0</v>
      </c>
      <c r="U109" s="228">
        <f t="shared" si="10"/>
        <v>0</v>
      </c>
      <c r="V109" s="290" t="str">
        <f t="shared" si="11"/>
        <v>-</v>
      </c>
      <c r="W109" s="229" t="s">
        <v>177</v>
      </c>
      <c r="X109" s="300">
        <v>1.07</v>
      </c>
      <c r="Y109" s="304">
        <f t="shared" si="12"/>
        <v>0</v>
      </c>
    </row>
    <row r="110" spans="1:25" s="193" customFormat="1" ht="37.25" customHeight="1">
      <c r="A110" s="210" t="s">
        <v>168</v>
      </c>
      <c r="B110" s="211" t="s">
        <v>178</v>
      </c>
      <c r="C110" s="211" t="s">
        <v>179</v>
      </c>
      <c r="D110" s="203">
        <v>3</v>
      </c>
      <c r="E110" s="227">
        <v>106</v>
      </c>
      <c r="F110" s="349"/>
      <c r="G110" s="350"/>
      <c r="H110" s="351"/>
      <c r="I110" s="352"/>
      <c r="J110" s="353"/>
      <c r="K110" s="354"/>
      <c r="L110" s="355"/>
      <c r="M110" s="356"/>
      <c r="N110" s="383"/>
      <c r="O110" s="357"/>
      <c r="P110" s="358"/>
      <c r="Q110" s="359"/>
      <c r="R110" s="360"/>
      <c r="S110" s="361"/>
      <c r="T110" s="228">
        <f t="shared" si="13"/>
        <v>0</v>
      </c>
      <c r="U110" s="228">
        <f t="shared" si="10"/>
        <v>0</v>
      </c>
      <c r="V110" s="290" t="str">
        <f t="shared" si="11"/>
        <v>-</v>
      </c>
      <c r="W110" s="229" t="s">
        <v>177</v>
      </c>
      <c r="X110" s="300">
        <v>1.36</v>
      </c>
      <c r="Y110" s="304">
        <f t="shared" si="12"/>
        <v>0</v>
      </c>
    </row>
    <row r="111" spans="1:25" s="193" customFormat="1" ht="37.25" customHeight="1">
      <c r="A111" s="210" t="s">
        <v>168</v>
      </c>
      <c r="B111" s="211" t="s">
        <v>180</v>
      </c>
      <c r="C111" s="211" t="s">
        <v>181</v>
      </c>
      <c r="D111" s="203">
        <v>3</v>
      </c>
      <c r="E111" s="227">
        <v>109</v>
      </c>
      <c r="F111" s="349"/>
      <c r="G111" s="350"/>
      <c r="H111" s="351"/>
      <c r="I111" s="352"/>
      <c r="J111" s="353"/>
      <c r="K111" s="354"/>
      <c r="L111" s="355"/>
      <c r="M111" s="356"/>
      <c r="N111" s="383"/>
      <c r="O111" s="357"/>
      <c r="P111" s="358"/>
      <c r="Q111" s="359"/>
      <c r="R111" s="360"/>
      <c r="S111" s="361"/>
      <c r="T111" s="228">
        <f t="shared" si="13"/>
        <v>0</v>
      </c>
      <c r="U111" s="228">
        <f t="shared" si="10"/>
        <v>0</v>
      </c>
      <c r="V111" s="290" t="str">
        <f t="shared" si="11"/>
        <v>-</v>
      </c>
      <c r="W111" s="229" t="s">
        <v>177</v>
      </c>
      <c r="X111" s="300">
        <v>1.4</v>
      </c>
      <c r="Y111" s="304">
        <f t="shared" si="12"/>
        <v>0</v>
      </c>
    </row>
    <row r="112" spans="1:25" s="193" customFormat="1" ht="37.25" customHeight="1">
      <c r="A112" s="210" t="s">
        <v>168</v>
      </c>
      <c r="B112" s="211" t="s">
        <v>182</v>
      </c>
      <c r="C112" s="211" t="s">
        <v>183</v>
      </c>
      <c r="D112" s="203">
        <v>2</v>
      </c>
      <c r="E112" s="227">
        <v>104</v>
      </c>
      <c r="F112" s="349"/>
      <c r="G112" s="350"/>
      <c r="H112" s="351"/>
      <c r="I112" s="352"/>
      <c r="J112" s="353"/>
      <c r="K112" s="354"/>
      <c r="L112" s="355"/>
      <c r="M112" s="356"/>
      <c r="N112" s="383"/>
      <c r="O112" s="357"/>
      <c r="P112" s="358"/>
      <c r="Q112" s="359"/>
      <c r="R112" s="360"/>
      <c r="S112" s="361"/>
      <c r="T112" s="228">
        <f t="shared" si="13"/>
        <v>0</v>
      </c>
      <c r="U112" s="228">
        <f t="shared" si="10"/>
        <v>0</v>
      </c>
      <c r="V112" s="290" t="str">
        <f t="shared" si="11"/>
        <v>-</v>
      </c>
      <c r="W112" s="229" t="s">
        <v>184</v>
      </c>
      <c r="X112" s="300">
        <v>1.56</v>
      </c>
      <c r="Y112" s="304">
        <f t="shared" si="12"/>
        <v>0</v>
      </c>
    </row>
    <row r="113" spans="1:25" s="193" customFormat="1" ht="37.25" customHeight="1">
      <c r="A113" s="210" t="s">
        <v>168</v>
      </c>
      <c r="B113" s="211" t="s">
        <v>185</v>
      </c>
      <c r="C113" s="211" t="s">
        <v>186</v>
      </c>
      <c r="D113" s="203">
        <v>2</v>
      </c>
      <c r="E113" s="227">
        <v>112</v>
      </c>
      <c r="F113" s="349"/>
      <c r="G113" s="350"/>
      <c r="H113" s="351"/>
      <c r="I113" s="352"/>
      <c r="J113" s="353"/>
      <c r="K113" s="354"/>
      <c r="L113" s="355"/>
      <c r="M113" s="356"/>
      <c r="N113" s="383"/>
      <c r="O113" s="357"/>
      <c r="P113" s="358"/>
      <c r="Q113" s="359"/>
      <c r="R113" s="360"/>
      <c r="S113" s="361"/>
      <c r="T113" s="228">
        <f t="shared" si="13"/>
        <v>0</v>
      </c>
      <c r="U113" s="228">
        <f t="shared" si="10"/>
        <v>0</v>
      </c>
      <c r="V113" s="290" t="str">
        <f t="shared" si="11"/>
        <v>-</v>
      </c>
      <c r="W113" s="229" t="s">
        <v>187</v>
      </c>
      <c r="X113" s="300">
        <v>1.71</v>
      </c>
      <c r="Y113" s="304">
        <f t="shared" si="12"/>
        <v>0</v>
      </c>
    </row>
    <row r="114" spans="1:25" s="193" customFormat="1" ht="37.25" customHeight="1">
      <c r="A114" s="210" t="s">
        <v>168</v>
      </c>
      <c r="B114" s="211" t="s">
        <v>188</v>
      </c>
      <c r="C114" s="211" t="s">
        <v>189</v>
      </c>
      <c r="D114" s="203">
        <v>2</v>
      </c>
      <c r="E114" s="227">
        <v>74</v>
      </c>
      <c r="F114" s="349"/>
      <c r="G114" s="350"/>
      <c r="H114" s="351"/>
      <c r="I114" s="352"/>
      <c r="J114" s="353"/>
      <c r="K114" s="354"/>
      <c r="L114" s="355"/>
      <c r="M114" s="356"/>
      <c r="N114" s="383"/>
      <c r="O114" s="357"/>
      <c r="P114" s="358"/>
      <c r="Q114" s="359"/>
      <c r="R114" s="360"/>
      <c r="S114" s="361"/>
      <c r="T114" s="228">
        <f t="shared" si="13"/>
        <v>0</v>
      </c>
      <c r="U114" s="228">
        <f t="shared" si="10"/>
        <v>0</v>
      </c>
      <c r="V114" s="290" t="str">
        <f t="shared" si="11"/>
        <v>-</v>
      </c>
      <c r="W114" s="229" t="s">
        <v>184</v>
      </c>
      <c r="X114" s="300">
        <v>1.1399999999999999</v>
      </c>
      <c r="Y114" s="304">
        <f t="shared" si="12"/>
        <v>0</v>
      </c>
    </row>
    <row r="115" spans="1:25" s="193" customFormat="1" ht="37.25" customHeight="1">
      <c r="A115" s="210" t="s">
        <v>168</v>
      </c>
      <c r="B115" s="211" t="s">
        <v>190</v>
      </c>
      <c r="C115" s="211" t="s">
        <v>191</v>
      </c>
      <c r="D115" s="203">
        <v>2</v>
      </c>
      <c r="E115" s="227">
        <v>71</v>
      </c>
      <c r="F115" s="349"/>
      <c r="G115" s="350"/>
      <c r="H115" s="351"/>
      <c r="I115" s="352"/>
      <c r="J115" s="353"/>
      <c r="K115" s="354"/>
      <c r="L115" s="355"/>
      <c r="M115" s="356"/>
      <c r="N115" s="383"/>
      <c r="O115" s="357"/>
      <c r="P115" s="358"/>
      <c r="Q115" s="359"/>
      <c r="R115" s="360"/>
      <c r="S115" s="361"/>
      <c r="T115" s="228">
        <f t="shared" si="13"/>
        <v>0</v>
      </c>
      <c r="U115" s="228">
        <f t="shared" si="10"/>
        <v>0</v>
      </c>
      <c r="V115" s="290" t="str">
        <f t="shared" si="11"/>
        <v>-</v>
      </c>
      <c r="W115" s="229" t="s">
        <v>192</v>
      </c>
      <c r="X115" s="300">
        <v>1.03</v>
      </c>
      <c r="Y115" s="304">
        <f t="shared" si="12"/>
        <v>0</v>
      </c>
    </row>
    <row r="116" spans="1:25" s="193" customFormat="1" ht="37.25" customHeight="1">
      <c r="A116" s="210" t="s">
        <v>168</v>
      </c>
      <c r="B116" s="211" t="s">
        <v>193</v>
      </c>
      <c r="C116" s="211" t="s">
        <v>194</v>
      </c>
      <c r="D116" s="203">
        <v>4</v>
      </c>
      <c r="E116" s="227">
        <v>149</v>
      </c>
      <c r="F116" s="349"/>
      <c r="G116" s="350"/>
      <c r="H116" s="351"/>
      <c r="I116" s="352"/>
      <c r="J116" s="353"/>
      <c r="K116" s="354"/>
      <c r="L116" s="355"/>
      <c r="M116" s="356"/>
      <c r="N116" s="383"/>
      <c r="O116" s="357"/>
      <c r="P116" s="358"/>
      <c r="Q116" s="359"/>
      <c r="R116" s="360"/>
      <c r="S116" s="361"/>
      <c r="T116" s="228">
        <f t="shared" si="13"/>
        <v>0</v>
      </c>
      <c r="U116" s="228">
        <f t="shared" si="10"/>
        <v>0</v>
      </c>
      <c r="V116" s="290" t="str">
        <f t="shared" si="11"/>
        <v>-</v>
      </c>
      <c r="W116" s="229" t="s">
        <v>195</v>
      </c>
      <c r="X116" s="300">
        <v>2.21</v>
      </c>
      <c r="Y116" s="304">
        <f t="shared" si="12"/>
        <v>0</v>
      </c>
    </row>
    <row r="117" spans="1:25" s="193" customFormat="1" ht="37.25" customHeight="1">
      <c r="A117" s="210" t="s">
        <v>168</v>
      </c>
      <c r="B117" s="211" t="s">
        <v>196</v>
      </c>
      <c r="C117" s="211" t="s">
        <v>197</v>
      </c>
      <c r="D117" s="203">
        <v>5</v>
      </c>
      <c r="E117" s="227">
        <v>197</v>
      </c>
      <c r="F117" s="349"/>
      <c r="G117" s="350"/>
      <c r="H117" s="351"/>
      <c r="I117" s="352"/>
      <c r="J117" s="353"/>
      <c r="K117" s="354"/>
      <c r="L117" s="355"/>
      <c r="M117" s="356"/>
      <c r="N117" s="383"/>
      <c r="O117" s="357"/>
      <c r="P117" s="358"/>
      <c r="Q117" s="359"/>
      <c r="R117" s="360"/>
      <c r="S117" s="361"/>
      <c r="T117" s="228">
        <f t="shared" si="13"/>
        <v>0</v>
      </c>
      <c r="U117" s="228">
        <f t="shared" si="10"/>
        <v>0</v>
      </c>
      <c r="V117" s="290" t="str">
        <f t="shared" ref="V117:V180" si="14">IF(T117&gt;0,T117*E117,"-")</f>
        <v>-</v>
      </c>
      <c r="W117" s="229" t="s">
        <v>198</v>
      </c>
      <c r="X117" s="300">
        <v>4.41</v>
      </c>
      <c r="Y117" s="304">
        <f t="shared" si="12"/>
        <v>0</v>
      </c>
    </row>
    <row r="118" spans="1:25" s="193" customFormat="1" ht="37.25" customHeight="1">
      <c r="A118" s="210" t="s">
        <v>168</v>
      </c>
      <c r="B118" s="211" t="s">
        <v>199</v>
      </c>
      <c r="C118" s="211" t="s">
        <v>200</v>
      </c>
      <c r="D118" s="203">
        <v>3</v>
      </c>
      <c r="E118" s="227">
        <v>111</v>
      </c>
      <c r="F118" s="349"/>
      <c r="G118" s="350"/>
      <c r="H118" s="351"/>
      <c r="I118" s="352"/>
      <c r="J118" s="353"/>
      <c r="K118" s="354"/>
      <c r="L118" s="355"/>
      <c r="M118" s="356"/>
      <c r="N118" s="383"/>
      <c r="O118" s="357"/>
      <c r="P118" s="358"/>
      <c r="Q118" s="359"/>
      <c r="R118" s="360"/>
      <c r="S118" s="361"/>
      <c r="T118" s="228">
        <f t="shared" si="13"/>
        <v>0</v>
      </c>
      <c r="U118" s="228">
        <f t="shared" ref="U118:U181" si="15">T118*D118</f>
        <v>0</v>
      </c>
      <c r="V118" s="290" t="str">
        <f t="shared" si="14"/>
        <v>-</v>
      </c>
      <c r="W118" s="229" t="s">
        <v>201</v>
      </c>
      <c r="X118" s="300">
        <v>1.46</v>
      </c>
      <c r="Y118" s="304">
        <f t="shared" ref="Y118:Y181" si="16">X118*T118</f>
        <v>0</v>
      </c>
    </row>
    <row r="119" spans="1:25" s="193" customFormat="1" ht="37.25" customHeight="1">
      <c r="A119" s="210" t="s">
        <v>168</v>
      </c>
      <c r="B119" s="211" t="s">
        <v>202</v>
      </c>
      <c r="C119" s="211" t="s">
        <v>203</v>
      </c>
      <c r="D119" s="203">
        <v>3</v>
      </c>
      <c r="E119" s="227">
        <v>136</v>
      </c>
      <c r="F119" s="349"/>
      <c r="G119" s="350"/>
      <c r="H119" s="351"/>
      <c r="I119" s="352"/>
      <c r="J119" s="353"/>
      <c r="K119" s="354"/>
      <c r="L119" s="355"/>
      <c r="M119" s="356"/>
      <c r="N119" s="383"/>
      <c r="O119" s="357"/>
      <c r="P119" s="358"/>
      <c r="Q119" s="359"/>
      <c r="R119" s="360"/>
      <c r="S119" s="361"/>
      <c r="T119" s="228">
        <f t="shared" si="13"/>
        <v>0</v>
      </c>
      <c r="U119" s="228">
        <f t="shared" si="15"/>
        <v>0</v>
      </c>
      <c r="V119" s="290" t="str">
        <f t="shared" si="14"/>
        <v>-</v>
      </c>
      <c r="W119" s="229" t="s">
        <v>201</v>
      </c>
      <c r="X119" s="300">
        <v>1.76</v>
      </c>
      <c r="Y119" s="304">
        <f t="shared" si="16"/>
        <v>0</v>
      </c>
    </row>
    <row r="120" spans="1:25" s="193" customFormat="1" ht="37.25" customHeight="1">
      <c r="A120" s="210" t="s">
        <v>168</v>
      </c>
      <c r="B120" s="211" t="s">
        <v>204</v>
      </c>
      <c r="C120" s="211" t="s">
        <v>205</v>
      </c>
      <c r="D120" s="203">
        <v>3</v>
      </c>
      <c r="E120" s="227">
        <v>123</v>
      </c>
      <c r="F120" s="349"/>
      <c r="G120" s="350"/>
      <c r="H120" s="351"/>
      <c r="I120" s="352"/>
      <c r="J120" s="353"/>
      <c r="K120" s="354"/>
      <c r="L120" s="355"/>
      <c r="M120" s="356"/>
      <c r="N120" s="383"/>
      <c r="O120" s="357"/>
      <c r="P120" s="358"/>
      <c r="Q120" s="359"/>
      <c r="R120" s="360"/>
      <c r="S120" s="361"/>
      <c r="T120" s="228">
        <f t="shared" si="13"/>
        <v>0</v>
      </c>
      <c r="U120" s="228">
        <f t="shared" si="15"/>
        <v>0</v>
      </c>
      <c r="V120" s="290" t="str">
        <f t="shared" si="14"/>
        <v>-</v>
      </c>
      <c r="W120" s="229" t="s">
        <v>206</v>
      </c>
      <c r="X120" s="300">
        <v>1.6</v>
      </c>
      <c r="Y120" s="304">
        <f t="shared" si="16"/>
        <v>0</v>
      </c>
    </row>
    <row r="121" spans="1:25" s="193" customFormat="1" ht="37.25" customHeight="1">
      <c r="A121" s="210" t="s">
        <v>168</v>
      </c>
      <c r="B121" s="211" t="s">
        <v>207</v>
      </c>
      <c r="C121" s="211" t="s">
        <v>208</v>
      </c>
      <c r="D121" s="203">
        <v>2</v>
      </c>
      <c r="E121" s="227">
        <v>164</v>
      </c>
      <c r="F121" s="349"/>
      <c r="G121" s="350"/>
      <c r="H121" s="351"/>
      <c r="I121" s="352"/>
      <c r="J121" s="353"/>
      <c r="K121" s="354"/>
      <c r="L121" s="355"/>
      <c r="M121" s="356"/>
      <c r="N121" s="383"/>
      <c r="O121" s="357"/>
      <c r="P121" s="358"/>
      <c r="Q121" s="359"/>
      <c r="R121" s="360"/>
      <c r="S121" s="361"/>
      <c r="T121" s="228">
        <f t="shared" si="13"/>
        <v>0</v>
      </c>
      <c r="U121" s="228">
        <f t="shared" si="15"/>
        <v>0</v>
      </c>
      <c r="V121" s="290" t="str">
        <f t="shared" si="14"/>
        <v>-</v>
      </c>
      <c r="W121" s="229" t="s">
        <v>209</v>
      </c>
      <c r="X121" s="300">
        <v>2.93</v>
      </c>
      <c r="Y121" s="304">
        <f t="shared" si="16"/>
        <v>0</v>
      </c>
    </row>
    <row r="122" spans="1:25" s="193" customFormat="1" ht="37.25" customHeight="1">
      <c r="A122" s="210" t="s">
        <v>168</v>
      </c>
      <c r="B122" s="211" t="s">
        <v>210</v>
      </c>
      <c r="C122" s="211" t="s">
        <v>211</v>
      </c>
      <c r="D122" s="203">
        <v>2</v>
      </c>
      <c r="E122" s="227">
        <v>169</v>
      </c>
      <c r="F122" s="349"/>
      <c r="G122" s="350"/>
      <c r="H122" s="351"/>
      <c r="I122" s="352"/>
      <c r="J122" s="353"/>
      <c r="K122" s="354"/>
      <c r="L122" s="355"/>
      <c r="M122" s="356"/>
      <c r="N122" s="383"/>
      <c r="O122" s="357"/>
      <c r="P122" s="358"/>
      <c r="Q122" s="359"/>
      <c r="R122" s="360"/>
      <c r="S122" s="361"/>
      <c r="T122" s="228">
        <f t="shared" si="13"/>
        <v>0</v>
      </c>
      <c r="U122" s="228">
        <f t="shared" si="15"/>
        <v>0</v>
      </c>
      <c r="V122" s="290" t="str">
        <f t="shared" si="14"/>
        <v>-</v>
      </c>
      <c r="W122" s="229" t="s">
        <v>212</v>
      </c>
      <c r="X122" s="300">
        <v>3.18</v>
      </c>
      <c r="Y122" s="304">
        <f t="shared" si="16"/>
        <v>0</v>
      </c>
    </row>
    <row r="123" spans="1:25" s="193" customFormat="1" ht="37.25" customHeight="1">
      <c r="A123" s="210" t="s">
        <v>168</v>
      </c>
      <c r="B123" s="211" t="s">
        <v>213</v>
      </c>
      <c r="C123" s="211" t="s">
        <v>214</v>
      </c>
      <c r="D123" s="203">
        <v>3</v>
      </c>
      <c r="E123" s="227">
        <v>165</v>
      </c>
      <c r="F123" s="349"/>
      <c r="G123" s="350"/>
      <c r="H123" s="351"/>
      <c r="I123" s="352"/>
      <c r="J123" s="353"/>
      <c r="K123" s="354"/>
      <c r="L123" s="355"/>
      <c r="M123" s="356"/>
      <c r="N123" s="383"/>
      <c r="O123" s="357"/>
      <c r="P123" s="358"/>
      <c r="Q123" s="359"/>
      <c r="R123" s="360"/>
      <c r="S123" s="361"/>
      <c r="T123" s="228">
        <f t="shared" si="13"/>
        <v>0</v>
      </c>
      <c r="U123" s="228">
        <f t="shared" si="15"/>
        <v>0</v>
      </c>
      <c r="V123" s="290" t="str">
        <f t="shared" si="14"/>
        <v>-</v>
      </c>
      <c r="W123" s="229" t="s">
        <v>215</v>
      </c>
      <c r="X123" s="300">
        <v>2.79</v>
      </c>
      <c r="Y123" s="304">
        <f t="shared" si="16"/>
        <v>0</v>
      </c>
    </row>
    <row r="124" spans="1:25" s="193" customFormat="1" ht="37.25" customHeight="1">
      <c r="A124" s="210" t="s">
        <v>168</v>
      </c>
      <c r="B124" s="211" t="s">
        <v>216</v>
      </c>
      <c r="C124" s="211" t="s">
        <v>217</v>
      </c>
      <c r="D124" s="203">
        <v>1</v>
      </c>
      <c r="E124" s="227">
        <v>101</v>
      </c>
      <c r="F124" s="349"/>
      <c r="G124" s="350"/>
      <c r="H124" s="351"/>
      <c r="I124" s="352"/>
      <c r="J124" s="353"/>
      <c r="K124" s="354"/>
      <c r="L124" s="355"/>
      <c r="M124" s="356"/>
      <c r="N124" s="383"/>
      <c r="O124" s="357"/>
      <c r="P124" s="358"/>
      <c r="Q124" s="359"/>
      <c r="R124" s="360"/>
      <c r="S124" s="361"/>
      <c r="T124" s="228">
        <f t="shared" si="13"/>
        <v>0</v>
      </c>
      <c r="U124" s="228">
        <f t="shared" si="15"/>
        <v>0</v>
      </c>
      <c r="V124" s="290" t="str">
        <f t="shared" si="14"/>
        <v>-</v>
      </c>
      <c r="W124" s="229" t="s">
        <v>218</v>
      </c>
      <c r="X124" s="300">
        <v>2.0699999999999998</v>
      </c>
      <c r="Y124" s="304">
        <f t="shared" si="16"/>
        <v>0</v>
      </c>
    </row>
    <row r="125" spans="1:25" s="193" customFormat="1" ht="37.25" customHeight="1">
      <c r="A125" s="210" t="s">
        <v>168</v>
      </c>
      <c r="B125" s="211" t="s">
        <v>219</v>
      </c>
      <c r="C125" s="211" t="s">
        <v>220</v>
      </c>
      <c r="D125" s="203">
        <v>1</v>
      </c>
      <c r="E125" s="227">
        <v>132</v>
      </c>
      <c r="F125" s="349"/>
      <c r="G125" s="350"/>
      <c r="H125" s="351"/>
      <c r="I125" s="352"/>
      <c r="J125" s="353"/>
      <c r="K125" s="354"/>
      <c r="L125" s="355"/>
      <c r="M125" s="356"/>
      <c r="N125" s="383"/>
      <c r="O125" s="357"/>
      <c r="P125" s="358"/>
      <c r="Q125" s="359"/>
      <c r="R125" s="360"/>
      <c r="S125" s="361"/>
      <c r="T125" s="228">
        <f t="shared" si="13"/>
        <v>0</v>
      </c>
      <c r="U125" s="228">
        <f t="shared" si="15"/>
        <v>0</v>
      </c>
      <c r="V125" s="290" t="str">
        <f t="shared" si="14"/>
        <v>-</v>
      </c>
      <c r="W125" s="229" t="s">
        <v>221</v>
      </c>
      <c r="X125" s="300">
        <v>2.4300000000000002</v>
      </c>
      <c r="Y125" s="304">
        <f t="shared" si="16"/>
        <v>0</v>
      </c>
    </row>
    <row r="126" spans="1:25" s="193" customFormat="1" ht="37.25" customHeight="1">
      <c r="A126" s="210" t="s">
        <v>168</v>
      </c>
      <c r="B126" s="211" t="s">
        <v>222</v>
      </c>
      <c r="C126" s="211" t="s">
        <v>223</v>
      </c>
      <c r="D126" s="203">
        <v>1</v>
      </c>
      <c r="E126" s="227">
        <v>88</v>
      </c>
      <c r="F126" s="349"/>
      <c r="G126" s="350"/>
      <c r="H126" s="351"/>
      <c r="I126" s="352"/>
      <c r="J126" s="353"/>
      <c r="K126" s="354"/>
      <c r="L126" s="355"/>
      <c r="M126" s="356"/>
      <c r="N126" s="383"/>
      <c r="O126" s="357"/>
      <c r="P126" s="358"/>
      <c r="Q126" s="359"/>
      <c r="R126" s="360"/>
      <c r="S126" s="361"/>
      <c r="T126" s="228">
        <f t="shared" si="13"/>
        <v>0</v>
      </c>
      <c r="U126" s="228">
        <f t="shared" si="15"/>
        <v>0</v>
      </c>
      <c r="V126" s="290" t="str">
        <f t="shared" si="14"/>
        <v>-</v>
      </c>
      <c r="W126" s="229" t="s">
        <v>184</v>
      </c>
      <c r="X126" s="300">
        <v>1.54</v>
      </c>
      <c r="Y126" s="304">
        <f t="shared" si="16"/>
        <v>0</v>
      </c>
    </row>
    <row r="127" spans="1:25" s="193" customFormat="1" ht="37.25" customHeight="1">
      <c r="A127" s="210" t="s">
        <v>168</v>
      </c>
      <c r="B127" s="211" t="s">
        <v>224</v>
      </c>
      <c r="C127" s="211" t="s">
        <v>225</v>
      </c>
      <c r="D127" s="203">
        <v>1</v>
      </c>
      <c r="E127" s="227">
        <v>110</v>
      </c>
      <c r="F127" s="349"/>
      <c r="G127" s="350"/>
      <c r="H127" s="351"/>
      <c r="I127" s="352"/>
      <c r="J127" s="353"/>
      <c r="K127" s="354"/>
      <c r="L127" s="355"/>
      <c r="M127" s="356"/>
      <c r="N127" s="383"/>
      <c r="O127" s="357"/>
      <c r="P127" s="358"/>
      <c r="Q127" s="359"/>
      <c r="R127" s="360"/>
      <c r="S127" s="361"/>
      <c r="T127" s="228">
        <f t="shared" si="13"/>
        <v>0</v>
      </c>
      <c r="U127" s="228">
        <f t="shared" si="15"/>
        <v>0</v>
      </c>
      <c r="V127" s="290" t="str">
        <f t="shared" si="14"/>
        <v>-</v>
      </c>
      <c r="W127" s="229" t="s">
        <v>119</v>
      </c>
      <c r="X127" s="300">
        <v>2.02</v>
      </c>
      <c r="Y127" s="304">
        <f t="shared" si="16"/>
        <v>0</v>
      </c>
    </row>
    <row r="128" spans="1:25" s="193" customFormat="1" ht="37.25" customHeight="1">
      <c r="A128" s="210" t="s">
        <v>168</v>
      </c>
      <c r="B128" s="211" t="s">
        <v>226</v>
      </c>
      <c r="C128" s="211" t="s">
        <v>227</v>
      </c>
      <c r="D128" s="203">
        <v>1</v>
      </c>
      <c r="E128" s="227">
        <v>82</v>
      </c>
      <c r="F128" s="349"/>
      <c r="G128" s="350"/>
      <c r="H128" s="351"/>
      <c r="I128" s="352"/>
      <c r="J128" s="353"/>
      <c r="K128" s="354"/>
      <c r="L128" s="355"/>
      <c r="M128" s="356"/>
      <c r="N128" s="383"/>
      <c r="O128" s="357"/>
      <c r="P128" s="358"/>
      <c r="Q128" s="359"/>
      <c r="R128" s="360"/>
      <c r="S128" s="361"/>
      <c r="T128" s="228">
        <f t="shared" si="13"/>
        <v>0</v>
      </c>
      <c r="U128" s="228">
        <f t="shared" si="15"/>
        <v>0</v>
      </c>
      <c r="V128" s="290" t="str">
        <f t="shared" si="14"/>
        <v>-</v>
      </c>
      <c r="W128" s="229" t="s">
        <v>133</v>
      </c>
      <c r="X128" s="300">
        <v>1.4</v>
      </c>
      <c r="Y128" s="304">
        <f t="shared" si="16"/>
        <v>0</v>
      </c>
    </row>
    <row r="129" spans="1:25" s="193" customFormat="1" ht="37.25" customHeight="1">
      <c r="A129" s="210" t="s">
        <v>168</v>
      </c>
      <c r="B129" s="211" t="s">
        <v>228</v>
      </c>
      <c r="C129" s="211" t="s">
        <v>229</v>
      </c>
      <c r="D129" s="203">
        <v>1</v>
      </c>
      <c r="E129" s="227">
        <v>202</v>
      </c>
      <c r="F129" s="349"/>
      <c r="G129" s="350"/>
      <c r="H129" s="351"/>
      <c r="I129" s="352"/>
      <c r="J129" s="353"/>
      <c r="K129" s="354"/>
      <c r="L129" s="355"/>
      <c r="M129" s="356"/>
      <c r="N129" s="383"/>
      <c r="O129" s="357"/>
      <c r="P129" s="358"/>
      <c r="Q129" s="359"/>
      <c r="R129" s="360"/>
      <c r="S129" s="361"/>
      <c r="T129" s="228">
        <f t="shared" si="13"/>
        <v>0</v>
      </c>
      <c r="U129" s="228">
        <f t="shared" si="15"/>
        <v>0</v>
      </c>
      <c r="V129" s="290" t="str">
        <f t="shared" si="14"/>
        <v>-</v>
      </c>
      <c r="W129" s="229" t="s">
        <v>130</v>
      </c>
      <c r="X129" s="300">
        <v>4</v>
      </c>
      <c r="Y129" s="304">
        <f t="shared" si="16"/>
        <v>0</v>
      </c>
    </row>
    <row r="130" spans="1:25" s="193" customFormat="1" ht="37.25" customHeight="1">
      <c r="A130" s="210" t="s">
        <v>168</v>
      </c>
      <c r="B130" s="211" t="s">
        <v>230</v>
      </c>
      <c r="C130" s="212" t="s">
        <v>231</v>
      </c>
      <c r="D130" s="203">
        <v>1</v>
      </c>
      <c r="E130" s="227">
        <v>95</v>
      </c>
      <c r="F130" s="349"/>
      <c r="G130" s="350"/>
      <c r="H130" s="351"/>
      <c r="I130" s="352"/>
      <c r="J130" s="353"/>
      <c r="K130" s="354"/>
      <c r="L130" s="355"/>
      <c r="M130" s="356"/>
      <c r="N130" s="383"/>
      <c r="O130" s="357"/>
      <c r="P130" s="358"/>
      <c r="Q130" s="359"/>
      <c r="R130" s="360"/>
      <c r="S130" s="361"/>
      <c r="T130" s="228">
        <f t="shared" si="13"/>
        <v>0</v>
      </c>
      <c r="U130" s="228">
        <f t="shared" si="15"/>
        <v>0</v>
      </c>
      <c r="V130" s="290" t="str">
        <f t="shared" si="14"/>
        <v>-</v>
      </c>
      <c r="W130" s="229" t="s">
        <v>184</v>
      </c>
      <c r="X130" s="300">
        <v>1.62</v>
      </c>
      <c r="Y130" s="304">
        <f t="shared" si="16"/>
        <v>0</v>
      </c>
    </row>
    <row r="131" spans="1:25" s="193" customFormat="1" ht="37.25" customHeight="1">
      <c r="A131" s="210" t="s">
        <v>232</v>
      </c>
      <c r="B131" s="211" t="s">
        <v>233</v>
      </c>
      <c r="C131" s="211" t="s">
        <v>234</v>
      </c>
      <c r="D131" s="203">
        <v>10</v>
      </c>
      <c r="E131" s="227">
        <v>52</v>
      </c>
      <c r="F131" s="349"/>
      <c r="G131" s="350"/>
      <c r="H131" s="351"/>
      <c r="I131" s="352"/>
      <c r="J131" s="353"/>
      <c r="K131" s="354"/>
      <c r="L131" s="355"/>
      <c r="M131" s="356"/>
      <c r="N131" s="383"/>
      <c r="O131" s="357"/>
      <c r="P131" s="358"/>
      <c r="Q131" s="359"/>
      <c r="R131" s="360"/>
      <c r="S131" s="361"/>
      <c r="T131" s="228">
        <f t="shared" si="13"/>
        <v>0</v>
      </c>
      <c r="U131" s="228">
        <f t="shared" si="15"/>
        <v>0</v>
      </c>
      <c r="V131" s="290" t="str">
        <f t="shared" si="14"/>
        <v>-</v>
      </c>
      <c r="W131" s="229" t="s">
        <v>235</v>
      </c>
      <c r="X131" s="300">
        <v>0.47</v>
      </c>
      <c r="Y131" s="304">
        <f t="shared" si="16"/>
        <v>0</v>
      </c>
    </row>
    <row r="132" spans="1:25" s="193" customFormat="1" ht="37.25" customHeight="1">
      <c r="A132" s="210" t="s">
        <v>232</v>
      </c>
      <c r="B132" s="211" t="s">
        <v>236</v>
      </c>
      <c r="C132" s="211" t="s">
        <v>237</v>
      </c>
      <c r="D132" s="203">
        <v>10</v>
      </c>
      <c r="E132" s="227">
        <v>67</v>
      </c>
      <c r="F132" s="349"/>
      <c r="G132" s="350"/>
      <c r="H132" s="351"/>
      <c r="I132" s="352"/>
      <c r="J132" s="353"/>
      <c r="K132" s="354"/>
      <c r="L132" s="355"/>
      <c r="M132" s="356"/>
      <c r="N132" s="383"/>
      <c r="O132" s="357"/>
      <c r="P132" s="358"/>
      <c r="Q132" s="359"/>
      <c r="R132" s="360"/>
      <c r="S132" s="361"/>
      <c r="T132" s="228">
        <f t="shared" si="13"/>
        <v>0</v>
      </c>
      <c r="U132" s="228">
        <f t="shared" si="15"/>
        <v>0</v>
      </c>
      <c r="V132" s="290" t="str">
        <f t="shared" si="14"/>
        <v>-</v>
      </c>
      <c r="W132" s="229" t="s">
        <v>1345</v>
      </c>
      <c r="X132" s="300">
        <v>0.79</v>
      </c>
      <c r="Y132" s="304">
        <f t="shared" si="16"/>
        <v>0</v>
      </c>
    </row>
    <row r="133" spans="1:25" s="193" customFormat="1" ht="37.25" customHeight="1">
      <c r="A133" s="210" t="s">
        <v>232</v>
      </c>
      <c r="B133" s="211" t="s">
        <v>238</v>
      </c>
      <c r="C133" s="211" t="s">
        <v>239</v>
      </c>
      <c r="D133" s="203">
        <v>11</v>
      </c>
      <c r="E133" s="227">
        <v>128</v>
      </c>
      <c r="F133" s="349"/>
      <c r="G133" s="350"/>
      <c r="H133" s="351"/>
      <c r="I133" s="352"/>
      <c r="J133" s="353"/>
      <c r="K133" s="354"/>
      <c r="L133" s="355"/>
      <c r="M133" s="356"/>
      <c r="N133" s="383"/>
      <c r="O133" s="357"/>
      <c r="P133" s="358"/>
      <c r="Q133" s="359"/>
      <c r="R133" s="360"/>
      <c r="S133" s="361"/>
      <c r="T133" s="228">
        <f t="shared" si="13"/>
        <v>0</v>
      </c>
      <c r="U133" s="228">
        <f t="shared" si="15"/>
        <v>0</v>
      </c>
      <c r="V133" s="290" t="str">
        <f t="shared" si="14"/>
        <v>-</v>
      </c>
      <c r="W133" s="229" t="s">
        <v>240</v>
      </c>
      <c r="X133" s="300">
        <v>2.19</v>
      </c>
      <c r="Y133" s="304">
        <f t="shared" si="16"/>
        <v>0</v>
      </c>
    </row>
    <row r="134" spans="1:25" s="193" customFormat="1" ht="37.25" customHeight="1">
      <c r="A134" s="210" t="s">
        <v>232</v>
      </c>
      <c r="B134" s="211" t="s">
        <v>241</v>
      </c>
      <c r="C134" s="211" t="s">
        <v>242</v>
      </c>
      <c r="D134" s="203">
        <v>11</v>
      </c>
      <c r="E134" s="227">
        <v>128</v>
      </c>
      <c r="F134" s="349"/>
      <c r="G134" s="350"/>
      <c r="H134" s="351"/>
      <c r="I134" s="352"/>
      <c r="J134" s="353"/>
      <c r="K134" s="354"/>
      <c r="L134" s="355"/>
      <c r="M134" s="356"/>
      <c r="N134" s="383"/>
      <c r="O134" s="357"/>
      <c r="P134" s="358"/>
      <c r="Q134" s="359"/>
      <c r="R134" s="360"/>
      <c r="S134" s="361"/>
      <c r="T134" s="228">
        <f t="shared" si="13"/>
        <v>0</v>
      </c>
      <c r="U134" s="228">
        <f t="shared" si="15"/>
        <v>0</v>
      </c>
      <c r="V134" s="290" t="str">
        <f t="shared" si="14"/>
        <v>-</v>
      </c>
      <c r="W134" s="229" t="s">
        <v>243</v>
      </c>
      <c r="X134" s="300">
        <v>2.08</v>
      </c>
      <c r="Y134" s="304">
        <f t="shared" si="16"/>
        <v>0</v>
      </c>
    </row>
    <row r="135" spans="1:25" s="193" customFormat="1" ht="37.25" customHeight="1">
      <c r="A135" s="210" t="s">
        <v>232</v>
      </c>
      <c r="B135" s="211" t="s">
        <v>244</v>
      </c>
      <c r="C135" s="211" t="s">
        <v>245</v>
      </c>
      <c r="D135" s="203">
        <v>5</v>
      </c>
      <c r="E135" s="227">
        <v>95</v>
      </c>
      <c r="F135" s="349"/>
      <c r="G135" s="350"/>
      <c r="H135" s="351"/>
      <c r="I135" s="352"/>
      <c r="J135" s="353"/>
      <c r="K135" s="354"/>
      <c r="L135" s="355"/>
      <c r="M135" s="356"/>
      <c r="N135" s="383"/>
      <c r="O135" s="357"/>
      <c r="P135" s="358"/>
      <c r="Q135" s="359"/>
      <c r="R135" s="360"/>
      <c r="S135" s="361"/>
      <c r="T135" s="228">
        <f t="shared" ref="T135:T198" si="17">F135+G135+H135+I135+J135+K135+L135+M135+N135+O135+P135+Q135+R135+S135</f>
        <v>0</v>
      </c>
      <c r="U135" s="228">
        <f t="shared" si="15"/>
        <v>0</v>
      </c>
      <c r="V135" s="290" t="str">
        <f t="shared" si="14"/>
        <v>-</v>
      </c>
      <c r="W135" s="229" t="s">
        <v>88</v>
      </c>
      <c r="X135" s="300">
        <v>1.88</v>
      </c>
      <c r="Y135" s="304">
        <f t="shared" si="16"/>
        <v>0</v>
      </c>
    </row>
    <row r="136" spans="1:25" s="193" customFormat="1" ht="37.25" customHeight="1">
      <c r="A136" s="210" t="s">
        <v>232</v>
      </c>
      <c r="B136" s="211" t="s">
        <v>246</v>
      </c>
      <c r="C136" s="211" t="s">
        <v>247</v>
      </c>
      <c r="D136" s="203">
        <v>5</v>
      </c>
      <c r="E136" s="227">
        <v>128</v>
      </c>
      <c r="F136" s="349"/>
      <c r="G136" s="350"/>
      <c r="H136" s="351"/>
      <c r="I136" s="352"/>
      <c r="J136" s="353"/>
      <c r="K136" s="354"/>
      <c r="L136" s="355"/>
      <c r="M136" s="356"/>
      <c r="N136" s="383"/>
      <c r="O136" s="357"/>
      <c r="P136" s="358"/>
      <c r="Q136" s="359"/>
      <c r="R136" s="360"/>
      <c r="S136" s="361"/>
      <c r="T136" s="228">
        <f t="shared" si="17"/>
        <v>0</v>
      </c>
      <c r="U136" s="228">
        <f t="shared" si="15"/>
        <v>0</v>
      </c>
      <c r="V136" s="290" t="str">
        <f t="shared" si="14"/>
        <v>-</v>
      </c>
      <c r="W136" s="229" t="s">
        <v>248</v>
      </c>
      <c r="X136" s="300">
        <v>2.52</v>
      </c>
      <c r="Y136" s="304">
        <f t="shared" si="16"/>
        <v>0</v>
      </c>
    </row>
    <row r="137" spans="1:25" s="193" customFormat="1" ht="37.25" customHeight="1">
      <c r="A137" s="210" t="s">
        <v>249</v>
      </c>
      <c r="B137" s="211" t="s">
        <v>250</v>
      </c>
      <c r="C137" s="211" t="s">
        <v>251</v>
      </c>
      <c r="D137" s="203">
        <v>17</v>
      </c>
      <c r="E137" s="227">
        <v>62</v>
      </c>
      <c r="F137" s="349"/>
      <c r="G137" s="350"/>
      <c r="H137" s="351"/>
      <c r="I137" s="352"/>
      <c r="J137" s="353"/>
      <c r="K137" s="354"/>
      <c r="L137" s="355"/>
      <c r="M137" s="356"/>
      <c r="N137" s="383"/>
      <c r="O137" s="357"/>
      <c r="P137" s="358"/>
      <c r="Q137" s="359"/>
      <c r="R137" s="360"/>
      <c r="S137" s="361"/>
      <c r="T137" s="228">
        <f t="shared" si="17"/>
        <v>0</v>
      </c>
      <c r="U137" s="228">
        <f t="shared" si="15"/>
        <v>0</v>
      </c>
      <c r="V137" s="290" t="str">
        <f t="shared" si="14"/>
        <v>-</v>
      </c>
      <c r="W137" s="233" t="s">
        <v>153</v>
      </c>
      <c r="X137" s="300">
        <v>0.31</v>
      </c>
      <c r="Y137" s="304">
        <f t="shared" si="16"/>
        <v>0</v>
      </c>
    </row>
    <row r="138" spans="1:25" s="193" customFormat="1" ht="37.25" customHeight="1">
      <c r="A138" s="210" t="s">
        <v>249</v>
      </c>
      <c r="B138" s="211" t="s">
        <v>252</v>
      </c>
      <c r="C138" s="211" t="s">
        <v>253</v>
      </c>
      <c r="D138" s="203">
        <v>5</v>
      </c>
      <c r="E138" s="227">
        <v>25</v>
      </c>
      <c r="F138" s="349"/>
      <c r="G138" s="350"/>
      <c r="H138" s="351"/>
      <c r="I138" s="352"/>
      <c r="J138" s="353"/>
      <c r="K138" s="354"/>
      <c r="L138" s="355"/>
      <c r="M138" s="356"/>
      <c r="N138" s="383"/>
      <c r="O138" s="357"/>
      <c r="P138" s="358"/>
      <c r="Q138" s="359"/>
      <c r="R138" s="360"/>
      <c r="S138" s="361"/>
      <c r="T138" s="228">
        <f t="shared" si="17"/>
        <v>0</v>
      </c>
      <c r="U138" s="228">
        <f t="shared" si="15"/>
        <v>0</v>
      </c>
      <c r="V138" s="290" t="str">
        <f t="shared" si="14"/>
        <v>-</v>
      </c>
      <c r="W138" s="233" t="s">
        <v>153</v>
      </c>
      <c r="X138" s="300">
        <v>0.24</v>
      </c>
      <c r="Y138" s="304">
        <f t="shared" si="16"/>
        <v>0</v>
      </c>
    </row>
    <row r="139" spans="1:25" s="193" customFormat="1" ht="37.25" customHeight="1">
      <c r="A139" s="210" t="s">
        <v>249</v>
      </c>
      <c r="B139" s="211" t="s">
        <v>254</v>
      </c>
      <c r="C139" s="211" t="s">
        <v>255</v>
      </c>
      <c r="D139" s="203">
        <v>5</v>
      </c>
      <c r="E139" s="227">
        <v>28</v>
      </c>
      <c r="F139" s="349"/>
      <c r="G139" s="350"/>
      <c r="H139" s="351"/>
      <c r="I139" s="352"/>
      <c r="J139" s="353"/>
      <c r="K139" s="354"/>
      <c r="L139" s="355"/>
      <c r="M139" s="356"/>
      <c r="N139" s="383"/>
      <c r="O139" s="357"/>
      <c r="P139" s="358"/>
      <c r="Q139" s="359"/>
      <c r="R139" s="360"/>
      <c r="S139" s="361"/>
      <c r="T139" s="228">
        <f t="shared" si="17"/>
        <v>0</v>
      </c>
      <c r="U139" s="228">
        <f t="shared" si="15"/>
        <v>0</v>
      </c>
      <c r="V139" s="290" t="str">
        <f t="shared" si="14"/>
        <v>-</v>
      </c>
      <c r="W139" s="233" t="s">
        <v>153</v>
      </c>
      <c r="X139" s="300">
        <v>0.28999999999999998</v>
      </c>
      <c r="Y139" s="304">
        <f t="shared" si="16"/>
        <v>0</v>
      </c>
    </row>
    <row r="140" spans="1:25" s="193" customFormat="1" ht="37.25" customHeight="1">
      <c r="A140" s="210" t="s">
        <v>249</v>
      </c>
      <c r="B140" s="211" t="s">
        <v>256</v>
      </c>
      <c r="C140" s="211" t="s">
        <v>257</v>
      </c>
      <c r="D140" s="203">
        <v>6</v>
      </c>
      <c r="E140" s="227">
        <v>30</v>
      </c>
      <c r="F140" s="349"/>
      <c r="G140" s="350"/>
      <c r="H140" s="351"/>
      <c r="I140" s="352"/>
      <c r="J140" s="353"/>
      <c r="K140" s="354"/>
      <c r="L140" s="355"/>
      <c r="M140" s="356"/>
      <c r="N140" s="383"/>
      <c r="O140" s="357"/>
      <c r="P140" s="358"/>
      <c r="Q140" s="359"/>
      <c r="R140" s="360"/>
      <c r="S140" s="361"/>
      <c r="T140" s="228">
        <f t="shared" si="17"/>
        <v>0</v>
      </c>
      <c r="U140" s="228">
        <f t="shared" si="15"/>
        <v>0</v>
      </c>
      <c r="V140" s="290" t="str">
        <f t="shared" si="14"/>
        <v>-</v>
      </c>
      <c r="W140" s="233" t="s">
        <v>153</v>
      </c>
      <c r="X140" s="300">
        <v>0.27</v>
      </c>
      <c r="Y140" s="304">
        <f t="shared" si="16"/>
        <v>0</v>
      </c>
    </row>
    <row r="141" spans="1:25" s="193" customFormat="1" ht="37.25" customHeight="1">
      <c r="A141" s="210" t="s">
        <v>249</v>
      </c>
      <c r="B141" s="211" t="s">
        <v>258</v>
      </c>
      <c r="C141" s="211" t="s">
        <v>259</v>
      </c>
      <c r="D141" s="203">
        <v>5</v>
      </c>
      <c r="E141" s="227">
        <v>31</v>
      </c>
      <c r="F141" s="349"/>
      <c r="G141" s="350"/>
      <c r="H141" s="351"/>
      <c r="I141" s="352"/>
      <c r="J141" s="353"/>
      <c r="K141" s="354"/>
      <c r="L141" s="355"/>
      <c r="M141" s="356"/>
      <c r="N141" s="383"/>
      <c r="O141" s="357"/>
      <c r="P141" s="358"/>
      <c r="Q141" s="359"/>
      <c r="R141" s="360"/>
      <c r="S141" s="361"/>
      <c r="T141" s="228">
        <f t="shared" si="17"/>
        <v>0</v>
      </c>
      <c r="U141" s="228">
        <f t="shared" si="15"/>
        <v>0</v>
      </c>
      <c r="V141" s="290" t="str">
        <f t="shared" si="14"/>
        <v>-</v>
      </c>
      <c r="W141" s="233" t="s">
        <v>153</v>
      </c>
      <c r="X141" s="300">
        <v>0.36</v>
      </c>
      <c r="Y141" s="304">
        <f t="shared" si="16"/>
        <v>0</v>
      </c>
    </row>
    <row r="142" spans="1:25" s="193" customFormat="1" ht="37.25" customHeight="1">
      <c r="A142" s="210" t="s">
        <v>249</v>
      </c>
      <c r="B142" s="211" t="s">
        <v>260</v>
      </c>
      <c r="C142" s="211" t="s">
        <v>261</v>
      </c>
      <c r="D142" s="203">
        <v>5</v>
      </c>
      <c r="E142" s="227">
        <v>53</v>
      </c>
      <c r="F142" s="349"/>
      <c r="G142" s="350"/>
      <c r="H142" s="351"/>
      <c r="I142" s="352"/>
      <c r="J142" s="353"/>
      <c r="K142" s="354"/>
      <c r="L142" s="355"/>
      <c r="M142" s="356"/>
      <c r="N142" s="383"/>
      <c r="O142" s="357"/>
      <c r="P142" s="358"/>
      <c r="Q142" s="359"/>
      <c r="R142" s="360"/>
      <c r="S142" s="361"/>
      <c r="T142" s="228">
        <f t="shared" si="17"/>
        <v>0</v>
      </c>
      <c r="U142" s="228">
        <f t="shared" si="15"/>
        <v>0</v>
      </c>
      <c r="V142" s="290" t="str">
        <f t="shared" si="14"/>
        <v>-</v>
      </c>
      <c r="W142" s="229" t="s">
        <v>248</v>
      </c>
      <c r="X142" s="300">
        <v>0.72</v>
      </c>
      <c r="Y142" s="304">
        <f t="shared" si="16"/>
        <v>0</v>
      </c>
    </row>
    <row r="143" spans="1:25" s="193" customFormat="1" ht="37.25" customHeight="1">
      <c r="A143" s="210" t="s">
        <v>249</v>
      </c>
      <c r="B143" s="211" t="s">
        <v>262</v>
      </c>
      <c r="C143" s="211" t="s">
        <v>263</v>
      </c>
      <c r="D143" s="203">
        <v>3</v>
      </c>
      <c r="E143" s="227">
        <v>38</v>
      </c>
      <c r="F143" s="349"/>
      <c r="G143" s="350"/>
      <c r="H143" s="351"/>
      <c r="I143" s="352"/>
      <c r="J143" s="353"/>
      <c r="K143" s="354"/>
      <c r="L143" s="355"/>
      <c r="M143" s="356"/>
      <c r="N143" s="383"/>
      <c r="O143" s="357"/>
      <c r="P143" s="358"/>
      <c r="Q143" s="359"/>
      <c r="R143" s="360"/>
      <c r="S143" s="361"/>
      <c r="T143" s="228">
        <f t="shared" si="17"/>
        <v>0</v>
      </c>
      <c r="U143" s="228">
        <f t="shared" si="15"/>
        <v>0</v>
      </c>
      <c r="V143" s="290" t="str">
        <f t="shared" si="14"/>
        <v>-</v>
      </c>
      <c r="W143" s="229" t="s">
        <v>264</v>
      </c>
      <c r="X143" s="300">
        <v>0.56000000000000005</v>
      </c>
      <c r="Y143" s="304">
        <f t="shared" si="16"/>
        <v>0</v>
      </c>
    </row>
    <row r="144" spans="1:25" s="193" customFormat="1" ht="37.25" customHeight="1">
      <c r="A144" s="210" t="s">
        <v>249</v>
      </c>
      <c r="B144" s="211" t="s">
        <v>265</v>
      </c>
      <c r="C144" s="211" t="s">
        <v>266</v>
      </c>
      <c r="D144" s="203">
        <v>2</v>
      </c>
      <c r="E144" s="227">
        <v>81</v>
      </c>
      <c r="F144" s="349"/>
      <c r="G144" s="350"/>
      <c r="H144" s="351"/>
      <c r="I144" s="352"/>
      <c r="J144" s="353"/>
      <c r="K144" s="354"/>
      <c r="L144" s="355"/>
      <c r="M144" s="356"/>
      <c r="N144" s="383"/>
      <c r="O144" s="357"/>
      <c r="P144" s="358"/>
      <c r="Q144" s="359"/>
      <c r="R144" s="360"/>
      <c r="S144" s="361"/>
      <c r="T144" s="228">
        <f t="shared" si="17"/>
        <v>0</v>
      </c>
      <c r="U144" s="228">
        <f t="shared" si="15"/>
        <v>0</v>
      </c>
      <c r="V144" s="290" t="str">
        <f t="shared" si="14"/>
        <v>-</v>
      </c>
      <c r="W144" s="229" t="s">
        <v>267</v>
      </c>
      <c r="X144" s="300">
        <v>1.1599999999999999</v>
      </c>
      <c r="Y144" s="304">
        <f t="shared" si="16"/>
        <v>0</v>
      </c>
    </row>
    <row r="145" spans="1:25" s="193" customFormat="1" ht="37.25" customHeight="1">
      <c r="A145" s="210" t="s">
        <v>249</v>
      </c>
      <c r="B145" s="211" t="s">
        <v>268</v>
      </c>
      <c r="C145" s="211" t="s">
        <v>269</v>
      </c>
      <c r="D145" s="203">
        <v>2</v>
      </c>
      <c r="E145" s="227">
        <v>90</v>
      </c>
      <c r="F145" s="349"/>
      <c r="G145" s="350"/>
      <c r="H145" s="351"/>
      <c r="I145" s="352"/>
      <c r="J145" s="353"/>
      <c r="K145" s="354"/>
      <c r="L145" s="355"/>
      <c r="M145" s="356"/>
      <c r="N145" s="383"/>
      <c r="O145" s="357"/>
      <c r="P145" s="358"/>
      <c r="Q145" s="359"/>
      <c r="R145" s="360"/>
      <c r="S145" s="361"/>
      <c r="T145" s="228">
        <f t="shared" si="17"/>
        <v>0</v>
      </c>
      <c r="U145" s="228">
        <f t="shared" si="15"/>
        <v>0</v>
      </c>
      <c r="V145" s="290" t="str">
        <f t="shared" si="14"/>
        <v>-</v>
      </c>
      <c r="W145" s="229" t="s">
        <v>270</v>
      </c>
      <c r="X145" s="300">
        <v>1.33</v>
      </c>
      <c r="Y145" s="304">
        <f t="shared" si="16"/>
        <v>0</v>
      </c>
    </row>
    <row r="146" spans="1:25" s="193" customFormat="1" ht="37.25" customHeight="1">
      <c r="A146" s="210" t="s">
        <v>249</v>
      </c>
      <c r="B146" s="211" t="s">
        <v>271</v>
      </c>
      <c r="C146" s="211" t="s">
        <v>272</v>
      </c>
      <c r="D146" s="203">
        <v>1</v>
      </c>
      <c r="E146" s="227">
        <v>50</v>
      </c>
      <c r="F146" s="349"/>
      <c r="G146" s="350"/>
      <c r="H146" s="351"/>
      <c r="I146" s="352"/>
      <c r="J146" s="353"/>
      <c r="K146" s="354"/>
      <c r="L146" s="355"/>
      <c r="M146" s="356"/>
      <c r="N146" s="383"/>
      <c r="O146" s="357"/>
      <c r="P146" s="358"/>
      <c r="Q146" s="359"/>
      <c r="R146" s="360"/>
      <c r="S146" s="361"/>
      <c r="T146" s="228">
        <f t="shared" si="17"/>
        <v>0</v>
      </c>
      <c r="U146" s="228">
        <f t="shared" si="15"/>
        <v>0</v>
      </c>
      <c r="V146" s="290" t="str">
        <f t="shared" si="14"/>
        <v>-</v>
      </c>
      <c r="W146" s="229" t="s">
        <v>122</v>
      </c>
      <c r="X146" s="300">
        <v>0.77</v>
      </c>
      <c r="Y146" s="304">
        <f t="shared" si="16"/>
        <v>0</v>
      </c>
    </row>
    <row r="147" spans="1:25" s="193" customFormat="1" ht="37.25" customHeight="1">
      <c r="A147" s="210" t="s">
        <v>249</v>
      </c>
      <c r="B147" s="211" t="s">
        <v>273</v>
      </c>
      <c r="C147" s="211" t="s">
        <v>274</v>
      </c>
      <c r="D147" s="203">
        <v>1</v>
      </c>
      <c r="E147" s="227">
        <v>50</v>
      </c>
      <c r="F147" s="349"/>
      <c r="G147" s="350"/>
      <c r="H147" s="351"/>
      <c r="I147" s="352"/>
      <c r="J147" s="353"/>
      <c r="K147" s="354"/>
      <c r="L147" s="355"/>
      <c r="M147" s="356"/>
      <c r="N147" s="383"/>
      <c r="O147" s="357"/>
      <c r="P147" s="358"/>
      <c r="Q147" s="359"/>
      <c r="R147" s="360"/>
      <c r="S147" s="361"/>
      <c r="T147" s="228">
        <f t="shared" si="17"/>
        <v>0</v>
      </c>
      <c r="U147" s="228">
        <f t="shared" si="15"/>
        <v>0</v>
      </c>
      <c r="V147" s="290" t="str">
        <f t="shared" si="14"/>
        <v>-</v>
      </c>
      <c r="W147" s="229" t="s">
        <v>275</v>
      </c>
      <c r="X147" s="300">
        <v>0.79</v>
      </c>
      <c r="Y147" s="304">
        <f t="shared" si="16"/>
        <v>0</v>
      </c>
    </row>
    <row r="148" spans="1:25" s="193" customFormat="1" ht="37.25" customHeight="1">
      <c r="A148" s="210" t="s">
        <v>249</v>
      </c>
      <c r="B148" s="211" t="s">
        <v>276</v>
      </c>
      <c r="C148" s="211" t="s">
        <v>277</v>
      </c>
      <c r="D148" s="203">
        <v>1</v>
      </c>
      <c r="E148" s="227">
        <v>58</v>
      </c>
      <c r="F148" s="349"/>
      <c r="G148" s="350"/>
      <c r="H148" s="351"/>
      <c r="I148" s="352"/>
      <c r="J148" s="353"/>
      <c r="K148" s="354"/>
      <c r="L148" s="355"/>
      <c r="M148" s="356"/>
      <c r="N148" s="383"/>
      <c r="O148" s="357"/>
      <c r="P148" s="358"/>
      <c r="Q148" s="359"/>
      <c r="R148" s="360"/>
      <c r="S148" s="361"/>
      <c r="T148" s="228">
        <f t="shared" si="17"/>
        <v>0</v>
      </c>
      <c r="U148" s="228">
        <f t="shared" si="15"/>
        <v>0</v>
      </c>
      <c r="V148" s="290" t="str">
        <f t="shared" si="14"/>
        <v>-</v>
      </c>
      <c r="W148" s="234" t="s">
        <v>278</v>
      </c>
      <c r="X148" s="300">
        <v>0.96</v>
      </c>
      <c r="Y148" s="304">
        <f t="shared" si="16"/>
        <v>0</v>
      </c>
    </row>
    <row r="149" spans="1:25" s="193" customFormat="1" ht="37.25" customHeight="1">
      <c r="A149" s="210" t="s">
        <v>249</v>
      </c>
      <c r="B149" s="211" t="s">
        <v>279</v>
      </c>
      <c r="C149" s="211" t="s">
        <v>280</v>
      </c>
      <c r="D149" s="203">
        <v>1</v>
      </c>
      <c r="E149" s="227">
        <v>78</v>
      </c>
      <c r="F149" s="349"/>
      <c r="G149" s="350"/>
      <c r="H149" s="351"/>
      <c r="I149" s="352"/>
      <c r="J149" s="353"/>
      <c r="K149" s="354"/>
      <c r="L149" s="355"/>
      <c r="M149" s="356"/>
      <c r="N149" s="383"/>
      <c r="O149" s="357"/>
      <c r="P149" s="358"/>
      <c r="Q149" s="359"/>
      <c r="R149" s="360"/>
      <c r="S149" s="361"/>
      <c r="T149" s="228">
        <f t="shared" si="17"/>
        <v>0</v>
      </c>
      <c r="U149" s="228">
        <f t="shared" si="15"/>
        <v>0</v>
      </c>
      <c r="V149" s="290" t="str">
        <f t="shared" si="14"/>
        <v>-</v>
      </c>
      <c r="W149" s="235" t="s">
        <v>133</v>
      </c>
      <c r="X149" s="300">
        <v>1.35</v>
      </c>
      <c r="Y149" s="304">
        <f t="shared" si="16"/>
        <v>0</v>
      </c>
    </row>
    <row r="150" spans="1:25" s="193" customFormat="1" ht="37.25" customHeight="1">
      <c r="A150" s="210" t="s">
        <v>249</v>
      </c>
      <c r="B150" s="211" t="s">
        <v>281</v>
      </c>
      <c r="C150" s="211" t="s">
        <v>282</v>
      </c>
      <c r="D150" s="203">
        <v>2</v>
      </c>
      <c r="E150" s="227">
        <v>174</v>
      </c>
      <c r="F150" s="349"/>
      <c r="G150" s="350"/>
      <c r="H150" s="351"/>
      <c r="I150" s="352"/>
      <c r="J150" s="353"/>
      <c r="K150" s="354"/>
      <c r="L150" s="355"/>
      <c r="M150" s="356"/>
      <c r="N150" s="383"/>
      <c r="O150" s="357"/>
      <c r="P150" s="358"/>
      <c r="Q150" s="359"/>
      <c r="R150" s="360"/>
      <c r="S150" s="361"/>
      <c r="T150" s="228">
        <f t="shared" si="17"/>
        <v>0</v>
      </c>
      <c r="U150" s="228">
        <f t="shared" si="15"/>
        <v>0</v>
      </c>
      <c r="V150" s="290" t="str">
        <f t="shared" si="14"/>
        <v>-</v>
      </c>
      <c r="W150" s="229" t="s">
        <v>283</v>
      </c>
      <c r="X150" s="300">
        <v>2.98</v>
      </c>
      <c r="Y150" s="304">
        <f t="shared" si="16"/>
        <v>0</v>
      </c>
    </row>
    <row r="151" spans="1:25" s="193" customFormat="1" ht="37.25" customHeight="1">
      <c r="A151" s="210" t="s">
        <v>284</v>
      </c>
      <c r="B151" s="211" t="s">
        <v>285</v>
      </c>
      <c r="C151" s="211" t="s">
        <v>286</v>
      </c>
      <c r="D151" s="203">
        <v>5</v>
      </c>
      <c r="E151" s="227">
        <v>25</v>
      </c>
      <c r="F151" s="349"/>
      <c r="G151" s="350"/>
      <c r="H151" s="351"/>
      <c r="I151" s="352"/>
      <c r="J151" s="353"/>
      <c r="K151" s="354"/>
      <c r="L151" s="355"/>
      <c r="M151" s="356"/>
      <c r="N151" s="383"/>
      <c r="O151" s="357"/>
      <c r="P151" s="358"/>
      <c r="Q151" s="359"/>
      <c r="R151" s="360"/>
      <c r="S151" s="361"/>
      <c r="T151" s="228">
        <f t="shared" si="17"/>
        <v>0</v>
      </c>
      <c r="U151" s="228">
        <f t="shared" si="15"/>
        <v>0</v>
      </c>
      <c r="V151" s="290" t="str">
        <f t="shared" si="14"/>
        <v>-</v>
      </c>
      <c r="W151" s="233" t="s">
        <v>153</v>
      </c>
      <c r="X151" s="300">
        <v>0.23</v>
      </c>
      <c r="Y151" s="304">
        <f t="shared" si="16"/>
        <v>0</v>
      </c>
    </row>
    <row r="152" spans="1:25" s="193" customFormat="1" ht="37.25" customHeight="1">
      <c r="A152" s="210" t="s">
        <v>284</v>
      </c>
      <c r="B152" s="211" t="s">
        <v>287</v>
      </c>
      <c r="C152" s="211" t="s">
        <v>288</v>
      </c>
      <c r="D152" s="203">
        <v>5</v>
      </c>
      <c r="E152" s="227">
        <v>21</v>
      </c>
      <c r="F152" s="349"/>
      <c r="G152" s="350"/>
      <c r="H152" s="351"/>
      <c r="I152" s="352"/>
      <c r="J152" s="353"/>
      <c r="K152" s="354"/>
      <c r="L152" s="355"/>
      <c r="M152" s="356"/>
      <c r="N152" s="383"/>
      <c r="O152" s="357"/>
      <c r="P152" s="358"/>
      <c r="Q152" s="359"/>
      <c r="R152" s="360"/>
      <c r="S152" s="361"/>
      <c r="T152" s="228">
        <f t="shared" si="17"/>
        <v>0</v>
      </c>
      <c r="U152" s="228">
        <f t="shared" si="15"/>
        <v>0</v>
      </c>
      <c r="V152" s="290" t="str">
        <f t="shared" si="14"/>
        <v>-</v>
      </c>
      <c r="W152" s="233" t="s">
        <v>153</v>
      </c>
      <c r="X152" s="300">
        <v>0.17</v>
      </c>
      <c r="Y152" s="304">
        <f t="shared" si="16"/>
        <v>0</v>
      </c>
    </row>
    <row r="153" spans="1:25" s="193" customFormat="1" ht="37.25" customHeight="1">
      <c r="A153" s="210" t="s">
        <v>284</v>
      </c>
      <c r="B153" s="211" t="s">
        <v>289</v>
      </c>
      <c r="C153" s="211" t="s">
        <v>290</v>
      </c>
      <c r="D153" s="203">
        <v>5</v>
      </c>
      <c r="E153" s="227">
        <v>37</v>
      </c>
      <c r="F153" s="349"/>
      <c r="G153" s="350"/>
      <c r="H153" s="351"/>
      <c r="I153" s="352"/>
      <c r="J153" s="353"/>
      <c r="K153" s="354"/>
      <c r="L153" s="355"/>
      <c r="M153" s="356"/>
      <c r="N153" s="383"/>
      <c r="O153" s="357"/>
      <c r="P153" s="358"/>
      <c r="Q153" s="359"/>
      <c r="R153" s="360"/>
      <c r="S153" s="361"/>
      <c r="T153" s="228">
        <f t="shared" si="17"/>
        <v>0</v>
      </c>
      <c r="U153" s="228">
        <f t="shared" si="15"/>
        <v>0</v>
      </c>
      <c r="V153" s="290" t="str">
        <f t="shared" si="14"/>
        <v>-</v>
      </c>
      <c r="W153" s="233" t="s">
        <v>153</v>
      </c>
      <c r="X153" s="300">
        <v>0.5</v>
      </c>
      <c r="Y153" s="304">
        <f t="shared" si="16"/>
        <v>0</v>
      </c>
    </row>
    <row r="154" spans="1:25" s="193" customFormat="1" ht="37.25" customHeight="1">
      <c r="A154" s="210" t="s">
        <v>284</v>
      </c>
      <c r="B154" s="211" t="s">
        <v>291</v>
      </c>
      <c r="C154" s="211" t="s">
        <v>292</v>
      </c>
      <c r="D154" s="203">
        <v>6</v>
      </c>
      <c r="E154" s="227">
        <v>34</v>
      </c>
      <c r="F154" s="349"/>
      <c r="G154" s="350"/>
      <c r="H154" s="351"/>
      <c r="I154" s="352"/>
      <c r="J154" s="353"/>
      <c r="K154" s="354"/>
      <c r="L154" s="355"/>
      <c r="M154" s="356"/>
      <c r="N154" s="383"/>
      <c r="O154" s="357"/>
      <c r="P154" s="358"/>
      <c r="Q154" s="359"/>
      <c r="R154" s="360"/>
      <c r="S154" s="361"/>
      <c r="T154" s="228">
        <f t="shared" si="17"/>
        <v>0</v>
      </c>
      <c r="U154" s="228">
        <f t="shared" si="15"/>
        <v>0</v>
      </c>
      <c r="V154" s="290" t="str">
        <f t="shared" si="14"/>
        <v>-</v>
      </c>
      <c r="W154" s="233" t="s">
        <v>153</v>
      </c>
      <c r="X154" s="300">
        <v>0.35</v>
      </c>
      <c r="Y154" s="304">
        <f t="shared" si="16"/>
        <v>0</v>
      </c>
    </row>
    <row r="155" spans="1:25" s="193" customFormat="1" ht="37.25" customHeight="1">
      <c r="A155" s="210" t="s">
        <v>284</v>
      </c>
      <c r="B155" s="211" t="s">
        <v>293</v>
      </c>
      <c r="C155" s="211" t="s">
        <v>294</v>
      </c>
      <c r="D155" s="203">
        <v>10</v>
      </c>
      <c r="E155" s="227">
        <v>62</v>
      </c>
      <c r="F155" s="349"/>
      <c r="G155" s="350"/>
      <c r="H155" s="351"/>
      <c r="I155" s="352"/>
      <c r="J155" s="353"/>
      <c r="K155" s="354"/>
      <c r="L155" s="355"/>
      <c r="M155" s="356"/>
      <c r="N155" s="383"/>
      <c r="O155" s="357"/>
      <c r="P155" s="358"/>
      <c r="Q155" s="359"/>
      <c r="R155" s="360"/>
      <c r="S155" s="361"/>
      <c r="T155" s="228">
        <f t="shared" si="17"/>
        <v>0</v>
      </c>
      <c r="U155" s="228">
        <f t="shared" si="15"/>
        <v>0</v>
      </c>
      <c r="V155" s="290" t="str">
        <f t="shared" si="14"/>
        <v>-</v>
      </c>
      <c r="W155" s="229" t="s">
        <v>295</v>
      </c>
      <c r="X155" s="300">
        <v>0.5</v>
      </c>
      <c r="Y155" s="304">
        <f t="shared" si="16"/>
        <v>0</v>
      </c>
    </row>
    <row r="156" spans="1:25" s="193" customFormat="1" ht="37.25" customHeight="1">
      <c r="A156" s="210" t="s">
        <v>284</v>
      </c>
      <c r="B156" s="211" t="s">
        <v>296</v>
      </c>
      <c r="C156" s="211" t="s">
        <v>297</v>
      </c>
      <c r="D156" s="203">
        <v>11</v>
      </c>
      <c r="E156" s="227">
        <v>74</v>
      </c>
      <c r="F156" s="349"/>
      <c r="G156" s="350"/>
      <c r="H156" s="351"/>
      <c r="I156" s="352"/>
      <c r="J156" s="353"/>
      <c r="K156" s="354"/>
      <c r="L156" s="355"/>
      <c r="M156" s="356"/>
      <c r="N156" s="383"/>
      <c r="O156" s="357"/>
      <c r="P156" s="358"/>
      <c r="Q156" s="359"/>
      <c r="R156" s="360"/>
      <c r="S156" s="361"/>
      <c r="T156" s="228">
        <f t="shared" si="17"/>
        <v>0</v>
      </c>
      <c r="U156" s="228">
        <f t="shared" si="15"/>
        <v>0</v>
      </c>
      <c r="V156" s="290" t="str">
        <f t="shared" si="14"/>
        <v>-</v>
      </c>
      <c r="W156" s="229" t="s">
        <v>298</v>
      </c>
      <c r="X156" s="300">
        <v>0.79</v>
      </c>
      <c r="Y156" s="304">
        <f t="shared" si="16"/>
        <v>0</v>
      </c>
    </row>
    <row r="157" spans="1:25" s="193" customFormat="1" ht="37.25" customHeight="1">
      <c r="A157" s="210" t="s">
        <v>284</v>
      </c>
      <c r="B157" s="211" t="s">
        <v>299</v>
      </c>
      <c r="C157" s="211" t="s">
        <v>300</v>
      </c>
      <c r="D157" s="203">
        <v>5</v>
      </c>
      <c r="E157" s="227">
        <v>41</v>
      </c>
      <c r="F157" s="349"/>
      <c r="G157" s="350"/>
      <c r="H157" s="351"/>
      <c r="I157" s="352"/>
      <c r="J157" s="353"/>
      <c r="K157" s="354"/>
      <c r="L157" s="355"/>
      <c r="M157" s="356"/>
      <c r="N157" s="383"/>
      <c r="O157" s="357"/>
      <c r="P157" s="358"/>
      <c r="Q157" s="359"/>
      <c r="R157" s="360"/>
      <c r="S157" s="361"/>
      <c r="T157" s="228">
        <f t="shared" si="17"/>
        <v>0</v>
      </c>
      <c r="U157" s="228">
        <f t="shared" si="15"/>
        <v>0</v>
      </c>
      <c r="V157" s="290" t="str">
        <f t="shared" si="14"/>
        <v>-</v>
      </c>
      <c r="W157" s="229" t="s">
        <v>301</v>
      </c>
      <c r="X157" s="300">
        <v>0.5</v>
      </c>
      <c r="Y157" s="304">
        <f t="shared" si="16"/>
        <v>0</v>
      </c>
    </row>
    <row r="158" spans="1:25" s="193" customFormat="1" ht="37.25" customHeight="1">
      <c r="A158" s="210" t="s">
        <v>284</v>
      </c>
      <c r="B158" s="211" t="s">
        <v>302</v>
      </c>
      <c r="C158" s="211" t="s">
        <v>303</v>
      </c>
      <c r="D158" s="203">
        <v>5</v>
      </c>
      <c r="E158" s="227">
        <v>52</v>
      </c>
      <c r="F158" s="349"/>
      <c r="G158" s="350"/>
      <c r="H158" s="351"/>
      <c r="I158" s="352"/>
      <c r="J158" s="353"/>
      <c r="K158" s="354"/>
      <c r="L158" s="355"/>
      <c r="M158" s="356"/>
      <c r="N158" s="383"/>
      <c r="O158" s="357"/>
      <c r="P158" s="358"/>
      <c r="Q158" s="359"/>
      <c r="R158" s="360"/>
      <c r="S158" s="361"/>
      <c r="T158" s="228">
        <f t="shared" si="17"/>
        <v>0</v>
      </c>
      <c r="U158" s="228">
        <f t="shared" si="15"/>
        <v>0</v>
      </c>
      <c r="V158" s="290" t="str">
        <f t="shared" si="14"/>
        <v>-</v>
      </c>
      <c r="W158" s="229" t="s">
        <v>82</v>
      </c>
      <c r="X158" s="300">
        <v>0.52</v>
      </c>
      <c r="Y158" s="304">
        <f t="shared" si="16"/>
        <v>0</v>
      </c>
    </row>
    <row r="159" spans="1:25" s="193" customFormat="1" ht="37.25" customHeight="1">
      <c r="A159" s="210" t="s">
        <v>284</v>
      </c>
      <c r="B159" s="211" t="s">
        <v>304</v>
      </c>
      <c r="C159" s="211" t="s">
        <v>305</v>
      </c>
      <c r="D159" s="203">
        <v>5</v>
      </c>
      <c r="E159" s="227">
        <v>41</v>
      </c>
      <c r="F159" s="349"/>
      <c r="G159" s="350"/>
      <c r="H159" s="351"/>
      <c r="I159" s="352"/>
      <c r="J159" s="353"/>
      <c r="K159" s="354"/>
      <c r="L159" s="355"/>
      <c r="M159" s="356"/>
      <c r="N159" s="383"/>
      <c r="O159" s="357"/>
      <c r="P159" s="358"/>
      <c r="Q159" s="359"/>
      <c r="R159" s="360"/>
      <c r="S159" s="361"/>
      <c r="T159" s="228">
        <f t="shared" si="17"/>
        <v>0</v>
      </c>
      <c r="U159" s="228">
        <f t="shared" si="15"/>
        <v>0</v>
      </c>
      <c r="V159" s="290" t="str">
        <f t="shared" si="14"/>
        <v>-</v>
      </c>
      <c r="W159" s="229" t="s">
        <v>82</v>
      </c>
      <c r="X159" s="300">
        <v>0.51</v>
      </c>
      <c r="Y159" s="304">
        <f t="shared" si="16"/>
        <v>0</v>
      </c>
    </row>
    <row r="160" spans="1:25" s="193" customFormat="1" ht="37.25" customHeight="1">
      <c r="A160" s="210" t="s">
        <v>284</v>
      </c>
      <c r="B160" s="211" t="s">
        <v>306</v>
      </c>
      <c r="C160" s="211" t="s">
        <v>307</v>
      </c>
      <c r="D160" s="203">
        <v>5</v>
      </c>
      <c r="E160" s="227">
        <v>48</v>
      </c>
      <c r="F160" s="349"/>
      <c r="G160" s="350"/>
      <c r="H160" s="351"/>
      <c r="I160" s="352"/>
      <c r="J160" s="353"/>
      <c r="K160" s="354"/>
      <c r="L160" s="355"/>
      <c r="M160" s="356"/>
      <c r="N160" s="383"/>
      <c r="O160" s="357"/>
      <c r="P160" s="358"/>
      <c r="Q160" s="359"/>
      <c r="R160" s="360"/>
      <c r="S160" s="361"/>
      <c r="T160" s="228">
        <f t="shared" si="17"/>
        <v>0</v>
      </c>
      <c r="U160" s="228">
        <f t="shared" si="15"/>
        <v>0</v>
      </c>
      <c r="V160" s="290" t="str">
        <f t="shared" si="14"/>
        <v>-</v>
      </c>
      <c r="W160" s="229" t="s">
        <v>308</v>
      </c>
      <c r="X160" s="300">
        <v>0.67</v>
      </c>
      <c r="Y160" s="304">
        <f t="shared" si="16"/>
        <v>0</v>
      </c>
    </row>
    <row r="161" spans="1:25" s="193" customFormat="1" ht="37.25" customHeight="1">
      <c r="A161" s="210" t="s">
        <v>284</v>
      </c>
      <c r="B161" s="211" t="s">
        <v>309</v>
      </c>
      <c r="C161" s="211" t="s">
        <v>310</v>
      </c>
      <c r="D161" s="203">
        <v>5</v>
      </c>
      <c r="E161" s="227">
        <v>65</v>
      </c>
      <c r="F161" s="349"/>
      <c r="G161" s="350"/>
      <c r="H161" s="351"/>
      <c r="I161" s="352"/>
      <c r="J161" s="353"/>
      <c r="K161" s="354"/>
      <c r="L161" s="355"/>
      <c r="M161" s="356"/>
      <c r="N161" s="383"/>
      <c r="O161" s="357"/>
      <c r="P161" s="358"/>
      <c r="Q161" s="359"/>
      <c r="R161" s="360"/>
      <c r="S161" s="361"/>
      <c r="T161" s="228">
        <f t="shared" si="17"/>
        <v>0</v>
      </c>
      <c r="U161" s="228">
        <f t="shared" si="15"/>
        <v>0</v>
      </c>
      <c r="V161" s="290" t="str">
        <f t="shared" si="14"/>
        <v>-</v>
      </c>
      <c r="W161" s="229" t="s">
        <v>311</v>
      </c>
      <c r="X161" s="300">
        <v>0.96</v>
      </c>
      <c r="Y161" s="304">
        <f t="shared" si="16"/>
        <v>0</v>
      </c>
    </row>
    <row r="162" spans="1:25" s="193" customFormat="1" ht="37.25" customHeight="1">
      <c r="A162" s="210" t="s">
        <v>284</v>
      </c>
      <c r="B162" s="211" t="s">
        <v>312</v>
      </c>
      <c r="C162" s="211" t="s">
        <v>313</v>
      </c>
      <c r="D162" s="203">
        <v>5</v>
      </c>
      <c r="E162" s="227">
        <v>82</v>
      </c>
      <c r="F162" s="349"/>
      <c r="G162" s="350"/>
      <c r="H162" s="351"/>
      <c r="I162" s="352"/>
      <c r="J162" s="353"/>
      <c r="K162" s="354"/>
      <c r="L162" s="355"/>
      <c r="M162" s="356"/>
      <c r="N162" s="383"/>
      <c r="O162" s="357"/>
      <c r="P162" s="358"/>
      <c r="Q162" s="359"/>
      <c r="R162" s="360"/>
      <c r="S162" s="361"/>
      <c r="T162" s="228">
        <f t="shared" si="17"/>
        <v>0</v>
      </c>
      <c r="U162" s="228">
        <f t="shared" si="15"/>
        <v>0</v>
      </c>
      <c r="V162" s="290" t="str">
        <f t="shared" si="14"/>
        <v>-</v>
      </c>
      <c r="W162" s="229" t="s">
        <v>314</v>
      </c>
      <c r="X162" s="300">
        <v>1.32</v>
      </c>
      <c r="Y162" s="304">
        <f t="shared" si="16"/>
        <v>0</v>
      </c>
    </row>
    <row r="163" spans="1:25" s="193" customFormat="1" ht="37.25" customHeight="1">
      <c r="A163" s="210" t="s">
        <v>284</v>
      </c>
      <c r="B163" s="211" t="s">
        <v>315</v>
      </c>
      <c r="C163" s="211" t="s">
        <v>316</v>
      </c>
      <c r="D163" s="203">
        <v>3</v>
      </c>
      <c r="E163" s="227">
        <v>60</v>
      </c>
      <c r="F163" s="349"/>
      <c r="G163" s="350"/>
      <c r="H163" s="351"/>
      <c r="I163" s="352"/>
      <c r="J163" s="353"/>
      <c r="K163" s="354"/>
      <c r="L163" s="355"/>
      <c r="M163" s="356"/>
      <c r="N163" s="383"/>
      <c r="O163" s="357"/>
      <c r="P163" s="358"/>
      <c r="Q163" s="359"/>
      <c r="R163" s="360"/>
      <c r="S163" s="361"/>
      <c r="T163" s="228">
        <f t="shared" si="17"/>
        <v>0</v>
      </c>
      <c r="U163" s="228">
        <f t="shared" si="15"/>
        <v>0</v>
      </c>
      <c r="V163" s="290" t="str">
        <f t="shared" si="14"/>
        <v>-</v>
      </c>
      <c r="W163" s="229" t="s">
        <v>317</v>
      </c>
      <c r="X163" s="300">
        <v>1.08</v>
      </c>
      <c r="Y163" s="304">
        <f t="shared" si="16"/>
        <v>0</v>
      </c>
    </row>
    <row r="164" spans="1:25" s="193" customFormat="1" ht="37.25" customHeight="1">
      <c r="A164" s="210" t="s">
        <v>284</v>
      </c>
      <c r="B164" s="211" t="s">
        <v>318</v>
      </c>
      <c r="C164" s="211" t="s">
        <v>319</v>
      </c>
      <c r="D164" s="203">
        <v>3</v>
      </c>
      <c r="E164" s="227">
        <v>103</v>
      </c>
      <c r="F164" s="349"/>
      <c r="G164" s="350"/>
      <c r="H164" s="351"/>
      <c r="I164" s="352"/>
      <c r="J164" s="353"/>
      <c r="K164" s="354"/>
      <c r="L164" s="355"/>
      <c r="M164" s="356"/>
      <c r="N164" s="383"/>
      <c r="O164" s="357"/>
      <c r="P164" s="358"/>
      <c r="Q164" s="359"/>
      <c r="R164" s="360"/>
      <c r="S164" s="361"/>
      <c r="T164" s="228">
        <f t="shared" si="17"/>
        <v>0</v>
      </c>
      <c r="U164" s="228">
        <f t="shared" si="15"/>
        <v>0</v>
      </c>
      <c r="V164" s="290" t="str">
        <f t="shared" si="14"/>
        <v>-</v>
      </c>
      <c r="W164" s="229" t="s">
        <v>320</v>
      </c>
      <c r="X164" s="300">
        <v>2.13</v>
      </c>
      <c r="Y164" s="304">
        <f t="shared" si="16"/>
        <v>0</v>
      </c>
    </row>
    <row r="165" spans="1:25" s="193" customFormat="1" ht="37.25" customHeight="1">
      <c r="A165" s="210" t="s">
        <v>284</v>
      </c>
      <c r="B165" s="211" t="s">
        <v>321</v>
      </c>
      <c r="C165" s="211" t="s">
        <v>322</v>
      </c>
      <c r="D165" s="203">
        <v>5</v>
      </c>
      <c r="E165" s="227">
        <v>119</v>
      </c>
      <c r="F165" s="349"/>
      <c r="G165" s="350"/>
      <c r="H165" s="351"/>
      <c r="I165" s="352"/>
      <c r="J165" s="353"/>
      <c r="K165" s="354"/>
      <c r="L165" s="355"/>
      <c r="M165" s="356"/>
      <c r="N165" s="383"/>
      <c r="O165" s="357"/>
      <c r="P165" s="358"/>
      <c r="Q165" s="359"/>
      <c r="R165" s="360"/>
      <c r="S165" s="361"/>
      <c r="T165" s="228">
        <f t="shared" si="17"/>
        <v>0</v>
      </c>
      <c r="U165" s="228">
        <f t="shared" si="15"/>
        <v>0</v>
      </c>
      <c r="V165" s="290" t="str">
        <f t="shared" si="14"/>
        <v>-</v>
      </c>
      <c r="W165" s="229" t="s">
        <v>301</v>
      </c>
      <c r="X165" s="300">
        <v>2.04</v>
      </c>
      <c r="Y165" s="304">
        <f t="shared" si="16"/>
        <v>0</v>
      </c>
    </row>
    <row r="166" spans="1:25" s="193" customFormat="1" ht="37.25" customHeight="1">
      <c r="A166" s="210" t="s">
        <v>284</v>
      </c>
      <c r="B166" s="211" t="s">
        <v>323</v>
      </c>
      <c r="C166" s="211" t="s">
        <v>324</v>
      </c>
      <c r="D166" s="203">
        <v>2</v>
      </c>
      <c r="E166" s="227">
        <v>90</v>
      </c>
      <c r="F166" s="349"/>
      <c r="G166" s="350"/>
      <c r="H166" s="351"/>
      <c r="I166" s="352"/>
      <c r="J166" s="353"/>
      <c r="K166" s="354"/>
      <c r="L166" s="355"/>
      <c r="M166" s="356"/>
      <c r="N166" s="383"/>
      <c r="O166" s="357"/>
      <c r="P166" s="358"/>
      <c r="Q166" s="359"/>
      <c r="R166" s="360"/>
      <c r="S166" s="361"/>
      <c r="T166" s="228">
        <f t="shared" si="17"/>
        <v>0</v>
      </c>
      <c r="U166" s="228">
        <f t="shared" si="15"/>
        <v>0</v>
      </c>
      <c r="V166" s="290" t="str">
        <f t="shared" si="14"/>
        <v>-</v>
      </c>
      <c r="W166" s="229" t="s">
        <v>325</v>
      </c>
      <c r="X166" s="300">
        <v>1.28</v>
      </c>
      <c r="Y166" s="304">
        <f t="shared" si="16"/>
        <v>0</v>
      </c>
    </row>
    <row r="167" spans="1:25" s="193" customFormat="1" ht="37.25" customHeight="1">
      <c r="A167" s="210" t="s">
        <v>284</v>
      </c>
      <c r="B167" s="211" t="s">
        <v>326</v>
      </c>
      <c r="C167" s="211" t="s">
        <v>327</v>
      </c>
      <c r="D167" s="203">
        <v>2</v>
      </c>
      <c r="E167" s="227">
        <v>118</v>
      </c>
      <c r="F167" s="349"/>
      <c r="G167" s="350"/>
      <c r="H167" s="351"/>
      <c r="I167" s="352"/>
      <c r="J167" s="353"/>
      <c r="K167" s="354"/>
      <c r="L167" s="355"/>
      <c r="M167" s="356"/>
      <c r="N167" s="383"/>
      <c r="O167" s="357"/>
      <c r="P167" s="358"/>
      <c r="Q167" s="359"/>
      <c r="R167" s="360"/>
      <c r="S167" s="361"/>
      <c r="T167" s="228">
        <f t="shared" si="17"/>
        <v>0</v>
      </c>
      <c r="U167" s="228">
        <f t="shared" si="15"/>
        <v>0</v>
      </c>
      <c r="V167" s="290" t="str">
        <f t="shared" si="14"/>
        <v>-</v>
      </c>
      <c r="W167" s="229" t="s">
        <v>328</v>
      </c>
      <c r="X167" s="300">
        <v>1.8</v>
      </c>
      <c r="Y167" s="304">
        <f t="shared" si="16"/>
        <v>0</v>
      </c>
    </row>
    <row r="168" spans="1:25" s="193" customFormat="1" ht="37.25" customHeight="1">
      <c r="A168" s="210" t="s">
        <v>284</v>
      </c>
      <c r="B168" s="211" t="s">
        <v>329</v>
      </c>
      <c r="C168" s="211" t="s">
        <v>330</v>
      </c>
      <c r="D168" s="203">
        <v>2</v>
      </c>
      <c r="E168" s="227">
        <v>143</v>
      </c>
      <c r="F168" s="349"/>
      <c r="G168" s="350"/>
      <c r="H168" s="351"/>
      <c r="I168" s="352"/>
      <c r="J168" s="353"/>
      <c r="K168" s="354"/>
      <c r="L168" s="355"/>
      <c r="M168" s="356"/>
      <c r="N168" s="383"/>
      <c r="O168" s="357"/>
      <c r="P168" s="358"/>
      <c r="Q168" s="359"/>
      <c r="R168" s="360"/>
      <c r="S168" s="361"/>
      <c r="T168" s="228">
        <f t="shared" si="17"/>
        <v>0</v>
      </c>
      <c r="U168" s="228">
        <f t="shared" si="15"/>
        <v>0</v>
      </c>
      <c r="V168" s="290" t="str">
        <f t="shared" si="14"/>
        <v>-</v>
      </c>
      <c r="W168" s="229" t="s">
        <v>331</v>
      </c>
      <c r="X168" s="300">
        <v>2.17</v>
      </c>
      <c r="Y168" s="304">
        <f t="shared" si="16"/>
        <v>0</v>
      </c>
    </row>
    <row r="169" spans="1:25" s="193" customFormat="1" ht="37.25" customHeight="1">
      <c r="A169" s="210" t="s">
        <v>284</v>
      </c>
      <c r="B169" s="211" t="s">
        <v>332</v>
      </c>
      <c r="C169" s="211" t="s">
        <v>333</v>
      </c>
      <c r="D169" s="203">
        <v>1</v>
      </c>
      <c r="E169" s="227">
        <v>86</v>
      </c>
      <c r="F169" s="349"/>
      <c r="G169" s="350"/>
      <c r="H169" s="351"/>
      <c r="I169" s="352"/>
      <c r="J169" s="353"/>
      <c r="K169" s="354"/>
      <c r="L169" s="355"/>
      <c r="M169" s="356"/>
      <c r="N169" s="383"/>
      <c r="O169" s="357"/>
      <c r="P169" s="358"/>
      <c r="Q169" s="359"/>
      <c r="R169" s="360"/>
      <c r="S169" s="361"/>
      <c r="T169" s="228">
        <f t="shared" si="17"/>
        <v>0</v>
      </c>
      <c r="U169" s="228">
        <f t="shared" si="15"/>
        <v>0</v>
      </c>
      <c r="V169" s="290" t="str">
        <f t="shared" si="14"/>
        <v>-</v>
      </c>
      <c r="W169" s="229" t="s">
        <v>127</v>
      </c>
      <c r="X169" s="300">
        <v>1.45</v>
      </c>
      <c r="Y169" s="304">
        <f t="shared" si="16"/>
        <v>0</v>
      </c>
    </row>
    <row r="170" spans="1:25" s="193" customFormat="1" ht="37.25" customHeight="1">
      <c r="A170" s="210" t="s">
        <v>284</v>
      </c>
      <c r="B170" s="211" t="s">
        <v>334</v>
      </c>
      <c r="C170" s="211" t="s">
        <v>335</v>
      </c>
      <c r="D170" s="203">
        <v>1</v>
      </c>
      <c r="E170" s="227">
        <v>140</v>
      </c>
      <c r="F170" s="349"/>
      <c r="G170" s="350"/>
      <c r="H170" s="351"/>
      <c r="I170" s="352"/>
      <c r="J170" s="353"/>
      <c r="K170" s="354"/>
      <c r="L170" s="355"/>
      <c r="M170" s="356"/>
      <c r="N170" s="383"/>
      <c r="O170" s="357"/>
      <c r="P170" s="358"/>
      <c r="Q170" s="359"/>
      <c r="R170" s="360"/>
      <c r="S170" s="361"/>
      <c r="T170" s="228">
        <f t="shared" si="17"/>
        <v>0</v>
      </c>
      <c r="U170" s="228">
        <f t="shared" si="15"/>
        <v>0</v>
      </c>
      <c r="V170" s="290" t="str">
        <f t="shared" si="14"/>
        <v>-</v>
      </c>
      <c r="W170" s="229" t="s">
        <v>405</v>
      </c>
      <c r="X170" s="300">
        <v>2.3199999999999998</v>
      </c>
      <c r="Y170" s="304">
        <f t="shared" si="16"/>
        <v>0</v>
      </c>
    </row>
    <row r="171" spans="1:25" s="193" customFormat="1" ht="37.25" customHeight="1">
      <c r="A171" s="210" t="s">
        <v>284</v>
      </c>
      <c r="B171" s="211" t="s">
        <v>336</v>
      </c>
      <c r="C171" s="211" t="s">
        <v>337</v>
      </c>
      <c r="D171" s="203">
        <v>1</v>
      </c>
      <c r="E171" s="227">
        <v>161</v>
      </c>
      <c r="F171" s="349"/>
      <c r="G171" s="350"/>
      <c r="H171" s="351"/>
      <c r="I171" s="352"/>
      <c r="J171" s="353"/>
      <c r="K171" s="354"/>
      <c r="L171" s="355"/>
      <c r="M171" s="356"/>
      <c r="N171" s="383"/>
      <c r="O171" s="357"/>
      <c r="P171" s="358"/>
      <c r="Q171" s="359"/>
      <c r="R171" s="360"/>
      <c r="S171" s="361"/>
      <c r="T171" s="228">
        <f t="shared" si="17"/>
        <v>0</v>
      </c>
      <c r="U171" s="228">
        <f t="shared" si="15"/>
        <v>0</v>
      </c>
      <c r="V171" s="290" t="str">
        <f t="shared" si="14"/>
        <v>-</v>
      </c>
      <c r="W171" s="229" t="s">
        <v>278</v>
      </c>
      <c r="X171" s="300">
        <v>2.73</v>
      </c>
      <c r="Y171" s="304">
        <f t="shared" si="16"/>
        <v>0</v>
      </c>
    </row>
    <row r="172" spans="1:25" s="193" customFormat="1" ht="37.25" customHeight="1">
      <c r="A172" s="210" t="s">
        <v>338</v>
      </c>
      <c r="B172" s="211" t="s">
        <v>339</v>
      </c>
      <c r="C172" s="211" t="s">
        <v>340</v>
      </c>
      <c r="D172" s="203">
        <v>11</v>
      </c>
      <c r="E172" s="227">
        <v>50</v>
      </c>
      <c r="F172" s="349"/>
      <c r="G172" s="350"/>
      <c r="H172" s="351"/>
      <c r="I172" s="352"/>
      <c r="J172" s="353"/>
      <c r="K172" s="354"/>
      <c r="L172" s="355"/>
      <c r="M172" s="356"/>
      <c r="N172" s="383"/>
      <c r="O172" s="357"/>
      <c r="P172" s="358"/>
      <c r="Q172" s="359"/>
      <c r="R172" s="360"/>
      <c r="S172" s="361"/>
      <c r="T172" s="228">
        <f t="shared" si="17"/>
        <v>0</v>
      </c>
      <c r="U172" s="228">
        <f t="shared" si="15"/>
        <v>0</v>
      </c>
      <c r="V172" s="290" t="str">
        <f t="shared" si="14"/>
        <v>-</v>
      </c>
      <c r="W172" s="229" t="s">
        <v>341</v>
      </c>
      <c r="X172" s="300">
        <v>0.37</v>
      </c>
      <c r="Y172" s="304">
        <f t="shared" si="16"/>
        <v>0</v>
      </c>
    </row>
    <row r="173" spans="1:25" s="193" customFormat="1" ht="37.25" customHeight="1">
      <c r="A173" s="210" t="s">
        <v>338</v>
      </c>
      <c r="B173" s="211" t="s">
        <v>342</v>
      </c>
      <c r="C173" s="211" t="s">
        <v>343</v>
      </c>
      <c r="D173" s="203">
        <v>5</v>
      </c>
      <c r="E173" s="227">
        <v>30</v>
      </c>
      <c r="F173" s="349"/>
      <c r="G173" s="350"/>
      <c r="H173" s="351"/>
      <c r="I173" s="352"/>
      <c r="J173" s="353"/>
      <c r="K173" s="354"/>
      <c r="L173" s="355"/>
      <c r="M173" s="356"/>
      <c r="N173" s="383"/>
      <c r="O173" s="357"/>
      <c r="P173" s="358"/>
      <c r="Q173" s="359"/>
      <c r="R173" s="360"/>
      <c r="S173" s="361"/>
      <c r="T173" s="228">
        <f t="shared" si="17"/>
        <v>0</v>
      </c>
      <c r="U173" s="228">
        <f t="shared" si="15"/>
        <v>0</v>
      </c>
      <c r="V173" s="290" t="str">
        <f t="shared" si="14"/>
        <v>-</v>
      </c>
      <c r="W173" s="229" t="s">
        <v>344</v>
      </c>
      <c r="X173" s="300">
        <v>0.28999999999999998</v>
      </c>
      <c r="Y173" s="304">
        <f t="shared" si="16"/>
        <v>0</v>
      </c>
    </row>
    <row r="174" spans="1:25" s="193" customFormat="1" ht="37.25" customHeight="1">
      <c r="A174" s="210" t="s">
        <v>338</v>
      </c>
      <c r="B174" s="211" t="s">
        <v>345</v>
      </c>
      <c r="C174" s="211" t="s">
        <v>346</v>
      </c>
      <c r="D174" s="203">
        <v>10</v>
      </c>
      <c r="E174" s="227">
        <v>62</v>
      </c>
      <c r="F174" s="349"/>
      <c r="G174" s="350"/>
      <c r="H174" s="351"/>
      <c r="I174" s="352"/>
      <c r="J174" s="353"/>
      <c r="K174" s="354"/>
      <c r="L174" s="355"/>
      <c r="M174" s="356"/>
      <c r="N174" s="383"/>
      <c r="O174" s="357"/>
      <c r="P174" s="358"/>
      <c r="Q174" s="359"/>
      <c r="R174" s="360"/>
      <c r="S174" s="361"/>
      <c r="T174" s="228">
        <f t="shared" si="17"/>
        <v>0</v>
      </c>
      <c r="U174" s="228">
        <f t="shared" si="15"/>
        <v>0</v>
      </c>
      <c r="V174" s="290" t="str">
        <f t="shared" si="14"/>
        <v>-</v>
      </c>
      <c r="W174" s="229" t="s">
        <v>347</v>
      </c>
      <c r="X174" s="300">
        <v>0.59</v>
      </c>
      <c r="Y174" s="304">
        <f t="shared" si="16"/>
        <v>0</v>
      </c>
    </row>
    <row r="175" spans="1:25" s="193" customFormat="1" ht="37.25" customHeight="1">
      <c r="A175" s="210" t="s">
        <v>338</v>
      </c>
      <c r="B175" s="211" t="s">
        <v>348</v>
      </c>
      <c r="C175" s="211" t="s">
        <v>349</v>
      </c>
      <c r="D175" s="203">
        <v>10</v>
      </c>
      <c r="E175" s="227">
        <v>67</v>
      </c>
      <c r="F175" s="349"/>
      <c r="G175" s="350"/>
      <c r="H175" s="351"/>
      <c r="I175" s="352"/>
      <c r="J175" s="353"/>
      <c r="K175" s="354"/>
      <c r="L175" s="355"/>
      <c r="M175" s="356"/>
      <c r="N175" s="383"/>
      <c r="O175" s="357"/>
      <c r="P175" s="358"/>
      <c r="Q175" s="359"/>
      <c r="R175" s="360"/>
      <c r="S175" s="361"/>
      <c r="T175" s="228">
        <f t="shared" si="17"/>
        <v>0</v>
      </c>
      <c r="U175" s="228">
        <f t="shared" si="15"/>
        <v>0</v>
      </c>
      <c r="V175" s="290" t="str">
        <f t="shared" si="14"/>
        <v>-</v>
      </c>
      <c r="W175" s="229" t="s">
        <v>347</v>
      </c>
      <c r="X175" s="300">
        <v>0.72</v>
      </c>
      <c r="Y175" s="304">
        <f t="shared" si="16"/>
        <v>0</v>
      </c>
    </row>
    <row r="176" spans="1:25" s="193" customFormat="1" ht="37.25" customHeight="1">
      <c r="A176" s="210" t="s">
        <v>338</v>
      </c>
      <c r="B176" s="211" t="s">
        <v>350</v>
      </c>
      <c r="C176" s="211" t="s">
        <v>351</v>
      </c>
      <c r="D176" s="203">
        <v>5</v>
      </c>
      <c r="E176" s="227">
        <v>36</v>
      </c>
      <c r="F176" s="349"/>
      <c r="G176" s="350"/>
      <c r="H176" s="351"/>
      <c r="I176" s="352"/>
      <c r="J176" s="353"/>
      <c r="K176" s="354"/>
      <c r="L176" s="355"/>
      <c r="M176" s="356"/>
      <c r="N176" s="383"/>
      <c r="O176" s="357"/>
      <c r="P176" s="358"/>
      <c r="Q176" s="359"/>
      <c r="R176" s="360"/>
      <c r="S176" s="361"/>
      <c r="T176" s="228">
        <f t="shared" si="17"/>
        <v>0</v>
      </c>
      <c r="U176" s="228">
        <f t="shared" si="15"/>
        <v>0</v>
      </c>
      <c r="V176" s="290" t="str">
        <f t="shared" si="14"/>
        <v>-</v>
      </c>
      <c r="W176" s="229" t="s">
        <v>82</v>
      </c>
      <c r="X176" s="300">
        <v>0.33</v>
      </c>
      <c r="Y176" s="304">
        <f t="shared" si="16"/>
        <v>0</v>
      </c>
    </row>
    <row r="177" spans="1:25" s="193" customFormat="1" ht="37.25" customHeight="1">
      <c r="A177" s="210" t="s">
        <v>338</v>
      </c>
      <c r="B177" s="211" t="s">
        <v>352</v>
      </c>
      <c r="C177" s="211" t="s">
        <v>353</v>
      </c>
      <c r="D177" s="203">
        <v>10</v>
      </c>
      <c r="E177" s="227">
        <v>82</v>
      </c>
      <c r="F177" s="349"/>
      <c r="G177" s="350"/>
      <c r="H177" s="351"/>
      <c r="I177" s="352"/>
      <c r="J177" s="353"/>
      <c r="K177" s="354"/>
      <c r="L177" s="355"/>
      <c r="M177" s="356"/>
      <c r="N177" s="383"/>
      <c r="O177" s="357"/>
      <c r="P177" s="358"/>
      <c r="Q177" s="359"/>
      <c r="R177" s="360"/>
      <c r="S177" s="361"/>
      <c r="T177" s="228">
        <f t="shared" si="17"/>
        <v>0</v>
      </c>
      <c r="U177" s="228">
        <f t="shared" si="15"/>
        <v>0</v>
      </c>
      <c r="V177" s="290" t="str">
        <f t="shared" si="14"/>
        <v>-</v>
      </c>
      <c r="W177" s="229" t="s">
        <v>354</v>
      </c>
      <c r="X177" s="300">
        <v>1.08</v>
      </c>
      <c r="Y177" s="304">
        <f t="shared" si="16"/>
        <v>0</v>
      </c>
    </row>
    <row r="178" spans="1:25" s="193" customFormat="1" ht="37.25" customHeight="1">
      <c r="A178" s="210" t="s">
        <v>338</v>
      </c>
      <c r="B178" s="211" t="s">
        <v>355</v>
      </c>
      <c r="C178" s="211" t="s">
        <v>356</v>
      </c>
      <c r="D178" s="203">
        <v>10</v>
      </c>
      <c r="E178" s="227">
        <v>100</v>
      </c>
      <c r="F178" s="349"/>
      <c r="G178" s="350"/>
      <c r="H178" s="351"/>
      <c r="I178" s="352"/>
      <c r="J178" s="353"/>
      <c r="K178" s="354"/>
      <c r="L178" s="355"/>
      <c r="M178" s="356"/>
      <c r="N178" s="383"/>
      <c r="O178" s="357"/>
      <c r="P178" s="358"/>
      <c r="Q178" s="359"/>
      <c r="R178" s="360"/>
      <c r="S178" s="361"/>
      <c r="T178" s="228">
        <f t="shared" si="17"/>
        <v>0</v>
      </c>
      <c r="U178" s="228">
        <f t="shared" si="15"/>
        <v>0</v>
      </c>
      <c r="V178" s="290" t="str">
        <f t="shared" si="14"/>
        <v>-</v>
      </c>
      <c r="W178" s="229" t="s">
        <v>357</v>
      </c>
      <c r="X178" s="300">
        <v>1.55</v>
      </c>
      <c r="Y178" s="304">
        <f t="shared" si="16"/>
        <v>0</v>
      </c>
    </row>
    <row r="179" spans="1:25" s="193" customFormat="1" ht="37.25" customHeight="1">
      <c r="A179" s="210" t="s">
        <v>338</v>
      </c>
      <c r="B179" s="211" t="s">
        <v>358</v>
      </c>
      <c r="C179" s="211" t="s">
        <v>359</v>
      </c>
      <c r="D179" s="203">
        <v>5</v>
      </c>
      <c r="E179" s="227">
        <v>56</v>
      </c>
      <c r="F179" s="349"/>
      <c r="G179" s="350"/>
      <c r="H179" s="351"/>
      <c r="I179" s="352"/>
      <c r="J179" s="353"/>
      <c r="K179" s="354"/>
      <c r="L179" s="355"/>
      <c r="M179" s="356"/>
      <c r="N179" s="383"/>
      <c r="O179" s="357"/>
      <c r="P179" s="358"/>
      <c r="Q179" s="359"/>
      <c r="R179" s="360"/>
      <c r="S179" s="361"/>
      <c r="T179" s="228">
        <f t="shared" si="17"/>
        <v>0</v>
      </c>
      <c r="U179" s="228">
        <f t="shared" si="15"/>
        <v>0</v>
      </c>
      <c r="V179" s="290" t="str">
        <f t="shared" si="14"/>
        <v>-</v>
      </c>
      <c r="W179" s="229" t="s">
        <v>88</v>
      </c>
      <c r="X179" s="300">
        <v>0.84</v>
      </c>
      <c r="Y179" s="304">
        <f t="shared" si="16"/>
        <v>0</v>
      </c>
    </row>
    <row r="180" spans="1:25" s="193" customFormat="1" ht="37.25" customHeight="1">
      <c r="A180" s="210" t="s">
        <v>338</v>
      </c>
      <c r="B180" s="211" t="s">
        <v>360</v>
      </c>
      <c r="C180" s="211" t="s">
        <v>361</v>
      </c>
      <c r="D180" s="203">
        <v>5</v>
      </c>
      <c r="E180" s="227">
        <v>72</v>
      </c>
      <c r="F180" s="349"/>
      <c r="G180" s="350"/>
      <c r="H180" s="351"/>
      <c r="I180" s="352"/>
      <c r="J180" s="353"/>
      <c r="K180" s="354"/>
      <c r="L180" s="355"/>
      <c r="M180" s="356"/>
      <c r="N180" s="383"/>
      <c r="O180" s="357"/>
      <c r="P180" s="358"/>
      <c r="Q180" s="359"/>
      <c r="R180" s="360"/>
      <c r="S180" s="361"/>
      <c r="T180" s="228">
        <f t="shared" si="17"/>
        <v>0</v>
      </c>
      <c r="U180" s="228">
        <f t="shared" si="15"/>
        <v>0</v>
      </c>
      <c r="V180" s="290" t="str">
        <f t="shared" si="14"/>
        <v>-</v>
      </c>
      <c r="W180" s="229" t="s">
        <v>362</v>
      </c>
      <c r="X180" s="300">
        <v>1.26</v>
      </c>
      <c r="Y180" s="304">
        <f t="shared" si="16"/>
        <v>0</v>
      </c>
    </row>
    <row r="181" spans="1:25" s="193" customFormat="1" ht="37.25" customHeight="1">
      <c r="A181" s="210" t="s">
        <v>338</v>
      </c>
      <c r="B181" s="211" t="s">
        <v>363</v>
      </c>
      <c r="C181" s="211" t="s">
        <v>364</v>
      </c>
      <c r="D181" s="203">
        <v>5</v>
      </c>
      <c r="E181" s="227">
        <v>87</v>
      </c>
      <c r="F181" s="349"/>
      <c r="G181" s="350"/>
      <c r="H181" s="351"/>
      <c r="I181" s="352"/>
      <c r="J181" s="353"/>
      <c r="K181" s="354"/>
      <c r="L181" s="355"/>
      <c r="M181" s="356"/>
      <c r="N181" s="383"/>
      <c r="O181" s="357"/>
      <c r="P181" s="358"/>
      <c r="Q181" s="359"/>
      <c r="R181" s="360"/>
      <c r="S181" s="361"/>
      <c r="T181" s="228">
        <f t="shared" si="17"/>
        <v>0</v>
      </c>
      <c r="U181" s="228">
        <f t="shared" si="15"/>
        <v>0</v>
      </c>
      <c r="V181" s="290" t="str">
        <f t="shared" ref="V181:V244" si="18">IF(T181&gt;0,T181*E181,"-")</f>
        <v>-</v>
      </c>
      <c r="W181" s="229" t="s">
        <v>365</v>
      </c>
      <c r="X181" s="300">
        <v>1.62</v>
      </c>
      <c r="Y181" s="304">
        <f t="shared" si="16"/>
        <v>0</v>
      </c>
    </row>
    <row r="182" spans="1:25" s="193" customFormat="1" ht="37.25" customHeight="1">
      <c r="A182" s="210" t="s">
        <v>338</v>
      </c>
      <c r="B182" s="211" t="s">
        <v>366</v>
      </c>
      <c r="C182" s="211" t="s">
        <v>367</v>
      </c>
      <c r="D182" s="203">
        <v>5</v>
      </c>
      <c r="E182" s="227">
        <v>92</v>
      </c>
      <c r="F182" s="349"/>
      <c r="G182" s="350"/>
      <c r="H182" s="351"/>
      <c r="I182" s="352"/>
      <c r="J182" s="353"/>
      <c r="K182" s="354"/>
      <c r="L182" s="355"/>
      <c r="M182" s="356"/>
      <c r="N182" s="383"/>
      <c r="O182" s="357"/>
      <c r="P182" s="358"/>
      <c r="Q182" s="359"/>
      <c r="R182" s="360"/>
      <c r="S182" s="361"/>
      <c r="T182" s="228">
        <f t="shared" si="17"/>
        <v>0</v>
      </c>
      <c r="U182" s="228">
        <f t="shared" ref="U182:U245" si="19">T182*D182</f>
        <v>0</v>
      </c>
      <c r="V182" s="290" t="str">
        <f t="shared" si="18"/>
        <v>-</v>
      </c>
      <c r="W182" s="229" t="s">
        <v>198</v>
      </c>
      <c r="X182" s="300">
        <v>1.7</v>
      </c>
      <c r="Y182" s="304">
        <f t="shared" ref="Y182:Y245" si="20">X182*T182</f>
        <v>0</v>
      </c>
    </row>
    <row r="183" spans="1:25" s="193" customFormat="1" ht="37.25" customHeight="1">
      <c r="A183" s="210" t="s">
        <v>338</v>
      </c>
      <c r="B183" s="211" t="s">
        <v>368</v>
      </c>
      <c r="C183" s="211" t="s">
        <v>369</v>
      </c>
      <c r="D183" s="203">
        <v>5</v>
      </c>
      <c r="E183" s="227">
        <v>113</v>
      </c>
      <c r="F183" s="349"/>
      <c r="G183" s="350"/>
      <c r="H183" s="351"/>
      <c r="I183" s="352"/>
      <c r="J183" s="353"/>
      <c r="K183" s="354"/>
      <c r="L183" s="355"/>
      <c r="M183" s="356"/>
      <c r="N183" s="383"/>
      <c r="O183" s="357"/>
      <c r="P183" s="358"/>
      <c r="Q183" s="359"/>
      <c r="R183" s="360"/>
      <c r="S183" s="361"/>
      <c r="T183" s="228">
        <f t="shared" si="17"/>
        <v>0</v>
      </c>
      <c r="U183" s="228">
        <f t="shared" si="19"/>
        <v>0</v>
      </c>
      <c r="V183" s="290" t="str">
        <f t="shared" si="18"/>
        <v>-</v>
      </c>
      <c r="W183" s="229" t="s">
        <v>370</v>
      </c>
      <c r="X183" s="300">
        <v>1.82</v>
      </c>
      <c r="Y183" s="304">
        <f t="shared" si="20"/>
        <v>0</v>
      </c>
    </row>
    <row r="184" spans="1:25" s="193" customFormat="1" ht="37.25" customHeight="1">
      <c r="A184" s="210" t="s">
        <v>338</v>
      </c>
      <c r="B184" s="211" t="s">
        <v>371</v>
      </c>
      <c r="C184" s="211" t="s">
        <v>372</v>
      </c>
      <c r="D184" s="203">
        <v>2</v>
      </c>
      <c r="E184" s="227">
        <v>87</v>
      </c>
      <c r="F184" s="349"/>
      <c r="G184" s="350"/>
      <c r="H184" s="351"/>
      <c r="I184" s="352"/>
      <c r="J184" s="353"/>
      <c r="K184" s="354"/>
      <c r="L184" s="355"/>
      <c r="M184" s="356"/>
      <c r="N184" s="383"/>
      <c r="O184" s="357"/>
      <c r="P184" s="358"/>
      <c r="Q184" s="359"/>
      <c r="R184" s="360"/>
      <c r="S184" s="361"/>
      <c r="T184" s="228">
        <f t="shared" si="17"/>
        <v>0</v>
      </c>
      <c r="U184" s="228">
        <f t="shared" si="19"/>
        <v>0</v>
      </c>
      <c r="V184" s="290" t="str">
        <f t="shared" si="18"/>
        <v>-</v>
      </c>
      <c r="W184" s="229" t="s">
        <v>184</v>
      </c>
      <c r="X184" s="300">
        <v>1.26</v>
      </c>
      <c r="Y184" s="304">
        <f t="shared" si="20"/>
        <v>0</v>
      </c>
    </row>
    <row r="185" spans="1:25" s="193" customFormat="1" ht="37.25" customHeight="1">
      <c r="A185" s="210" t="s">
        <v>373</v>
      </c>
      <c r="B185" s="211" t="s">
        <v>374</v>
      </c>
      <c r="C185" s="211" t="s">
        <v>375</v>
      </c>
      <c r="D185" s="236">
        <v>10</v>
      </c>
      <c r="E185" s="237">
        <v>41</v>
      </c>
      <c r="F185" s="349"/>
      <c r="G185" s="350"/>
      <c r="H185" s="351"/>
      <c r="I185" s="352"/>
      <c r="J185" s="353"/>
      <c r="K185" s="354"/>
      <c r="L185" s="355"/>
      <c r="M185" s="356"/>
      <c r="N185" s="383"/>
      <c r="O185" s="357"/>
      <c r="P185" s="358"/>
      <c r="Q185" s="359"/>
      <c r="R185" s="360"/>
      <c r="S185" s="361"/>
      <c r="T185" s="228">
        <f t="shared" si="17"/>
        <v>0</v>
      </c>
      <c r="U185" s="228">
        <f t="shared" si="19"/>
        <v>0</v>
      </c>
      <c r="V185" s="290" t="str">
        <f t="shared" si="18"/>
        <v>-</v>
      </c>
      <c r="W185" s="233" t="s">
        <v>376</v>
      </c>
      <c r="X185" s="300">
        <v>0.27</v>
      </c>
      <c r="Y185" s="304">
        <f t="shared" si="20"/>
        <v>0</v>
      </c>
    </row>
    <row r="186" spans="1:25" s="193" customFormat="1" ht="37.25" customHeight="1">
      <c r="A186" s="238" t="s">
        <v>373</v>
      </c>
      <c r="B186" s="239" t="s">
        <v>377</v>
      </c>
      <c r="C186" s="239" t="s">
        <v>378</v>
      </c>
      <c r="D186" s="240">
        <v>5</v>
      </c>
      <c r="E186" s="227">
        <v>25</v>
      </c>
      <c r="F186" s="349"/>
      <c r="G186" s="350"/>
      <c r="H186" s="351"/>
      <c r="I186" s="352"/>
      <c r="J186" s="353"/>
      <c r="K186" s="354"/>
      <c r="L186" s="355"/>
      <c r="M186" s="356"/>
      <c r="N186" s="383"/>
      <c r="O186" s="357"/>
      <c r="P186" s="358"/>
      <c r="Q186" s="359"/>
      <c r="R186" s="360"/>
      <c r="S186" s="361"/>
      <c r="T186" s="228">
        <f t="shared" si="17"/>
        <v>0</v>
      </c>
      <c r="U186" s="228">
        <f t="shared" si="19"/>
        <v>0</v>
      </c>
      <c r="V186" s="290" t="str">
        <f t="shared" si="18"/>
        <v>-</v>
      </c>
      <c r="W186" s="233" t="s">
        <v>376</v>
      </c>
      <c r="X186" s="300">
        <v>0.17</v>
      </c>
      <c r="Y186" s="304">
        <f t="shared" si="20"/>
        <v>0</v>
      </c>
    </row>
    <row r="187" spans="1:25" s="193" customFormat="1" ht="37.25" customHeight="1">
      <c r="A187" s="241" t="s">
        <v>373</v>
      </c>
      <c r="B187" s="242" t="s">
        <v>379</v>
      </c>
      <c r="C187" s="242" t="s">
        <v>380</v>
      </c>
      <c r="D187" s="243">
        <v>10</v>
      </c>
      <c r="E187" s="227">
        <v>48</v>
      </c>
      <c r="F187" s="349"/>
      <c r="G187" s="350"/>
      <c r="H187" s="351"/>
      <c r="I187" s="352"/>
      <c r="J187" s="353"/>
      <c r="K187" s="354"/>
      <c r="L187" s="355"/>
      <c r="M187" s="356"/>
      <c r="N187" s="383"/>
      <c r="O187" s="357"/>
      <c r="P187" s="358"/>
      <c r="Q187" s="359"/>
      <c r="R187" s="360"/>
      <c r="S187" s="361"/>
      <c r="T187" s="228">
        <f t="shared" si="17"/>
        <v>0</v>
      </c>
      <c r="U187" s="228">
        <f t="shared" si="19"/>
        <v>0</v>
      </c>
      <c r="V187" s="290" t="str">
        <f t="shared" si="18"/>
        <v>-</v>
      </c>
      <c r="W187" s="233" t="s">
        <v>376</v>
      </c>
      <c r="X187" s="300">
        <v>0.31</v>
      </c>
      <c r="Y187" s="304">
        <f t="shared" si="20"/>
        <v>0</v>
      </c>
    </row>
    <row r="188" spans="1:25" s="193" customFormat="1" ht="37.25" customHeight="1">
      <c r="A188" s="244" t="s">
        <v>373</v>
      </c>
      <c r="B188" s="245" t="s">
        <v>381</v>
      </c>
      <c r="C188" s="245" t="s">
        <v>382</v>
      </c>
      <c r="D188" s="246">
        <v>5</v>
      </c>
      <c r="E188" s="227">
        <v>44</v>
      </c>
      <c r="F188" s="349"/>
      <c r="G188" s="350"/>
      <c r="H188" s="351"/>
      <c r="I188" s="352"/>
      <c r="J188" s="353"/>
      <c r="K188" s="354"/>
      <c r="L188" s="355"/>
      <c r="M188" s="356"/>
      <c r="N188" s="383"/>
      <c r="O188" s="357"/>
      <c r="P188" s="358"/>
      <c r="Q188" s="359"/>
      <c r="R188" s="360"/>
      <c r="S188" s="361"/>
      <c r="T188" s="228">
        <f t="shared" si="17"/>
        <v>0</v>
      </c>
      <c r="U188" s="228">
        <f t="shared" si="19"/>
        <v>0</v>
      </c>
      <c r="V188" s="290" t="str">
        <f t="shared" si="18"/>
        <v>-</v>
      </c>
      <c r="W188" s="233" t="s">
        <v>376</v>
      </c>
      <c r="X188" s="300">
        <v>0.61</v>
      </c>
      <c r="Y188" s="304">
        <f t="shared" si="20"/>
        <v>0</v>
      </c>
    </row>
    <row r="189" spans="1:25" s="193" customFormat="1" ht="37.25" customHeight="1">
      <c r="A189" s="210" t="s">
        <v>373</v>
      </c>
      <c r="B189" s="211" t="s">
        <v>383</v>
      </c>
      <c r="C189" s="211" t="s">
        <v>384</v>
      </c>
      <c r="D189" s="203">
        <v>5</v>
      </c>
      <c r="E189" s="227">
        <v>29</v>
      </c>
      <c r="F189" s="349"/>
      <c r="G189" s="350"/>
      <c r="H189" s="351"/>
      <c r="I189" s="352"/>
      <c r="J189" s="353"/>
      <c r="K189" s="354"/>
      <c r="L189" s="355"/>
      <c r="M189" s="356"/>
      <c r="N189" s="383"/>
      <c r="O189" s="357"/>
      <c r="P189" s="358"/>
      <c r="Q189" s="359"/>
      <c r="R189" s="360"/>
      <c r="S189" s="361"/>
      <c r="T189" s="228">
        <f t="shared" si="17"/>
        <v>0</v>
      </c>
      <c r="U189" s="228">
        <f t="shared" si="19"/>
        <v>0</v>
      </c>
      <c r="V189" s="290" t="str">
        <f t="shared" si="18"/>
        <v>-</v>
      </c>
      <c r="W189" s="229" t="s">
        <v>385</v>
      </c>
      <c r="X189" s="300">
        <v>0.26</v>
      </c>
      <c r="Y189" s="304">
        <f t="shared" si="20"/>
        <v>0</v>
      </c>
    </row>
    <row r="190" spans="1:25" s="193" customFormat="1" ht="37.25" customHeight="1">
      <c r="A190" s="210" t="s">
        <v>373</v>
      </c>
      <c r="B190" s="211" t="s">
        <v>386</v>
      </c>
      <c r="C190" s="211" t="s">
        <v>387</v>
      </c>
      <c r="D190" s="203">
        <v>5</v>
      </c>
      <c r="E190" s="227">
        <v>38</v>
      </c>
      <c r="F190" s="349"/>
      <c r="G190" s="350"/>
      <c r="H190" s="351"/>
      <c r="I190" s="352"/>
      <c r="J190" s="353"/>
      <c r="K190" s="354"/>
      <c r="L190" s="355"/>
      <c r="M190" s="356"/>
      <c r="N190" s="383"/>
      <c r="O190" s="357"/>
      <c r="P190" s="358"/>
      <c r="Q190" s="359"/>
      <c r="R190" s="360"/>
      <c r="S190" s="361"/>
      <c r="T190" s="228">
        <f t="shared" si="17"/>
        <v>0</v>
      </c>
      <c r="U190" s="228">
        <f t="shared" si="19"/>
        <v>0</v>
      </c>
      <c r="V190" s="290" t="str">
        <f t="shared" si="18"/>
        <v>-</v>
      </c>
      <c r="W190" s="229" t="s">
        <v>388</v>
      </c>
      <c r="X190" s="300">
        <v>0.38</v>
      </c>
      <c r="Y190" s="304">
        <f t="shared" si="20"/>
        <v>0</v>
      </c>
    </row>
    <row r="191" spans="1:25" s="193" customFormat="1" ht="37.25" customHeight="1">
      <c r="A191" s="210" t="s">
        <v>373</v>
      </c>
      <c r="B191" s="211" t="s">
        <v>389</v>
      </c>
      <c r="C191" s="211" t="s">
        <v>390</v>
      </c>
      <c r="D191" s="203">
        <v>5</v>
      </c>
      <c r="E191" s="227">
        <v>40</v>
      </c>
      <c r="F191" s="349"/>
      <c r="G191" s="350"/>
      <c r="H191" s="351"/>
      <c r="I191" s="352"/>
      <c r="J191" s="353"/>
      <c r="K191" s="354"/>
      <c r="L191" s="355"/>
      <c r="M191" s="356"/>
      <c r="N191" s="383"/>
      <c r="O191" s="357"/>
      <c r="P191" s="358"/>
      <c r="Q191" s="359"/>
      <c r="R191" s="360"/>
      <c r="S191" s="361"/>
      <c r="T191" s="228">
        <f t="shared" si="17"/>
        <v>0</v>
      </c>
      <c r="U191" s="228">
        <f t="shared" si="19"/>
        <v>0</v>
      </c>
      <c r="V191" s="290" t="str">
        <f t="shared" si="18"/>
        <v>-</v>
      </c>
      <c r="W191" s="233" t="s">
        <v>376</v>
      </c>
      <c r="X191" s="300">
        <v>0.54</v>
      </c>
      <c r="Y191" s="304">
        <f t="shared" si="20"/>
        <v>0</v>
      </c>
    </row>
    <row r="192" spans="1:25" s="193" customFormat="1" ht="37.25" customHeight="1">
      <c r="A192" s="210" t="s">
        <v>373</v>
      </c>
      <c r="B192" s="211" t="s">
        <v>391</v>
      </c>
      <c r="C192" s="211" t="s">
        <v>392</v>
      </c>
      <c r="D192" s="203">
        <v>5</v>
      </c>
      <c r="E192" s="227">
        <v>31</v>
      </c>
      <c r="F192" s="349"/>
      <c r="G192" s="350"/>
      <c r="H192" s="351"/>
      <c r="I192" s="352"/>
      <c r="J192" s="353"/>
      <c r="K192" s="354"/>
      <c r="L192" s="355"/>
      <c r="M192" s="356"/>
      <c r="N192" s="383"/>
      <c r="O192" s="357"/>
      <c r="P192" s="358"/>
      <c r="Q192" s="359"/>
      <c r="R192" s="360"/>
      <c r="S192" s="361"/>
      <c r="T192" s="228">
        <f t="shared" si="17"/>
        <v>0</v>
      </c>
      <c r="U192" s="228">
        <f t="shared" si="19"/>
        <v>0</v>
      </c>
      <c r="V192" s="290" t="str">
        <f t="shared" si="18"/>
        <v>-</v>
      </c>
      <c r="W192" s="233" t="s">
        <v>376</v>
      </c>
      <c r="X192" s="300">
        <v>0.34</v>
      </c>
      <c r="Y192" s="304">
        <f t="shared" si="20"/>
        <v>0</v>
      </c>
    </row>
    <row r="193" spans="1:25" s="193" customFormat="1" ht="37.25" customHeight="1">
      <c r="A193" s="210" t="s">
        <v>373</v>
      </c>
      <c r="B193" s="211" t="s">
        <v>393</v>
      </c>
      <c r="C193" s="211" t="s">
        <v>394</v>
      </c>
      <c r="D193" s="203">
        <v>3</v>
      </c>
      <c r="E193" s="227">
        <v>71</v>
      </c>
      <c r="F193" s="349"/>
      <c r="G193" s="350"/>
      <c r="H193" s="351"/>
      <c r="I193" s="352"/>
      <c r="J193" s="353"/>
      <c r="K193" s="354"/>
      <c r="L193" s="355"/>
      <c r="M193" s="356"/>
      <c r="N193" s="383"/>
      <c r="O193" s="357"/>
      <c r="P193" s="358"/>
      <c r="Q193" s="359"/>
      <c r="R193" s="360"/>
      <c r="S193" s="361"/>
      <c r="T193" s="228">
        <f t="shared" si="17"/>
        <v>0</v>
      </c>
      <c r="U193" s="228">
        <f t="shared" si="19"/>
        <v>0</v>
      </c>
      <c r="V193" s="290" t="str">
        <f t="shared" si="18"/>
        <v>-</v>
      </c>
      <c r="W193" s="229" t="s">
        <v>395</v>
      </c>
      <c r="X193" s="300">
        <v>1.4</v>
      </c>
      <c r="Y193" s="304">
        <f t="shared" si="20"/>
        <v>0</v>
      </c>
    </row>
    <row r="194" spans="1:25" s="193" customFormat="1" ht="37.25" customHeight="1">
      <c r="A194" s="210" t="s">
        <v>373</v>
      </c>
      <c r="B194" s="211" t="s">
        <v>396</v>
      </c>
      <c r="C194" s="211" t="s">
        <v>397</v>
      </c>
      <c r="D194" s="203">
        <v>3</v>
      </c>
      <c r="E194" s="227">
        <v>58</v>
      </c>
      <c r="F194" s="349"/>
      <c r="G194" s="350"/>
      <c r="H194" s="351"/>
      <c r="I194" s="352"/>
      <c r="J194" s="353"/>
      <c r="K194" s="354"/>
      <c r="L194" s="355"/>
      <c r="M194" s="356"/>
      <c r="N194" s="383"/>
      <c r="O194" s="357"/>
      <c r="P194" s="358"/>
      <c r="Q194" s="359"/>
      <c r="R194" s="360"/>
      <c r="S194" s="361"/>
      <c r="T194" s="228">
        <f t="shared" si="17"/>
        <v>0</v>
      </c>
      <c r="U194" s="228">
        <f t="shared" si="19"/>
        <v>0</v>
      </c>
      <c r="V194" s="290" t="str">
        <f t="shared" si="18"/>
        <v>-</v>
      </c>
      <c r="W194" s="229" t="s">
        <v>398</v>
      </c>
      <c r="X194" s="300">
        <v>0.95</v>
      </c>
      <c r="Y194" s="304">
        <f t="shared" si="20"/>
        <v>0</v>
      </c>
    </row>
    <row r="195" spans="1:25" s="193" customFormat="1" ht="37.25" customHeight="1">
      <c r="A195" s="210" t="s">
        <v>373</v>
      </c>
      <c r="B195" s="211" t="s">
        <v>399</v>
      </c>
      <c r="C195" s="211" t="s">
        <v>400</v>
      </c>
      <c r="D195" s="203">
        <v>3</v>
      </c>
      <c r="E195" s="227">
        <v>74</v>
      </c>
      <c r="F195" s="349"/>
      <c r="G195" s="350"/>
      <c r="H195" s="351"/>
      <c r="I195" s="352"/>
      <c r="J195" s="353"/>
      <c r="K195" s="354"/>
      <c r="L195" s="355"/>
      <c r="M195" s="356"/>
      <c r="N195" s="383"/>
      <c r="O195" s="357"/>
      <c r="P195" s="358"/>
      <c r="Q195" s="359"/>
      <c r="R195" s="360"/>
      <c r="S195" s="361"/>
      <c r="T195" s="228">
        <f t="shared" si="17"/>
        <v>0</v>
      </c>
      <c r="U195" s="228">
        <f t="shared" si="19"/>
        <v>0</v>
      </c>
      <c r="V195" s="290" t="str">
        <f t="shared" si="18"/>
        <v>-</v>
      </c>
      <c r="W195" s="229" t="s">
        <v>1346</v>
      </c>
      <c r="X195" s="300">
        <v>1.23</v>
      </c>
      <c r="Y195" s="304">
        <f t="shared" si="20"/>
        <v>0</v>
      </c>
    </row>
    <row r="196" spans="1:25" s="193" customFormat="1" ht="37.25" customHeight="1">
      <c r="A196" s="210" t="s">
        <v>373</v>
      </c>
      <c r="B196" s="211" t="s">
        <v>401</v>
      </c>
      <c r="C196" s="211" t="s">
        <v>402</v>
      </c>
      <c r="D196" s="203">
        <v>5</v>
      </c>
      <c r="E196" s="227">
        <v>67</v>
      </c>
      <c r="F196" s="349"/>
      <c r="G196" s="350"/>
      <c r="H196" s="351"/>
      <c r="I196" s="352"/>
      <c r="J196" s="353"/>
      <c r="K196" s="354"/>
      <c r="L196" s="355"/>
      <c r="M196" s="356"/>
      <c r="N196" s="383"/>
      <c r="O196" s="357"/>
      <c r="P196" s="358"/>
      <c r="Q196" s="359"/>
      <c r="R196" s="360"/>
      <c r="S196" s="361"/>
      <c r="T196" s="228">
        <f t="shared" si="17"/>
        <v>0</v>
      </c>
      <c r="U196" s="228">
        <f t="shared" si="19"/>
        <v>0</v>
      </c>
      <c r="V196" s="290" t="str">
        <f t="shared" si="18"/>
        <v>-</v>
      </c>
      <c r="W196" s="229" t="s">
        <v>1347</v>
      </c>
      <c r="X196" s="300">
        <v>1.1000000000000001</v>
      </c>
      <c r="Y196" s="304">
        <f t="shared" si="20"/>
        <v>0</v>
      </c>
    </row>
    <row r="197" spans="1:25" s="193" customFormat="1" ht="37.25" customHeight="1">
      <c r="A197" s="210" t="s">
        <v>373</v>
      </c>
      <c r="B197" s="211" t="s">
        <v>403</v>
      </c>
      <c r="C197" s="211" t="s">
        <v>404</v>
      </c>
      <c r="D197" s="203">
        <v>3</v>
      </c>
      <c r="E197" s="227">
        <v>45</v>
      </c>
      <c r="F197" s="349"/>
      <c r="G197" s="350"/>
      <c r="H197" s="351"/>
      <c r="I197" s="352"/>
      <c r="J197" s="353"/>
      <c r="K197" s="354"/>
      <c r="L197" s="355"/>
      <c r="M197" s="356"/>
      <c r="N197" s="383"/>
      <c r="O197" s="357"/>
      <c r="P197" s="358"/>
      <c r="Q197" s="359"/>
      <c r="R197" s="360"/>
      <c r="S197" s="361"/>
      <c r="T197" s="228">
        <f t="shared" si="17"/>
        <v>0</v>
      </c>
      <c r="U197" s="228">
        <f t="shared" si="19"/>
        <v>0</v>
      </c>
      <c r="V197" s="290" t="str">
        <f t="shared" si="18"/>
        <v>-</v>
      </c>
      <c r="W197" s="229" t="s">
        <v>405</v>
      </c>
      <c r="X197" s="300">
        <v>0.71</v>
      </c>
      <c r="Y197" s="304">
        <f t="shared" si="20"/>
        <v>0</v>
      </c>
    </row>
    <row r="198" spans="1:25" s="193" customFormat="1" ht="37.25" customHeight="1">
      <c r="A198" s="210" t="s">
        <v>373</v>
      </c>
      <c r="B198" s="211" t="s">
        <v>406</v>
      </c>
      <c r="C198" s="211" t="s">
        <v>407</v>
      </c>
      <c r="D198" s="203">
        <v>2</v>
      </c>
      <c r="E198" s="227">
        <v>105</v>
      </c>
      <c r="F198" s="349"/>
      <c r="G198" s="350"/>
      <c r="H198" s="351"/>
      <c r="I198" s="352"/>
      <c r="J198" s="353"/>
      <c r="K198" s="354"/>
      <c r="L198" s="355"/>
      <c r="M198" s="356"/>
      <c r="N198" s="383"/>
      <c r="O198" s="357"/>
      <c r="P198" s="358"/>
      <c r="Q198" s="359"/>
      <c r="R198" s="360"/>
      <c r="S198" s="361"/>
      <c r="T198" s="228">
        <f t="shared" si="17"/>
        <v>0</v>
      </c>
      <c r="U198" s="228">
        <f t="shared" si="19"/>
        <v>0</v>
      </c>
      <c r="V198" s="290" t="str">
        <f t="shared" si="18"/>
        <v>-</v>
      </c>
      <c r="W198" s="229" t="s">
        <v>408</v>
      </c>
      <c r="X198" s="300">
        <v>1.48</v>
      </c>
      <c r="Y198" s="304">
        <f t="shared" si="20"/>
        <v>0</v>
      </c>
    </row>
    <row r="199" spans="1:25" s="193" customFormat="1" ht="38.25" customHeight="1">
      <c r="A199" s="210" t="s">
        <v>373</v>
      </c>
      <c r="B199" s="211" t="s">
        <v>409</v>
      </c>
      <c r="C199" s="211" t="s">
        <v>410</v>
      </c>
      <c r="D199" s="203">
        <v>2</v>
      </c>
      <c r="E199" s="227">
        <v>114</v>
      </c>
      <c r="F199" s="349"/>
      <c r="G199" s="350"/>
      <c r="H199" s="351"/>
      <c r="I199" s="352"/>
      <c r="J199" s="353"/>
      <c r="K199" s="354"/>
      <c r="L199" s="355"/>
      <c r="M199" s="356"/>
      <c r="N199" s="383"/>
      <c r="O199" s="357"/>
      <c r="P199" s="358"/>
      <c r="Q199" s="359"/>
      <c r="R199" s="360"/>
      <c r="S199" s="361"/>
      <c r="T199" s="228">
        <f t="shared" ref="T199:T262" si="21">F199+G199+H199+I199+J199+K199+L199+M199+N199+O199+P199+Q199+R199+S199</f>
        <v>0</v>
      </c>
      <c r="U199" s="228">
        <f t="shared" si="19"/>
        <v>0</v>
      </c>
      <c r="V199" s="290" t="str">
        <f t="shared" si="18"/>
        <v>-</v>
      </c>
      <c r="W199" s="229" t="s">
        <v>411</v>
      </c>
      <c r="X199" s="300">
        <v>1.65</v>
      </c>
      <c r="Y199" s="304">
        <f t="shared" si="20"/>
        <v>0</v>
      </c>
    </row>
    <row r="200" spans="1:25" s="193" customFormat="1" ht="38.25" customHeight="1">
      <c r="A200" s="210" t="s">
        <v>373</v>
      </c>
      <c r="B200" s="211" t="s">
        <v>412</v>
      </c>
      <c r="C200" s="211" t="s">
        <v>413</v>
      </c>
      <c r="D200" s="203">
        <v>3</v>
      </c>
      <c r="E200" s="227">
        <v>99</v>
      </c>
      <c r="F200" s="349"/>
      <c r="G200" s="350"/>
      <c r="H200" s="351"/>
      <c r="I200" s="352"/>
      <c r="J200" s="353"/>
      <c r="K200" s="354"/>
      <c r="L200" s="355"/>
      <c r="M200" s="356"/>
      <c r="N200" s="383"/>
      <c r="O200" s="357"/>
      <c r="P200" s="358"/>
      <c r="Q200" s="359"/>
      <c r="R200" s="360"/>
      <c r="S200" s="361"/>
      <c r="T200" s="228">
        <f t="shared" si="21"/>
        <v>0</v>
      </c>
      <c r="U200" s="228">
        <f t="shared" si="19"/>
        <v>0</v>
      </c>
      <c r="V200" s="290" t="str">
        <f t="shared" si="18"/>
        <v>-</v>
      </c>
      <c r="W200" s="229" t="s">
        <v>414</v>
      </c>
      <c r="X200" s="300">
        <v>1.1000000000000001</v>
      </c>
      <c r="Y200" s="304">
        <f t="shared" si="20"/>
        <v>0</v>
      </c>
    </row>
    <row r="201" spans="1:25" s="193" customFormat="1" ht="38.25" customHeight="1">
      <c r="A201" s="210" t="s">
        <v>373</v>
      </c>
      <c r="B201" s="211" t="s">
        <v>415</v>
      </c>
      <c r="C201" s="211" t="s">
        <v>416</v>
      </c>
      <c r="D201" s="203">
        <v>3</v>
      </c>
      <c r="E201" s="227">
        <v>111</v>
      </c>
      <c r="F201" s="349"/>
      <c r="G201" s="350"/>
      <c r="H201" s="351"/>
      <c r="I201" s="352"/>
      <c r="J201" s="353"/>
      <c r="K201" s="354"/>
      <c r="L201" s="355"/>
      <c r="M201" s="356"/>
      <c r="N201" s="383"/>
      <c r="O201" s="357"/>
      <c r="P201" s="358"/>
      <c r="Q201" s="359"/>
      <c r="R201" s="360"/>
      <c r="S201" s="361"/>
      <c r="T201" s="228">
        <f t="shared" si="21"/>
        <v>0</v>
      </c>
      <c r="U201" s="228">
        <f t="shared" si="19"/>
        <v>0</v>
      </c>
      <c r="V201" s="290" t="str">
        <f t="shared" si="18"/>
        <v>-</v>
      </c>
      <c r="W201" s="229" t="s">
        <v>417</v>
      </c>
      <c r="X201" s="300">
        <v>1.27</v>
      </c>
      <c r="Y201" s="304">
        <f t="shared" si="20"/>
        <v>0</v>
      </c>
    </row>
    <row r="202" spans="1:25" s="193" customFormat="1" ht="38.25" customHeight="1">
      <c r="A202" s="210" t="s">
        <v>373</v>
      </c>
      <c r="B202" s="211" t="s">
        <v>418</v>
      </c>
      <c r="C202" s="211" t="s">
        <v>419</v>
      </c>
      <c r="D202" s="203">
        <v>3</v>
      </c>
      <c r="E202" s="227">
        <v>108</v>
      </c>
      <c r="F202" s="349"/>
      <c r="G202" s="350"/>
      <c r="H202" s="351"/>
      <c r="I202" s="352"/>
      <c r="J202" s="353"/>
      <c r="K202" s="354"/>
      <c r="L202" s="355"/>
      <c r="M202" s="356"/>
      <c r="N202" s="383"/>
      <c r="O202" s="357"/>
      <c r="P202" s="358"/>
      <c r="Q202" s="359"/>
      <c r="R202" s="360"/>
      <c r="S202" s="361"/>
      <c r="T202" s="228">
        <f t="shared" si="21"/>
        <v>0</v>
      </c>
      <c r="U202" s="228">
        <f t="shared" si="19"/>
        <v>0</v>
      </c>
      <c r="V202" s="290" t="str">
        <f t="shared" si="18"/>
        <v>-</v>
      </c>
      <c r="W202" s="229" t="s">
        <v>420</v>
      </c>
      <c r="X202" s="300">
        <v>1.92</v>
      </c>
      <c r="Y202" s="304">
        <f t="shared" si="20"/>
        <v>0</v>
      </c>
    </row>
    <row r="203" spans="1:25" s="193" customFormat="1" ht="38.25" customHeight="1">
      <c r="A203" s="210" t="s">
        <v>373</v>
      </c>
      <c r="B203" s="211" t="s">
        <v>421</v>
      </c>
      <c r="C203" s="211" t="s">
        <v>422</v>
      </c>
      <c r="D203" s="203">
        <v>2</v>
      </c>
      <c r="E203" s="227">
        <v>80</v>
      </c>
      <c r="F203" s="349"/>
      <c r="G203" s="350"/>
      <c r="H203" s="351"/>
      <c r="I203" s="352"/>
      <c r="J203" s="353"/>
      <c r="K203" s="354"/>
      <c r="L203" s="355"/>
      <c r="M203" s="356"/>
      <c r="N203" s="383"/>
      <c r="O203" s="357"/>
      <c r="P203" s="358"/>
      <c r="Q203" s="359"/>
      <c r="R203" s="360"/>
      <c r="S203" s="361"/>
      <c r="T203" s="228">
        <f t="shared" si="21"/>
        <v>0</v>
      </c>
      <c r="U203" s="228">
        <f t="shared" si="19"/>
        <v>0</v>
      </c>
      <c r="V203" s="290" t="str">
        <f t="shared" si="18"/>
        <v>-</v>
      </c>
      <c r="W203" s="229" t="s">
        <v>423</v>
      </c>
      <c r="X203" s="300">
        <v>2.41</v>
      </c>
      <c r="Y203" s="304">
        <f t="shared" si="20"/>
        <v>0</v>
      </c>
    </row>
    <row r="204" spans="1:25" s="193" customFormat="1" ht="38.25" customHeight="1">
      <c r="A204" s="210" t="s">
        <v>373</v>
      </c>
      <c r="B204" s="211" t="s">
        <v>424</v>
      </c>
      <c r="C204" s="211" t="s">
        <v>425</v>
      </c>
      <c r="D204" s="203">
        <v>2</v>
      </c>
      <c r="E204" s="227">
        <v>76</v>
      </c>
      <c r="F204" s="349"/>
      <c r="G204" s="350"/>
      <c r="H204" s="351"/>
      <c r="I204" s="352"/>
      <c r="J204" s="353"/>
      <c r="K204" s="354"/>
      <c r="L204" s="355"/>
      <c r="M204" s="356"/>
      <c r="N204" s="383"/>
      <c r="O204" s="357"/>
      <c r="P204" s="358"/>
      <c r="Q204" s="359"/>
      <c r="R204" s="360"/>
      <c r="S204" s="361"/>
      <c r="T204" s="228">
        <f t="shared" si="21"/>
        <v>0</v>
      </c>
      <c r="U204" s="228">
        <f t="shared" si="19"/>
        <v>0</v>
      </c>
      <c r="V204" s="290" t="str">
        <f t="shared" si="18"/>
        <v>-</v>
      </c>
      <c r="W204" s="229" t="s">
        <v>426</v>
      </c>
      <c r="X204" s="300">
        <v>1.8</v>
      </c>
      <c r="Y204" s="304">
        <f t="shared" si="20"/>
        <v>0</v>
      </c>
    </row>
    <row r="205" spans="1:25" s="193" customFormat="1" ht="38.25" customHeight="1">
      <c r="A205" s="210" t="s">
        <v>373</v>
      </c>
      <c r="B205" s="211" t="s">
        <v>427</v>
      </c>
      <c r="C205" s="211" t="s">
        <v>428</v>
      </c>
      <c r="D205" s="203">
        <v>5</v>
      </c>
      <c r="E205" s="227">
        <v>109</v>
      </c>
      <c r="F205" s="349"/>
      <c r="G205" s="350"/>
      <c r="H205" s="351"/>
      <c r="I205" s="352"/>
      <c r="J205" s="353"/>
      <c r="K205" s="354"/>
      <c r="L205" s="355"/>
      <c r="M205" s="356"/>
      <c r="N205" s="383"/>
      <c r="O205" s="357"/>
      <c r="P205" s="358"/>
      <c r="Q205" s="359"/>
      <c r="R205" s="360"/>
      <c r="S205" s="361"/>
      <c r="T205" s="228">
        <f t="shared" si="21"/>
        <v>0</v>
      </c>
      <c r="U205" s="228">
        <f t="shared" si="19"/>
        <v>0</v>
      </c>
      <c r="V205" s="290" t="str">
        <f t="shared" si="18"/>
        <v>-</v>
      </c>
      <c r="W205" s="229" t="s">
        <v>429</v>
      </c>
      <c r="X205" s="300">
        <v>1.92</v>
      </c>
      <c r="Y205" s="304">
        <f t="shared" si="20"/>
        <v>0</v>
      </c>
    </row>
    <row r="206" spans="1:25" s="193" customFormat="1" ht="38.25" customHeight="1">
      <c r="A206" s="210" t="s">
        <v>373</v>
      </c>
      <c r="B206" s="211" t="s">
        <v>430</v>
      </c>
      <c r="C206" s="211" t="s">
        <v>431</v>
      </c>
      <c r="D206" s="203">
        <v>2</v>
      </c>
      <c r="E206" s="227">
        <v>85</v>
      </c>
      <c r="F206" s="349"/>
      <c r="G206" s="350"/>
      <c r="H206" s="351"/>
      <c r="I206" s="352"/>
      <c r="J206" s="353"/>
      <c r="K206" s="354"/>
      <c r="L206" s="355"/>
      <c r="M206" s="356"/>
      <c r="N206" s="383"/>
      <c r="O206" s="357"/>
      <c r="P206" s="358"/>
      <c r="Q206" s="359"/>
      <c r="R206" s="360"/>
      <c r="S206" s="361"/>
      <c r="T206" s="228">
        <f t="shared" si="21"/>
        <v>0</v>
      </c>
      <c r="U206" s="228">
        <f t="shared" si="19"/>
        <v>0</v>
      </c>
      <c r="V206" s="290" t="str">
        <f t="shared" si="18"/>
        <v>-</v>
      </c>
      <c r="W206" s="229" t="s">
        <v>423</v>
      </c>
      <c r="X206" s="300">
        <v>1.01</v>
      </c>
      <c r="Y206" s="304">
        <f t="shared" si="20"/>
        <v>0</v>
      </c>
    </row>
    <row r="207" spans="1:25" s="193" customFormat="1" ht="38.25" customHeight="1">
      <c r="A207" s="210" t="s">
        <v>373</v>
      </c>
      <c r="B207" s="211" t="s">
        <v>432</v>
      </c>
      <c r="C207" s="211" t="s">
        <v>433</v>
      </c>
      <c r="D207" s="203">
        <v>3</v>
      </c>
      <c r="E207" s="227">
        <v>129</v>
      </c>
      <c r="F207" s="349"/>
      <c r="G207" s="350"/>
      <c r="H207" s="351"/>
      <c r="I207" s="352"/>
      <c r="J207" s="353"/>
      <c r="K207" s="354"/>
      <c r="L207" s="355"/>
      <c r="M207" s="356"/>
      <c r="N207" s="383"/>
      <c r="O207" s="357"/>
      <c r="P207" s="358"/>
      <c r="Q207" s="359"/>
      <c r="R207" s="360"/>
      <c r="S207" s="361"/>
      <c r="T207" s="228">
        <f t="shared" si="21"/>
        <v>0</v>
      </c>
      <c r="U207" s="228">
        <f t="shared" si="19"/>
        <v>0</v>
      </c>
      <c r="V207" s="290" t="str">
        <f t="shared" si="18"/>
        <v>-</v>
      </c>
      <c r="W207" s="229" t="s">
        <v>434</v>
      </c>
      <c r="X207" s="300">
        <v>1.69</v>
      </c>
      <c r="Y207" s="304">
        <f t="shared" si="20"/>
        <v>0</v>
      </c>
    </row>
    <row r="208" spans="1:25" s="193" customFormat="1" ht="38.25" customHeight="1">
      <c r="A208" s="210" t="s">
        <v>373</v>
      </c>
      <c r="B208" s="211" t="s">
        <v>435</v>
      </c>
      <c r="C208" s="211" t="s">
        <v>436</v>
      </c>
      <c r="D208" s="203">
        <v>2</v>
      </c>
      <c r="E208" s="227">
        <v>93</v>
      </c>
      <c r="F208" s="349"/>
      <c r="G208" s="350"/>
      <c r="H208" s="351"/>
      <c r="I208" s="352"/>
      <c r="J208" s="353"/>
      <c r="K208" s="354"/>
      <c r="L208" s="355"/>
      <c r="M208" s="356"/>
      <c r="N208" s="383"/>
      <c r="O208" s="357"/>
      <c r="P208" s="358"/>
      <c r="Q208" s="359"/>
      <c r="R208" s="360"/>
      <c r="S208" s="361"/>
      <c r="T208" s="228">
        <f t="shared" si="21"/>
        <v>0</v>
      </c>
      <c r="U208" s="228">
        <f t="shared" si="19"/>
        <v>0</v>
      </c>
      <c r="V208" s="290" t="str">
        <f t="shared" si="18"/>
        <v>-</v>
      </c>
      <c r="W208" s="229" t="s">
        <v>437</v>
      </c>
      <c r="X208" s="300">
        <v>1.68</v>
      </c>
      <c r="Y208" s="304">
        <f t="shared" si="20"/>
        <v>0</v>
      </c>
    </row>
    <row r="209" spans="1:25" s="193" customFormat="1" ht="38.25" customHeight="1">
      <c r="A209" s="210" t="s">
        <v>373</v>
      </c>
      <c r="B209" s="247" t="s">
        <v>438</v>
      </c>
      <c r="C209" s="211" t="s">
        <v>439</v>
      </c>
      <c r="D209" s="203">
        <v>3</v>
      </c>
      <c r="E209" s="227">
        <v>118</v>
      </c>
      <c r="F209" s="349"/>
      <c r="G209" s="350"/>
      <c r="H209" s="351"/>
      <c r="I209" s="352"/>
      <c r="J209" s="353"/>
      <c r="K209" s="354"/>
      <c r="L209" s="355"/>
      <c r="M209" s="356"/>
      <c r="N209" s="383"/>
      <c r="O209" s="357"/>
      <c r="P209" s="358"/>
      <c r="Q209" s="359"/>
      <c r="R209" s="360"/>
      <c r="S209" s="361"/>
      <c r="T209" s="228">
        <f t="shared" si="21"/>
        <v>0</v>
      </c>
      <c r="U209" s="228">
        <f t="shared" si="19"/>
        <v>0</v>
      </c>
      <c r="V209" s="290" t="str">
        <f t="shared" si="18"/>
        <v>-</v>
      </c>
      <c r="W209" s="229" t="s">
        <v>440</v>
      </c>
      <c r="X209" s="300">
        <v>2.17</v>
      </c>
      <c r="Y209" s="304">
        <f t="shared" si="20"/>
        <v>0</v>
      </c>
    </row>
    <row r="210" spans="1:25" s="193" customFormat="1" ht="37.25" customHeight="1">
      <c r="A210" s="210" t="s">
        <v>373</v>
      </c>
      <c r="B210" s="211" t="s">
        <v>441</v>
      </c>
      <c r="C210" s="211" t="s">
        <v>442</v>
      </c>
      <c r="D210" s="203">
        <v>1</v>
      </c>
      <c r="E210" s="227">
        <v>94</v>
      </c>
      <c r="F210" s="349"/>
      <c r="G210" s="350"/>
      <c r="H210" s="351"/>
      <c r="I210" s="352"/>
      <c r="J210" s="353"/>
      <c r="K210" s="354"/>
      <c r="L210" s="355"/>
      <c r="M210" s="356"/>
      <c r="N210" s="383"/>
      <c r="O210" s="357"/>
      <c r="P210" s="358"/>
      <c r="Q210" s="359"/>
      <c r="R210" s="360"/>
      <c r="S210" s="361"/>
      <c r="T210" s="228">
        <f t="shared" si="21"/>
        <v>0</v>
      </c>
      <c r="U210" s="228">
        <f t="shared" si="19"/>
        <v>0</v>
      </c>
      <c r="V210" s="290" t="str">
        <f t="shared" si="18"/>
        <v>-</v>
      </c>
      <c r="W210" s="229" t="s">
        <v>122</v>
      </c>
      <c r="X210" s="300">
        <v>1.45</v>
      </c>
      <c r="Y210" s="304">
        <f t="shared" si="20"/>
        <v>0</v>
      </c>
    </row>
    <row r="211" spans="1:25" s="193" customFormat="1" ht="38.25" customHeight="1">
      <c r="A211" s="210" t="s">
        <v>373</v>
      </c>
      <c r="B211" s="211" t="s">
        <v>443</v>
      </c>
      <c r="C211" s="211" t="s">
        <v>444</v>
      </c>
      <c r="D211" s="203">
        <v>1</v>
      </c>
      <c r="E211" s="227">
        <v>128</v>
      </c>
      <c r="F211" s="349"/>
      <c r="G211" s="350"/>
      <c r="H211" s="351"/>
      <c r="I211" s="352"/>
      <c r="J211" s="353"/>
      <c r="K211" s="354"/>
      <c r="L211" s="355"/>
      <c r="M211" s="356"/>
      <c r="N211" s="383"/>
      <c r="O211" s="357"/>
      <c r="P211" s="358"/>
      <c r="Q211" s="359"/>
      <c r="R211" s="360"/>
      <c r="S211" s="361"/>
      <c r="T211" s="228">
        <f t="shared" si="21"/>
        <v>0</v>
      </c>
      <c r="U211" s="228">
        <f t="shared" si="19"/>
        <v>0</v>
      </c>
      <c r="V211" s="290" t="str">
        <f t="shared" si="18"/>
        <v>-</v>
      </c>
      <c r="W211" s="229" t="s">
        <v>445</v>
      </c>
      <c r="X211" s="300">
        <v>2.1800000000000002</v>
      </c>
      <c r="Y211" s="304">
        <f t="shared" si="20"/>
        <v>0</v>
      </c>
    </row>
    <row r="212" spans="1:25" s="193" customFormat="1" ht="38.25" customHeight="1">
      <c r="A212" s="210" t="s">
        <v>373</v>
      </c>
      <c r="B212" s="211" t="s">
        <v>446</v>
      </c>
      <c r="C212" s="211" t="s">
        <v>447</v>
      </c>
      <c r="D212" s="203">
        <v>1</v>
      </c>
      <c r="E212" s="227">
        <v>58</v>
      </c>
      <c r="F212" s="349"/>
      <c r="G212" s="350"/>
      <c r="H212" s="351"/>
      <c r="I212" s="352"/>
      <c r="J212" s="353"/>
      <c r="K212" s="354"/>
      <c r="L212" s="355"/>
      <c r="M212" s="356"/>
      <c r="N212" s="383"/>
      <c r="O212" s="357"/>
      <c r="P212" s="358"/>
      <c r="Q212" s="359"/>
      <c r="R212" s="360"/>
      <c r="S212" s="361"/>
      <c r="T212" s="228">
        <f t="shared" si="21"/>
        <v>0</v>
      </c>
      <c r="U212" s="228">
        <f t="shared" si="19"/>
        <v>0</v>
      </c>
      <c r="V212" s="290" t="str">
        <f t="shared" si="18"/>
        <v>-</v>
      </c>
      <c r="W212" s="229" t="s">
        <v>278</v>
      </c>
      <c r="X212" s="300">
        <v>0.82</v>
      </c>
      <c r="Y212" s="304">
        <f t="shared" si="20"/>
        <v>0</v>
      </c>
    </row>
    <row r="213" spans="1:25" s="193" customFormat="1" ht="38.25" customHeight="1">
      <c r="A213" s="210" t="s">
        <v>373</v>
      </c>
      <c r="B213" s="211" t="s">
        <v>448</v>
      </c>
      <c r="C213" s="211" t="s">
        <v>449</v>
      </c>
      <c r="D213" s="203">
        <v>1</v>
      </c>
      <c r="E213" s="227">
        <v>52</v>
      </c>
      <c r="F213" s="349"/>
      <c r="G213" s="350"/>
      <c r="H213" s="351"/>
      <c r="I213" s="352"/>
      <c r="J213" s="353"/>
      <c r="K213" s="354"/>
      <c r="L213" s="355"/>
      <c r="M213" s="356"/>
      <c r="N213" s="383"/>
      <c r="O213" s="357"/>
      <c r="P213" s="358"/>
      <c r="Q213" s="359"/>
      <c r="R213" s="360"/>
      <c r="S213" s="361"/>
      <c r="T213" s="228">
        <f t="shared" si="21"/>
        <v>0</v>
      </c>
      <c r="U213" s="228">
        <f t="shared" si="19"/>
        <v>0</v>
      </c>
      <c r="V213" s="290" t="str">
        <f t="shared" si="18"/>
        <v>-</v>
      </c>
      <c r="W213" s="229" t="s">
        <v>450</v>
      </c>
      <c r="X213" s="300">
        <v>0.7</v>
      </c>
      <c r="Y213" s="304">
        <f t="shared" si="20"/>
        <v>0</v>
      </c>
    </row>
    <row r="214" spans="1:25" s="193" customFormat="1" ht="38.25" customHeight="1">
      <c r="A214" s="210" t="s">
        <v>373</v>
      </c>
      <c r="B214" s="211" t="s">
        <v>451</v>
      </c>
      <c r="C214" s="211" t="s">
        <v>452</v>
      </c>
      <c r="D214" s="203">
        <v>1</v>
      </c>
      <c r="E214" s="227">
        <v>53</v>
      </c>
      <c r="F214" s="349"/>
      <c r="G214" s="350"/>
      <c r="H214" s="351"/>
      <c r="I214" s="352"/>
      <c r="J214" s="353"/>
      <c r="K214" s="354"/>
      <c r="L214" s="355"/>
      <c r="M214" s="356"/>
      <c r="N214" s="383"/>
      <c r="O214" s="357"/>
      <c r="P214" s="358"/>
      <c r="Q214" s="359"/>
      <c r="R214" s="360"/>
      <c r="S214" s="361"/>
      <c r="T214" s="228">
        <f t="shared" si="21"/>
        <v>0</v>
      </c>
      <c r="U214" s="228">
        <f t="shared" si="19"/>
        <v>0</v>
      </c>
      <c r="V214" s="290" t="str">
        <f t="shared" si="18"/>
        <v>-</v>
      </c>
      <c r="W214" s="229" t="s">
        <v>453</v>
      </c>
      <c r="X214" s="300">
        <v>0.7</v>
      </c>
      <c r="Y214" s="304">
        <f t="shared" si="20"/>
        <v>0</v>
      </c>
    </row>
    <row r="215" spans="1:25" s="193" customFormat="1" ht="38.25" customHeight="1">
      <c r="A215" s="210" t="s">
        <v>373</v>
      </c>
      <c r="B215" s="211" t="s">
        <v>454</v>
      </c>
      <c r="C215" s="211" t="s">
        <v>455</v>
      </c>
      <c r="D215" s="203">
        <v>1</v>
      </c>
      <c r="E215" s="227">
        <v>52</v>
      </c>
      <c r="F215" s="349"/>
      <c r="G215" s="350"/>
      <c r="H215" s="351"/>
      <c r="I215" s="352"/>
      <c r="J215" s="353"/>
      <c r="K215" s="354"/>
      <c r="L215" s="355"/>
      <c r="M215" s="356"/>
      <c r="N215" s="383"/>
      <c r="O215" s="357"/>
      <c r="P215" s="358"/>
      <c r="Q215" s="359"/>
      <c r="R215" s="360"/>
      <c r="S215" s="361"/>
      <c r="T215" s="228">
        <f t="shared" si="21"/>
        <v>0</v>
      </c>
      <c r="U215" s="228">
        <f t="shared" si="19"/>
        <v>0</v>
      </c>
      <c r="V215" s="290" t="str">
        <f t="shared" si="18"/>
        <v>-</v>
      </c>
      <c r="W215" s="229" t="s">
        <v>453</v>
      </c>
      <c r="X215" s="300">
        <v>0.7</v>
      </c>
      <c r="Y215" s="304">
        <f t="shared" si="20"/>
        <v>0</v>
      </c>
    </row>
    <row r="216" spans="1:25" s="193" customFormat="1" ht="38.25" customHeight="1">
      <c r="A216" s="210" t="s">
        <v>373</v>
      </c>
      <c r="B216" s="211" t="s">
        <v>456</v>
      </c>
      <c r="C216" s="211" t="s">
        <v>457</v>
      </c>
      <c r="D216" s="203">
        <v>1</v>
      </c>
      <c r="E216" s="227">
        <v>44</v>
      </c>
      <c r="F216" s="349"/>
      <c r="G216" s="350"/>
      <c r="H216" s="351"/>
      <c r="I216" s="352"/>
      <c r="J216" s="353"/>
      <c r="K216" s="354"/>
      <c r="L216" s="355"/>
      <c r="M216" s="356"/>
      <c r="N216" s="383"/>
      <c r="O216" s="357"/>
      <c r="P216" s="358"/>
      <c r="Q216" s="359"/>
      <c r="R216" s="360"/>
      <c r="S216" s="361"/>
      <c r="T216" s="228">
        <f t="shared" si="21"/>
        <v>0</v>
      </c>
      <c r="U216" s="228">
        <f t="shared" si="19"/>
        <v>0</v>
      </c>
      <c r="V216" s="290" t="str">
        <f t="shared" si="18"/>
        <v>-</v>
      </c>
      <c r="W216" s="229" t="s">
        <v>458</v>
      </c>
      <c r="X216" s="300">
        <v>0.57999999999999996</v>
      </c>
      <c r="Y216" s="304">
        <f t="shared" si="20"/>
        <v>0</v>
      </c>
    </row>
    <row r="217" spans="1:25" s="193" customFormat="1" ht="38.25" customHeight="1">
      <c r="A217" s="210" t="s">
        <v>373</v>
      </c>
      <c r="B217" s="211" t="s">
        <v>459</v>
      </c>
      <c r="C217" s="211" t="s">
        <v>460</v>
      </c>
      <c r="D217" s="203">
        <v>2</v>
      </c>
      <c r="E217" s="227">
        <v>99</v>
      </c>
      <c r="F217" s="349"/>
      <c r="G217" s="350"/>
      <c r="H217" s="351"/>
      <c r="I217" s="352"/>
      <c r="J217" s="353"/>
      <c r="K217" s="354"/>
      <c r="L217" s="355"/>
      <c r="M217" s="356"/>
      <c r="N217" s="383"/>
      <c r="O217" s="357"/>
      <c r="P217" s="358"/>
      <c r="Q217" s="359"/>
      <c r="R217" s="360"/>
      <c r="S217" s="361"/>
      <c r="T217" s="228">
        <f t="shared" si="21"/>
        <v>0</v>
      </c>
      <c r="U217" s="228">
        <f t="shared" si="19"/>
        <v>0</v>
      </c>
      <c r="V217" s="290" t="str">
        <f t="shared" si="18"/>
        <v>-</v>
      </c>
      <c r="W217" s="229" t="s">
        <v>461</v>
      </c>
      <c r="X217" s="300">
        <v>1.24</v>
      </c>
      <c r="Y217" s="304">
        <f t="shared" si="20"/>
        <v>0</v>
      </c>
    </row>
    <row r="218" spans="1:25" s="193" customFormat="1" ht="38.25" customHeight="1">
      <c r="A218" s="210" t="s">
        <v>373</v>
      </c>
      <c r="B218" s="211" t="s">
        <v>462</v>
      </c>
      <c r="C218" s="211" t="s">
        <v>463</v>
      </c>
      <c r="D218" s="203">
        <v>1</v>
      </c>
      <c r="E218" s="227">
        <v>78</v>
      </c>
      <c r="F218" s="349"/>
      <c r="G218" s="350"/>
      <c r="H218" s="351"/>
      <c r="I218" s="352"/>
      <c r="J218" s="353"/>
      <c r="K218" s="354"/>
      <c r="L218" s="355"/>
      <c r="M218" s="356"/>
      <c r="N218" s="383"/>
      <c r="O218" s="357"/>
      <c r="P218" s="358"/>
      <c r="Q218" s="359"/>
      <c r="R218" s="360"/>
      <c r="S218" s="361"/>
      <c r="T218" s="228">
        <f t="shared" si="21"/>
        <v>0</v>
      </c>
      <c r="U218" s="228">
        <f t="shared" si="19"/>
        <v>0</v>
      </c>
      <c r="V218" s="290" t="str">
        <f t="shared" si="18"/>
        <v>-</v>
      </c>
      <c r="W218" s="229" t="s">
        <v>464</v>
      </c>
      <c r="X218" s="300">
        <v>1</v>
      </c>
      <c r="Y218" s="304">
        <f t="shared" si="20"/>
        <v>0</v>
      </c>
    </row>
    <row r="219" spans="1:25" s="193" customFormat="1" ht="38.25" customHeight="1">
      <c r="A219" s="210" t="s">
        <v>373</v>
      </c>
      <c r="B219" s="247" t="s">
        <v>465</v>
      </c>
      <c r="C219" s="247" t="s">
        <v>466</v>
      </c>
      <c r="D219" s="203">
        <v>1</v>
      </c>
      <c r="E219" s="227">
        <v>71</v>
      </c>
      <c r="F219" s="349"/>
      <c r="G219" s="350"/>
      <c r="H219" s="351"/>
      <c r="I219" s="352"/>
      <c r="J219" s="353"/>
      <c r="K219" s="354"/>
      <c r="L219" s="355"/>
      <c r="M219" s="356"/>
      <c r="N219" s="383"/>
      <c r="O219" s="357"/>
      <c r="P219" s="358"/>
      <c r="Q219" s="359"/>
      <c r="R219" s="360"/>
      <c r="S219" s="361"/>
      <c r="T219" s="228">
        <f t="shared" si="21"/>
        <v>0</v>
      </c>
      <c r="U219" s="228">
        <f t="shared" si="19"/>
        <v>0</v>
      </c>
      <c r="V219" s="290" t="str">
        <f t="shared" si="18"/>
        <v>-</v>
      </c>
      <c r="W219" s="248" t="s">
        <v>311</v>
      </c>
      <c r="X219" s="300">
        <v>0.87</v>
      </c>
      <c r="Y219" s="304">
        <f t="shared" si="20"/>
        <v>0</v>
      </c>
    </row>
    <row r="220" spans="1:25" s="193" customFormat="1" ht="38.25" customHeight="1">
      <c r="A220" s="210" t="s">
        <v>373</v>
      </c>
      <c r="B220" s="247" t="s">
        <v>467</v>
      </c>
      <c r="C220" s="247" t="s">
        <v>468</v>
      </c>
      <c r="D220" s="203">
        <v>1</v>
      </c>
      <c r="E220" s="227">
        <v>73</v>
      </c>
      <c r="F220" s="349"/>
      <c r="G220" s="350"/>
      <c r="H220" s="351"/>
      <c r="I220" s="352"/>
      <c r="J220" s="353"/>
      <c r="K220" s="354"/>
      <c r="L220" s="355"/>
      <c r="M220" s="356"/>
      <c r="N220" s="383"/>
      <c r="O220" s="357"/>
      <c r="P220" s="358"/>
      <c r="Q220" s="359"/>
      <c r="R220" s="360"/>
      <c r="S220" s="361"/>
      <c r="T220" s="228">
        <f t="shared" si="21"/>
        <v>0</v>
      </c>
      <c r="U220" s="228">
        <f t="shared" si="19"/>
        <v>0</v>
      </c>
      <c r="V220" s="290" t="str">
        <f t="shared" si="18"/>
        <v>-</v>
      </c>
      <c r="W220" s="249" t="s">
        <v>453</v>
      </c>
      <c r="X220" s="300">
        <v>1.01</v>
      </c>
      <c r="Y220" s="304">
        <f t="shared" si="20"/>
        <v>0</v>
      </c>
    </row>
    <row r="221" spans="1:25" s="193" customFormat="1" ht="38.25" customHeight="1">
      <c r="A221" s="210" t="s">
        <v>373</v>
      </c>
      <c r="B221" s="211" t="s">
        <v>469</v>
      </c>
      <c r="C221" s="247" t="s">
        <v>470</v>
      </c>
      <c r="D221" s="203">
        <v>3</v>
      </c>
      <c r="E221" s="227">
        <v>188</v>
      </c>
      <c r="F221" s="349"/>
      <c r="G221" s="350"/>
      <c r="H221" s="351"/>
      <c r="I221" s="352"/>
      <c r="J221" s="353"/>
      <c r="K221" s="354"/>
      <c r="L221" s="355"/>
      <c r="M221" s="356"/>
      <c r="N221" s="383"/>
      <c r="O221" s="357"/>
      <c r="P221" s="358"/>
      <c r="Q221" s="359"/>
      <c r="R221" s="360"/>
      <c r="S221" s="361"/>
      <c r="T221" s="228">
        <f t="shared" si="21"/>
        <v>0</v>
      </c>
      <c r="U221" s="228">
        <f t="shared" si="19"/>
        <v>0</v>
      </c>
      <c r="V221" s="290" t="str">
        <f t="shared" si="18"/>
        <v>-</v>
      </c>
      <c r="W221" s="250" t="s">
        <v>580</v>
      </c>
      <c r="X221" s="300">
        <v>1.31</v>
      </c>
      <c r="Y221" s="304">
        <f t="shared" si="20"/>
        <v>0</v>
      </c>
    </row>
    <row r="222" spans="1:25" s="193" customFormat="1" ht="37.25" customHeight="1">
      <c r="A222" s="210" t="s">
        <v>373</v>
      </c>
      <c r="B222" s="211" t="s">
        <v>471</v>
      </c>
      <c r="C222" s="211" t="s">
        <v>472</v>
      </c>
      <c r="D222" s="203">
        <v>1</v>
      </c>
      <c r="E222" s="227">
        <v>141</v>
      </c>
      <c r="F222" s="349"/>
      <c r="G222" s="350"/>
      <c r="H222" s="351"/>
      <c r="I222" s="352"/>
      <c r="J222" s="353"/>
      <c r="K222" s="354"/>
      <c r="L222" s="355"/>
      <c r="M222" s="356"/>
      <c r="N222" s="383"/>
      <c r="O222" s="357"/>
      <c r="P222" s="358"/>
      <c r="Q222" s="359"/>
      <c r="R222" s="360"/>
      <c r="S222" s="361"/>
      <c r="T222" s="228">
        <f t="shared" si="21"/>
        <v>0</v>
      </c>
      <c r="U222" s="228">
        <f t="shared" si="19"/>
        <v>0</v>
      </c>
      <c r="V222" s="290" t="str">
        <f t="shared" si="18"/>
        <v>-</v>
      </c>
      <c r="W222" s="229" t="s">
        <v>133</v>
      </c>
      <c r="X222" s="300">
        <v>2.27</v>
      </c>
      <c r="Y222" s="304">
        <f t="shared" si="20"/>
        <v>0</v>
      </c>
    </row>
    <row r="223" spans="1:25" s="193" customFormat="1" ht="37.25" customHeight="1">
      <c r="A223" s="210" t="s">
        <v>373</v>
      </c>
      <c r="B223" s="211" t="s">
        <v>473</v>
      </c>
      <c r="C223" s="211" t="s">
        <v>474</v>
      </c>
      <c r="D223" s="203">
        <v>1</v>
      </c>
      <c r="E223" s="227">
        <v>76</v>
      </c>
      <c r="F223" s="349"/>
      <c r="G223" s="350"/>
      <c r="H223" s="351"/>
      <c r="I223" s="352"/>
      <c r="J223" s="353"/>
      <c r="K223" s="354"/>
      <c r="L223" s="355"/>
      <c r="M223" s="356"/>
      <c r="N223" s="383"/>
      <c r="O223" s="357"/>
      <c r="P223" s="358"/>
      <c r="Q223" s="359"/>
      <c r="R223" s="360"/>
      <c r="S223" s="361"/>
      <c r="T223" s="228">
        <f t="shared" si="21"/>
        <v>0</v>
      </c>
      <c r="U223" s="228">
        <f t="shared" si="19"/>
        <v>0</v>
      </c>
      <c r="V223" s="290" t="str">
        <f t="shared" si="18"/>
        <v>-</v>
      </c>
      <c r="W223" s="229" t="s">
        <v>130</v>
      </c>
      <c r="X223" s="300">
        <v>1.1299999999999999</v>
      </c>
      <c r="Y223" s="304">
        <f t="shared" si="20"/>
        <v>0</v>
      </c>
    </row>
    <row r="224" spans="1:25" s="193" customFormat="1" ht="37.25" customHeight="1">
      <c r="A224" s="210" t="s">
        <v>373</v>
      </c>
      <c r="B224" s="211" t="s">
        <v>475</v>
      </c>
      <c r="C224" s="211" t="s">
        <v>476</v>
      </c>
      <c r="D224" s="203">
        <v>1</v>
      </c>
      <c r="E224" s="227">
        <v>80</v>
      </c>
      <c r="F224" s="349"/>
      <c r="G224" s="350"/>
      <c r="H224" s="351"/>
      <c r="I224" s="352"/>
      <c r="J224" s="353"/>
      <c r="K224" s="354"/>
      <c r="L224" s="355"/>
      <c r="M224" s="356"/>
      <c r="N224" s="383"/>
      <c r="O224" s="357"/>
      <c r="P224" s="358"/>
      <c r="Q224" s="359"/>
      <c r="R224" s="360"/>
      <c r="S224" s="361"/>
      <c r="T224" s="228">
        <f t="shared" si="21"/>
        <v>0</v>
      </c>
      <c r="U224" s="228">
        <f t="shared" si="19"/>
        <v>0</v>
      </c>
      <c r="V224" s="290" t="str">
        <f t="shared" si="18"/>
        <v>-</v>
      </c>
      <c r="W224" s="229" t="s">
        <v>477</v>
      </c>
      <c r="X224" s="300">
        <v>1.2</v>
      </c>
      <c r="Y224" s="304">
        <f t="shared" si="20"/>
        <v>0</v>
      </c>
    </row>
    <row r="225" spans="1:25" s="193" customFormat="1" ht="37.25" customHeight="1">
      <c r="A225" s="210" t="s">
        <v>373</v>
      </c>
      <c r="B225" s="211" t="s">
        <v>478</v>
      </c>
      <c r="C225" s="211" t="s">
        <v>479</v>
      </c>
      <c r="D225" s="203">
        <v>2</v>
      </c>
      <c r="E225" s="227">
        <v>106</v>
      </c>
      <c r="F225" s="349"/>
      <c r="G225" s="350"/>
      <c r="H225" s="351"/>
      <c r="I225" s="352"/>
      <c r="J225" s="353"/>
      <c r="K225" s="354"/>
      <c r="L225" s="355"/>
      <c r="M225" s="356"/>
      <c r="N225" s="383"/>
      <c r="O225" s="357"/>
      <c r="P225" s="358"/>
      <c r="Q225" s="359"/>
      <c r="R225" s="360"/>
      <c r="S225" s="361"/>
      <c r="T225" s="228">
        <f t="shared" si="21"/>
        <v>0</v>
      </c>
      <c r="U225" s="228">
        <f t="shared" si="19"/>
        <v>0</v>
      </c>
      <c r="V225" s="290" t="str">
        <f t="shared" si="18"/>
        <v>-</v>
      </c>
      <c r="W225" s="229" t="s">
        <v>480</v>
      </c>
      <c r="X225" s="300">
        <v>1.5</v>
      </c>
      <c r="Y225" s="304">
        <f t="shared" si="20"/>
        <v>0</v>
      </c>
    </row>
    <row r="226" spans="1:25" s="193" customFormat="1" ht="37.25" customHeight="1">
      <c r="A226" s="210" t="s">
        <v>373</v>
      </c>
      <c r="B226" s="211" t="s">
        <v>481</v>
      </c>
      <c r="C226" s="211" t="s">
        <v>482</v>
      </c>
      <c r="D226" s="203">
        <v>1</v>
      </c>
      <c r="E226" s="227">
        <v>80</v>
      </c>
      <c r="F226" s="349"/>
      <c r="G226" s="350"/>
      <c r="H226" s="351"/>
      <c r="I226" s="352"/>
      <c r="J226" s="353"/>
      <c r="K226" s="354"/>
      <c r="L226" s="355"/>
      <c r="M226" s="356"/>
      <c r="N226" s="383"/>
      <c r="O226" s="357"/>
      <c r="P226" s="358"/>
      <c r="Q226" s="359"/>
      <c r="R226" s="360"/>
      <c r="S226" s="361"/>
      <c r="T226" s="228">
        <f t="shared" si="21"/>
        <v>0</v>
      </c>
      <c r="U226" s="228">
        <f t="shared" si="19"/>
        <v>0</v>
      </c>
      <c r="V226" s="290" t="str">
        <f t="shared" si="18"/>
        <v>-</v>
      </c>
      <c r="W226" s="229" t="s">
        <v>480</v>
      </c>
      <c r="X226" s="300">
        <v>1.1599999999999999</v>
      </c>
      <c r="Y226" s="304">
        <f t="shared" si="20"/>
        <v>0</v>
      </c>
    </row>
    <row r="227" spans="1:25" s="193" customFormat="1" ht="37.25" customHeight="1">
      <c r="A227" s="210" t="s">
        <v>373</v>
      </c>
      <c r="B227" s="211" t="s">
        <v>483</v>
      </c>
      <c r="C227" s="211" t="s">
        <v>484</v>
      </c>
      <c r="D227" s="203">
        <v>1</v>
      </c>
      <c r="E227" s="227">
        <v>84</v>
      </c>
      <c r="F227" s="349"/>
      <c r="G227" s="350"/>
      <c r="H227" s="351"/>
      <c r="I227" s="352"/>
      <c r="J227" s="353"/>
      <c r="K227" s="354"/>
      <c r="L227" s="355"/>
      <c r="M227" s="356"/>
      <c r="N227" s="383"/>
      <c r="O227" s="357"/>
      <c r="P227" s="358"/>
      <c r="Q227" s="359"/>
      <c r="R227" s="360"/>
      <c r="S227" s="361"/>
      <c r="T227" s="228">
        <f t="shared" si="21"/>
        <v>0</v>
      </c>
      <c r="U227" s="228">
        <f t="shared" si="19"/>
        <v>0</v>
      </c>
      <c r="V227" s="290" t="str">
        <f t="shared" si="18"/>
        <v>-</v>
      </c>
      <c r="W227" s="229" t="s">
        <v>130</v>
      </c>
      <c r="X227" s="300">
        <v>1.28</v>
      </c>
      <c r="Y227" s="304">
        <f t="shared" si="20"/>
        <v>0</v>
      </c>
    </row>
    <row r="228" spans="1:25" s="193" customFormat="1" ht="37.25" customHeight="1">
      <c r="A228" s="210" t="s">
        <v>373</v>
      </c>
      <c r="B228" s="211" t="s">
        <v>485</v>
      </c>
      <c r="C228" s="211" t="s">
        <v>486</v>
      </c>
      <c r="D228" s="203">
        <v>1</v>
      </c>
      <c r="E228" s="227">
        <v>69</v>
      </c>
      <c r="F228" s="349"/>
      <c r="G228" s="350"/>
      <c r="H228" s="351"/>
      <c r="I228" s="352"/>
      <c r="J228" s="353"/>
      <c r="K228" s="354"/>
      <c r="L228" s="355"/>
      <c r="M228" s="356"/>
      <c r="N228" s="383"/>
      <c r="O228" s="357"/>
      <c r="P228" s="358"/>
      <c r="Q228" s="359"/>
      <c r="R228" s="360"/>
      <c r="S228" s="361"/>
      <c r="T228" s="228">
        <f t="shared" si="21"/>
        <v>0</v>
      </c>
      <c r="U228" s="228">
        <f t="shared" si="19"/>
        <v>0</v>
      </c>
      <c r="V228" s="290" t="str">
        <f t="shared" si="18"/>
        <v>-</v>
      </c>
      <c r="W228" s="229" t="s">
        <v>480</v>
      </c>
      <c r="X228" s="300">
        <v>1.01</v>
      </c>
      <c r="Y228" s="304">
        <f t="shared" si="20"/>
        <v>0</v>
      </c>
    </row>
    <row r="229" spans="1:25" s="193" customFormat="1" ht="37.25" customHeight="1">
      <c r="A229" s="210" t="s">
        <v>373</v>
      </c>
      <c r="B229" s="211" t="s">
        <v>487</v>
      </c>
      <c r="C229" s="211" t="s">
        <v>488</v>
      </c>
      <c r="D229" s="203">
        <v>1</v>
      </c>
      <c r="E229" s="227">
        <v>152</v>
      </c>
      <c r="F229" s="349"/>
      <c r="G229" s="350"/>
      <c r="H229" s="351"/>
      <c r="I229" s="352"/>
      <c r="J229" s="353"/>
      <c r="K229" s="354"/>
      <c r="L229" s="355"/>
      <c r="M229" s="356"/>
      <c r="N229" s="383"/>
      <c r="O229" s="357"/>
      <c r="P229" s="358"/>
      <c r="Q229" s="359"/>
      <c r="R229" s="360"/>
      <c r="S229" s="361"/>
      <c r="T229" s="228">
        <f t="shared" si="21"/>
        <v>0</v>
      </c>
      <c r="U229" s="228">
        <f t="shared" si="19"/>
        <v>0</v>
      </c>
      <c r="V229" s="290" t="str">
        <f t="shared" si="18"/>
        <v>-</v>
      </c>
      <c r="W229" s="229" t="s">
        <v>489</v>
      </c>
      <c r="X229" s="300">
        <v>2.52</v>
      </c>
      <c r="Y229" s="304">
        <f t="shared" si="20"/>
        <v>0</v>
      </c>
    </row>
    <row r="230" spans="1:25" s="193" customFormat="1" ht="38.25" customHeight="1">
      <c r="A230" s="210" t="s">
        <v>373</v>
      </c>
      <c r="B230" s="211" t="s">
        <v>490</v>
      </c>
      <c r="C230" s="211" t="s">
        <v>491</v>
      </c>
      <c r="D230" s="203">
        <v>1</v>
      </c>
      <c r="E230" s="227">
        <v>177</v>
      </c>
      <c r="F230" s="349"/>
      <c r="G230" s="350"/>
      <c r="H230" s="351"/>
      <c r="I230" s="352"/>
      <c r="J230" s="353"/>
      <c r="K230" s="354"/>
      <c r="L230" s="355"/>
      <c r="M230" s="356"/>
      <c r="N230" s="383"/>
      <c r="O230" s="357"/>
      <c r="P230" s="358"/>
      <c r="Q230" s="359"/>
      <c r="R230" s="360"/>
      <c r="S230" s="361"/>
      <c r="T230" s="228">
        <f t="shared" si="21"/>
        <v>0</v>
      </c>
      <c r="U230" s="228">
        <f t="shared" si="19"/>
        <v>0</v>
      </c>
      <c r="V230" s="290" t="str">
        <f t="shared" si="18"/>
        <v>-</v>
      </c>
      <c r="W230" s="229" t="s">
        <v>492</v>
      </c>
      <c r="X230" s="300">
        <v>2.66</v>
      </c>
      <c r="Y230" s="304">
        <f t="shared" si="20"/>
        <v>0</v>
      </c>
    </row>
    <row r="231" spans="1:25" s="193" customFormat="1" ht="38.25" customHeight="1">
      <c r="A231" s="210" t="s">
        <v>373</v>
      </c>
      <c r="B231" s="211" t="s">
        <v>493</v>
      </c>
      <c r="C231" s="211" t="s">
        <v>494</v>
      </c>
      <c r="D231" s="203">
        <v>1</v>
      </c>
      <c r="E231" s="227">
        <v>216</v>
      </c>
      <c r="F231" s="349"/>
      <c r="G231" s="350"/>
      <c r="H231" s="351"/>
      <c r="I231" s="352"/>
      <c r="J231" s="353"/>
      <c r="K231" s="354"/>
      <c r="L231" s="355"/>
      <c r="M231" s="356"/>
      <c r="N231" s="383"/>
      <c r="O231" s="357"/>
      <c r="P231" s="358"/>
      <c r="Q231" s="359"/>
      <c r="R231" s="360"/>
      <c r="S231" s="361"/>
      <c r="T231" s="228">
        <f t="shared" si="21"/>
        <v>0</v>
      </c>
      <c r="U231" s="228">
        <f t="shared" si="19"/>
        <v>0</v>
      </c>
      <c r="V231" s="290" t="str">
        <f t="shared" si="18"/>
        <v>-</v>
      </c>
      <c r="W231" s="229" t="s">
        <v>495</v>
      </c>
      <c r="X231" s="300">
        <v>4</v>
      </c>
      <c r="Y231" s="304">
        <f t="shared" si="20"/>
        <v>0</v>
      </c>
    </row>
    <row r="232" spans="1:25" s="193" customFormat="1" ht="38.25" customHeight="1">
      <c r="A232" s="210" t="s">
        <v>373</v>
      </c>
      <c r="B232" s="211" t="s">
        <v>496</v>
      </c>
      <c r="C232" s="211" t="s">
        <v>497</v>
      </c>
      <c r="D232" s="203">
        <v>1</v>
      </c>
      <c r="E232" s="227">
        <v>234</v>
      </c>
      <c r="F232" s="349"/>
      <c r="G232" s="350"/>
      <c r="H232" s="351"/>
      <c r="I232" s="352"/>
      <c r="J232" s="353"/>
      <c r="K232" s="354"/>
      <c r="L232" s="355"/>
      <c r="M232" s="356"/>
      <c r="N232" s="383"/>
      <c r="O232" s="357"/>
      <c r="P232" s="358"/>
      <c r="Q232" s="359"/>
      <c r="R232" s="360"/>
      <c r="S232" s="361"/>
      <c r="T232" s="228">
        <f t="shared" si="21"/>
        <v>0</v>
      </c>
      <c r="U232" s="228">
        <f t="shared" si="19"/>
        <v>0</v>
      </c>
      <c r="V232" s="290" t="str">
        <f t="shared" si="18"/>
        <v>-</v>
      </c>
      <c r="W232" s="229" t="s">
        <v>480</v>
      </c>
      <c r="X232" s="300">
        <v>2.95</v>
      </c>
      <c r="Y232" s="304">
        <f t="shared" si="20"/>
        <v>0</v>
      </c>
    </row>
    <row r="233" spans="1:25" s="193" customFormat="1" ht="38.25" customHeight="1">
      <c r="A233" s="210" t="s">
        <v>373</v>
      </c>
      <c r="B233" s="211" t="s">
        <v>498</v>
      </c>
      <c r="C233" s="211" t="s">
        <v>499</v>
      </c>
      <c r="D233" s="203">
        <v>1</v>
      </c>
      <c r="E233" s="227">
        <v>106</v>
      </c>
      <c r="F233" s="349"/>
      <c r="G233" s="350"/>
      <c r="H233" s="351"/>
      <c r="I233" s="352"/>
      <c r="J233" s="353"/>
      <c r="K233" s="354"/>
      <c r="L233" s="355"/>
      <c r="M233" s="356"/>
      <c r="N233" s="383"/>
      <c r="O233" s="357"/>
      <c r="P233" s="358"/>
      <c r="Q233" s="359"/>
      <c r="R233" s="360"/>
      <c r="S233" s="361"/>
      <c r="T233" s="228">
        <f t="shared" si="21"/>
        <v>0</v>
      </c>
      <c r="U233" s="228">
        <f t="shared" si="19"/>
        <v>0</v>
      </c>
      <c r="V233" s="290" t="str">
        <f t="shared" si="18"/>
        <v>-</v>
      </c>
      <c r="W233" s="229" t="s">
        <v>480</v>
      </c>
      <c r="X233" s="300">
        <v>1.67</v>
      </c>
      <c r="Y233" s="304">
        <f t="shared" si="20"/>
        <v>0</v>
      </c>
    </row>
    <row r="234" spans="1:25" s="193" customFormat="1" ht="38.25" customHeight="1">
      <c r="A234" s="210" t="s">
        <v>373</v>
      </c>
      <c r="B234" s="211" t="s">
        <v>500</v>
      </c>
      <c r="C234" s="211" t="s">
        <v>501</v>
      </c>
      <c r="D234" s="203">
        <v>1</v>
      </c>
      <c r="E234" s="227">
        <v>274</v>
      </c>
      <c r="F234" s="349"/>
      <c r="G234" s="350"/>
      <c r="H234" s="351"/>
      <c r="I234" s="352"/>
      <c r="J234" s="353"/>
      <c r="K234" s="354"/>
      <c r="L234" s="355"/>
      <c r="M234" s="356"/>
      <c r="N234" s="383"/>
      <c r="O234" s="357"/>
      <c r="P234" s="358"/>
      <c r="Q234" s="359"/>
      <c r="R234" s="360"/>
      <c r="S234" s="361"/>
      <c r="T234" s="228">
        <f t="shared" si="21"/>
        <v>0</v>
      </c>
      <c r="U234" s="228">
        <f t="shared" si="19"/>
        <v>0</v>
      </c>
      <c r="V234" s="290" t="str">
        <f t="shared" si="18"/>
        <v>-</v>
      </c>
      <c r="W234" s="229" t="s">
        <v>464</v>
      </c>
      <c r="X234" s="300">
        <v>5</v>
      </c>
      <c r="Y234" s="304">
        <f t="shared" si="20"/>
        <v>0</v>
      </c>
    </row>
    <row r="235" spans="1:25" s="193" customFormat="1" ht="38.25" customHeight="1">
      <c r="A235" s="210" t="s">
        <v>373</v>
      </c>
      <c r="B235" s="211" t="s">
        <v>502</v>
      </c>
      <c r="C235" s="211" t="s">
        <v>503</v>
      </c>
      <c r="D235" s="203">
        <v>2</v>
      </c>
      <c r="E235" s="227">
        <v>232</v>
      </c>
      <c r="F235" s="349"/>
      <c r="G235" s="350"/>
      <c r="H235" s="351"/>
      <c r="I235" s="352"/>
      <c r="J235" s="353"/>
      <c r="K235" s="354"/>
      <c r="L235" s="355"/>
      <c r="M235" s="356"/>
      <c r="N235" s="383"/>
      <c r="O235" s="357"/>
      <c r="P235" s="358"/>
      <c r="Q235" s="359"/>
      <c r="R235" s="360"/>
      <c r="S235" s="361"/>
      <c r="T235" s="228">
        <f t="shared" si="21"/>
        <v>0</v>
      </c>
      <c r="U235" s="228">
        <f t="shared" si="19"/>
        <v>0</v>
      </c>
      <c r="V235" s="290" t="str">
        <f t="shared" si="18"/>
        <v>-</v>
      </c>
      <c r="W235" s="229" t="s">
        <v>504</v>
      </c>
      <c r="X235" s="300">
        <v>3.97</v>
      </c>
      <c r="Y235" s="304">
        <f t="shared" si="20"/>
        <v>0</v>
      </c>
    </row>
    <row r="236" spans="1:25" s="193" customFormat="1" ht="38.25" customHeight="1">
      <c r="A236" s="210" t="s">
        <v>373</v>
      </c>
      <c r="B236" s="211" t="s">
        <v>505</v>
      </c>
      <c r="C236" s="211" t="s">
        <v>506</v>
      </c>
      <c r="D236" s="203">
        <v>1</v>
      </c>
      <c r="E236" s="227">
        <v>102</v>
      </c>
      <c r="F236" s="349"/>
      <c r="G236" s="350"/>
      <c r="H236" s="351"/>
      <c r="I236" s="352"/>
      <c r="J236" s="353"/>
      <c r="K236" s="354"/>
      <c r="L236" s="355"/>
      <c r="M236" s="356"/>
      <c r="N236" s="383"/>
      <c r="O236" s="357"/>
      <c r="P236" s="358"/>
      <c r="Q236" s="359"/>
      <c r="R236" s="360"/>
      <c r="S236" s="361"/>
      <c r="T236" s="228">
        <f t="shared" si="21"/>
        <v>0</v>
      </c>
      <c r="U236" s="228">
        <f t="shared" si="19"/>
        <v>0</v>
      </c>
      <c r="V236" s="290" t="str">
        <f t="shared" si="18"/>
        <v>-</v>
      </c>
      <c r="W236" s="251">
        <v>200</v>
      </c>
      <c r="X236" s="300">
        <v>1.61</v>
      </c>
      <c r="Y236" s="304">
        <f t="shared" si="20"/>
        <v>0</v>
      </c>
    </row>
    <row r="237" spans="1:25" s="193" customFormat="1" ht="38.25" customHeight="1">
      <c r="A237" s="210" t="s">
        <v>373</v>
      </c>
      <c r="B237" s="211" t="s">
        <v>507</v>
      </c>
      <c r="C237" s="211" t="s">
        <v>508</v>
      </c>
      <c r="D237" s="203">
        <v>1</v>
      </c>
      <c r="E237" s="227">
        <v>108</v>
      </c>
      <c r="F237" s="349"/>
      <c r="G237" s="350"/>
      <c r="H237" s="351"/>
      <c r="I237" s="352"/>
      <c r="J237" s="353"/>
      <c r="K237" s="354"/>
      <c r="L237" s="355"/>
      <c r="M237" s="356"/>
      <c r="N237" s="383"/>
      <c r="O237" s="357"/>
      <c r="P237" s="358"/>
      <c r="Q237" s="359"/>
      <c r="R237" s="360"/>
      <c r="S237" s="361"/>
      <c r="T237" s="228">
        <f t="shared" si="21"/>
        <v>0</v>
      </c>
      <c r="U237" s="228">
        <f t="shared" si="19"/>
        <v>0</v>
      </c>
      <c r="V237" s="290" t="str">
        <f t="shared" si="18"/>
        <v>-</v>
      </c>
      <c r="W237" s="229" t="s">
        <v>509</v>
      </c>
      <c r="X237" s="300">
        <v>1.72</v>
      </c>
      <c r="Y237" s="304">
        <f t="shared" si="20"/>
        <v>0</v>
      </c>
    </row>
    <row r="238" spans="1:25" s="193" customFormat="1" ht="38.25" customHeight="1">
      <c r="A238" s="210" t="s">
        <v>373</v>
      </c>
      <c r="B238" s="247" t="s">
        <v>510</v>
      </c>
      <c r="C238" s="247" t="s">
        <v>511</v>
      </c>
      <c r="D238" s="203">
        <v>1</v>
      </c>
      <c r="E238" s="227">
        <v>123</v>
      </c>
      <c r="F238" s="349"/>
      <c r="G238" s="350"/>
      <c r="H238" s="351"/>
      <c r="I238" s="352"/>
      <c r="J238" s="353"/>
      <c r="K238" s="354"/>
      <c r="L238" s="355"/>
      <c r="M238" s="356"/>
      <c r="N238" s="383"/>
      <c r="O238" s="357"/>
      <c r="P238" s="358"/>
      <c r="Q238" s="359"/>
      <c r="R238" s="360"/>
      <c r="S238" s="361"/>
      <c r="T238" s="228">
        <f t="shared" si="21"/>
        <v>0</v>
      </c>
      <c r="U238" s="228">
        <f t="shared" si="19"/>
        <v>0</v>
      </c>
      <c r="V238" s="290" t="str">
        <f t="shared" si="18"/>
        <v>-</v>
      </c>
      <c r="W238" s="229" t="s">
        <v>509</v>
      </c>
      <c r="X238" s="300">
        <v>1.9</v>
      </c>
      <c r="Y238" s="304">
        <f t="shared" si="20"/>
        <v>0</v>
      </c>
    </row>
    <row r="239" spans="1:25" s="193" customFormat="1" ht="38.25" customHeight="1">
      <c r="A239" s="210" t="s">
        <v>373</v>
      </c>
      <c r="B239" s="247" t="s">
        <v>512</v>
      </c>
      <c r="C239" s="247" t="s">
        <v>513</v>
      </c>
      <c r="D239" s="203">
        <v>1</v>
      </c>
      <c r="E239" s="227">
        <v>138</v>
      </c>
      <c r="F239" s="349"/>
      <c r="G239" s="350"/>
      <c r="H239" s="351"/>
      <c r="I239" s="352"/>
      <c r="J239" s="353"/>
      <c r="K239" s="354"/>
      <c r="L239" s="355"/>
      <c r="M239" s="356"/>
      <c r="N239" s="383"/>
      <c r="O239" s="357"/>
      <c r="P239" s="358"/>
      <c r="Q239" s="359"/>
      <c r="R239" s="360"/>
      <c r="S239" s="361"/>
      <c r="T239" s="228">
        <f t="shared" si="21"/>
        <v>0</v>
      </c>
      <c r="U239" s="228">
        <f t="shared" si="19"/>
        <v>0</v>
      </c>
      <c r="V239" s="290" t="str">
        <f t="shared" si="18"/>
        <v>-</v>
      </c>
      <c r="W239" s="229" t="s">
        <v>464</v>
      </c>
      <c r="X239" s="300">
        <v>2.13</v>
      </c>
      <c r="Y239" s="304">
        <f t="shared" si="20"/>
        <v>0</v>
      </c>
    </row>
    <row r="240" spans="1:25" s="193" customFormat="1" ht="38.25" customHeight="1">
      <c r="A240" s="210" t="s">
        <v>373</v>
      </c>
      <c r="B240" s="247" t="s">
        <v>514</v>
      </c>
      <c r="C240" s="247" t="s">
        <v>515</v>
      </c>
      <c r="D240" s="203">
        <v>1</v>
      </c>
      <c r="E240" s="227">
        <v>267</v>
      </c>
      <c r="F240" s="349"/>
      <c r="G240" s="350"/>
      <c r="H240" s="351"/>
      <c r="I240" s="352"/>
      <c r="J240" s="353"/>
      <c r="K240" s="354"/>
      <c r="L240" s="355"/>
      <c r="M240" s="356"/>
      <c r="N240" s="383"/>
      <c r="O240" s="357"/>
      <c r="P240" s="358"/>
      <c r="Q240" s="359"/>
      <c r="R240" s="360"/>
      <c r="S240" s="361"/>
      <c r="T240" s="228">
        <f t="shared" si="21"/>
        <v>0</v>
      </c>
      <c r="U240" s="228">
        <f t="shared" si="19"/>
        <v>0</v>
      </c>
      <c r="V240" s="290" t="str">
        <f t="shared" si="18"/>
        <v>-</v>
      </c>
      <c r="W240" s="229" t="s">
        <v>130</v>
      </c>
      <c r="X240" s="300">
        <v>4.5999999999999996</v>
      </c>
      <c r="Y240" s="304">
        <f t="shared" si="20"/>
        <v>0</v>
      </c>
    </row>
    <row r="241" spans="1:25" s="193" customFormat="1" ht="38.25" customHeight="1">
      <c r="A241" s="210" t="s">
        <v>373</v>
      </c>
      <c r="B241" s="247" t="s">
        <v>516</v>
      </c>
      <c r="C241" s="247" t="s">
        <v>517</v>
      </c>
      <c r="D241" s="203">
        <v>1</v>
      </c>
      <c r="E241" s="227">
        <v>127</v>
      </c>
      <c r="F241" s="349"/>
      <c r="G241" s="350"/>
      <c r="H241" s="351"/>
      <c r="I241" s="352"/>
      <c r="J241" s="353"/>
      <c r="K241" s="354"/>
      <c r="L241" s="355"/>
      <c r="M241" s="356"/>
      <c r="N241" s="383"/>
      <c r="O241" s="357"/>
      <c r="P241" s="358"/>
      <c r="Q241" s="359"/>
      <c r="R241" s="360"/>
      <c r="S241" s="361"/>
      <c r="T241" s="228">
        <f t="shared" si="21"/>
        <v>0</v>
      </c>
      <c r="U241" s="228">
        <f t="shared" si="19"/>
        <v>0</v>
      </c>
      <c r="V241" s="290" t="str">
        <f t="shared" si="18"/>
        <v>-</v>
      </c>
      <c r="W241" s="229" t="s">
        <v>480</v>
      </c>
      <c r="X241" s="300">
        <v>2.0499999999999998</v>
      </c>
      <c r="Y241" s="304">
        <f t="shared" si="20"/>
        <v>0</v>
      </c>
    </row>
    <row r="242" spans="1:25" s="193" customFormat="1" ht="38.25" customHeight="1">
      <c r="A242" s="210" t="s">
        <v>373</v>
      </c>
      <c r="B242" s="247" t="s">
        <v>518</v>
      </c>
      <c r="C242" s="247" t="s">
        <v>519</v>
      </c>
      <c r="D242" s="203">
        <v>1</v>
      </c>
      <c r="E242" s="227">
        <v>101</v>
      </c>
      <c r="F242" s="349"/>
      <c r="G242" s="350"/>
      <c r="H242" s="351"/>
      <c r="I242" s="352"/>
      <c r="J242" s="353"/>
      <c r="K242" s="354"/>
      <c r="L242" s="355"/>
      <c r="M242" s="356"/>
      <c r="N242" s="383"/>
      <c r="O242" s="357"/>
      <c r="P242" s="358"/>
      <c r="Q242" s="359"/>
      <c r="R242" s="360"/>
      <c r="S242" s="361"/>
      <c r="T242" s="228">
        <f t="shared" si="21"/>
        <v>0</v>
      </c>
      <c r="U242" s="228">
        <f t="shared" si="19"/>
        <v>0</v>
      </c>
      <c r="V242" s="290" t="str">
        <f t="shared" si="18"/>
        <v>-</v>
      </c>
      <c r="W242" s="229" t="s">
        <v>480</v>
      </c>
      <c r="X242" s="300">
        <v>1.61</v>
      </c>
      <c r="Y242" s="304">
        <f t="shared" si="20"/>
        <v>0</v>
      </c>
    </row>
    <row r="243" spans="1:25" s="193" customFormat="1" ht="37.25" customHeight="1">
      <c r="A243" s="210" t="s">
        <v>204</v>
      </c>
      <c r="B243" s="211" t="s">
        <v>520</v>
      </c>
      <c r="C243" s="211" t="s">
        <v>521</v>
      </c>
      <c r="D243" s="203">
        <v>15</v>
      </c>
      <c r="E243" s="227">
        <v>63</v>
      </c>
      <c r="F243" s="349"/>
      <c r="G243" s="350"/>
      <c r="H243" s="351"/>
      <c r="I243" s="352"/>
      <c r="J243" s="353"/>
      <c r="K243" s="354"/>
      <c r="L243" s="355"/>
      <c r="M243" s="356"/>
      <c r="N243" s="383"/>
      <c r="O243" s="357"/>
      <c r="P243" s="358"/>
      <c r="Q243" s="359"/>
      <c r="R243" s="360"/>
      <c r="S243" s="361"/>
      <c r="T243" s="228">
        <f t="shared" si="21"/>
        <v>0</v>
      </c>
      <c r="U243" s="228">
        <f t="shared" si="19"/>
        <v>0</v>
      </c>
      <c r="V243" s="290" t="str">
        <f t="shared" si="18"/>
        <v>-</v>
      </c>
      <c r="W243" s="233" t="s">
        <v>376</v>
      </c>
      <c r="X243" s="300">
        <v>0.47</v>
      </c>
      <c r="Y243" s="304">
        <f t="shared" si="20"/>
        <v>0</v>
      </c>
    </row>
    <row r="244" spans="1:25" s="193" customFormat="1" ht="37.25" customHeight="1">
      <c r="A244" s="210" t="s">
        <v>204</v>
      </c>
      <c r="B244" s="211" t="s">
        <v>522</v>
      </c>
      <c r="C244" s="211" t="s">
        <v>523</v>
      </c>
      <c r="D244" s="203">
        <v>10</v>
      </c>
      <c r="E244" s="227">
        <v>57</v>
      </c>
      <c r="F244" s="349"/>
      <c r="G244" s="350"/>
      <c r="H244" s="351"/>
      <c r="I244" s="352"/>
      <c r="J244" s="353"/>
      <c r="K244" s="354"/>
      <c r="L244" s="355"/>
      <c r="M244" s="356"/>
      <c r="N244" s="383"/>
      <c r="O244" s="357"/>
      <c r="P244" s="358"/>
      <c r="Q244" s="359"/>
      <c r="R244" s="360"/>
      <c r="S244" s="361"/>
      <c r="T244" s="228">
        <f t="shared" si="21"/>
        <v>0</v>
      </c>
      <c r="U244" s="228">
        <f t="shared" si="19"/>
        <v>0</v>
      </c>
      <c r="V244" s="290" t="str">
        <f t="shared" si="18"/>
        <v>-</v>
      </c>
      <c r="W244" s="233" t="s">
        <v>376</v>
      </c>
      <c r="X244" s="300">
        <v>0.56000000000000005</v>
      </c>
      <c r="Y244" s="304">
        <f t="shared" si="20"/>
        <v>0</v>
      </c>
    </row>
    <row r="245" spans="1:25" s="193" customFormat="1" ht="37.25" customHeight="1">
      <c r="A245" s="210" t="s">
        <v>204</v>
      </c>
      <c r="B245" s="211" t="s">
        <v>524</v>
      </c>
      <c r="C245" s="211" t="s">
        <v>525</v>
      </c>
      <c r="D245" s="203">
        <v>5</v>
      </c>
      <c r="E245" s="227">
        <v>26</v>
      </c>
      <c r="F245" s="349"/>
      <c r="G245" s="350"/>
      <c r="H245" s="351"/>
      <c r="I245" s="352"/>
      <c r="J245" s="353"/>
      <c r="K245" s="354"/>
      <c r="L245" s="355"/>
      <c r="M245" s="356"/>
      <c r="N245" s="383"/>
      <c r="O245" s="357"/>
      <c r="P245" s="358"/>
      <c r="Q245" s="359"/>
      <c r="R245" s="360"/>
      <c r="S245" s="361"/>
      <c r="T245" s="228">
        <f t="shared" si="21"/>
        <v>0</v>
      </c>
      <c r="U245" s="228">
        <f t="shared" si="19"/>
        <v>0</v>
      </c>
      <c r="V245" s="290" t="str">
        <f t="shared" ref="V245:V308" si="22">IF(T245&gt;0,T245*E245,"-")</f>
        <v>-</v>
      </c>
      <c r="W245" s="229" t="s">
        <v>526</v>
      </c>
      <c r="X245" s="300">
        <v>0.21</v>
      </c>
      <c r="Y245" s="304">
        <f t="shared" si="20"/>
        <v>0</v>
      </c>
    </row>
    <row r="246" spans="1:25" s="193" customFormat="1" ht="37.25" customHeight="1">
      <c r="A246" s="210" t="s">
        <v>204</v>
      </c>
      <c r="B246" s="211" t="s">
        <v>527</v>
      </c>
      <c r="C246" s="211" t="s">
        <v>528</v>
      </c>
      <c r="D246" s="203">
        <v>5</v>
      </c>
      <c r="E246" s="227">
        <v>95</v>
      </c>
      <c r="F246" s="349"/>
      <c r="G246" s="350"/>
      <c r="H246" s="351"/>
      <c r="I246" s="352"/>
      <c r="J246" s="353"/>
      <c r="K246" s="354"/>
      <c r="L246" s="355"/>
      <c r="M246" s="356"/>
      <c r="N246" s="383"/>
      <c r="O246" s="357"/>
      <c r="P246" s="358"/>
      <c r="Q246" s="359"/>
      <c r="R246" s="360"/>
      <c r="S246" s="361"/>
      <c r="T246" s="228">
        <f t="shared" si="21"/>
        <v>0</v>
      </c>
      <c r="U246" s="228">
        <f t="shared" ref="U246:U309" si="23">T246*D246</f>
        <v>0</v>
      </c>
      <c r="V246" s="290" t="str">
        <f t="shared" si="22"/>
        <v>-</v>
      </c>
      <c r="W246" s="229" t="s">
        <v>529</v>
      </c>
      <c r="X246" s="300">
        <v>1.69</v>
      </c>
      <c r="Y246" s="304">
        <f t="shared" ref="Y246:Y309" si="24">X246*T246</f>
        <v>0</v>
      </c>
    </row>
    <row r="247" spans="1:25" s="193" customFormat="1" ht="37.25" customHeight="1">
      <c r="A247" s="210" t="s">
        <v>204</v>
      </c>
      <c r="B247" s="211" t="s">
        <v>530</v>
      </c>
      <c r="C247" s="211" t="s">
        <v>531</v>
      </c>
      <c r="D247" s="203">
        <v>3</v>
      </c>
      <c r="E247" s="227">
        <v>74</v>
      </c>
      <c r="F247" s="349"/>
      <c r="G247" s="350"/>
      <c r="H247" s="351"/>
      <c r="I247" s="352"/>
      <c r="J247" s="353"/>
      <c r="K247" s="354"/>
      <c r="L247" s="355"/>
      <c r="M247" s="356"/>
      <c r="N247" s="383"/>
      <c r="O247" s="357"/>
      <c r="P247" s="358"/>
      <c r="Q247" s="359"/>
      <c r="R247" s="360"/>
      <c r="S247" s="361"/>
      <c r="T247" s="228">
        <f t="shared" si="21"/>
        <v>0</v>
      </c>
      <c r="U247" s="228">
        <f t="shared" si="23"/>
        <v>0</v>
      </c>
      <c r="V247" s="290" t="str">
        <f t="shared" si="22"/>
        <v>-</v>
      </c>
      <c r="W247" s="229" t="s">
        <v>532</v>
      </c>
      <c r="X247" s="300">
        <v>1.32</v>
      </c>
      <c r="Y247" s="304">
        <f t="shared" si="24"/>
        <v>0</v>
      </c>
    </row>
    <row r="248" spans="1:25" s="193" customFormat="1" ht="37.25" customHeight="1">
      <c r="A248" s="210" t="s">
        <v>204</v>
      </c>
      <c r="B248" s="211" t="s">
        <v>533</v>
      </c>
      <c r="C248" s="211" t="s">
        <v>534</v>
      </c>
      <c r="D248" s="203">
        <v>3</v>
      </c>
      <c r="E248" s="227">
        <v>110</v>
      </c>
      <c r="F248" s="349"/>
      <c r="G248" s="350"/>
      <c r="H248" s="351"/>
      <c r="I248" s="352"/>
      <c r="J248" s="353"/>
      <c r="K248" s="354"/>
      <c r="L248" s="355"/>
      <c r="M248" s="356"/>
      <c r="N248" s="383"/>
      <c r="O248" s="357"/>
      <c r="P248" s="358"/>
      <c r="Q248" s="359"/>
      <c r="R248" s="360"/>
      <c r="S248" s="361"/>
      <c r="T248" s="228">
        <f t="shared" si="21"/>
        <v>0</v>
      </c>
      <c r="U248" s="228">
        <f t="shared" si="23"/>
        <v>0</v>
      </c>
      <c r="V248" s="290" t="str">
        <f t="shared" si="22"/>
        <v>-</v>
      </c>
      <c r="W248" s="229" t="s">
        <v>535</v>
      </c>
      <c r="X248" s="300">
        <v>1.3</v>
      </c>
      <c r="Y248" s="304">
        <f t="shared" si="24"/>
        <v>0</v>
      </c>
    </row>
    <row r="249" spans="1:25" s="193" customFormat="1" ht="53" customHeight="1">
      <c r="A249" s="210" t="s">
        <v>204</v>
      </c>
      <c r="B249" s="211" t="s">
        <v>536</v>
      </c>
      <c r="C249" s="211" t="s">
        <v>537</v>
      </c>
      <c r="D249" s="203">
        <v>3</v>
      </c>
      <c r="E249" s="227">
        <v>162</v>
      </c>
      <c r="F249" s="349"/>
      <c r="G249" s="350"/>
      <c r="H249" s="351"/>
      <c r="I249" s="352"/>
      <c r="J249" s="353"/>
      <c r="K249" s="354"/>
      <c r="L249" s="355"/>
      <c r="M249" s="356"/>
      <c r="N249" s="383"/>
      <c r="O249" s="357"/>
      <c r="P249" s="358"/>
      <c r="Q249" s="359"/>
      <c r="R249" s="360"/>
      <c r="S249" s="361"/>
      <c r="T249" s="228">
        <f t="shared" si="21"/>
        <v>0</v>
      </c>
      <c r="U249" s="228">
        <f t="shared" si="23"/>
        <v>0</v>
      </c>
      <c r="V249" s="290" t="str">
        <f t="shared" si="22"/>
        <v>-</v>
      </c>
      <c r="W249" s="229" t="s">
        <v>538</v>
      </c>
      <c r="X249" s="300">
        <v>2.21</v>
      </c>
      <c r="Y249" s="304">
        <f t="shared" si="24"/>
        <v>0</v>
      </c>
    </row>
    <row r="250" spans="1:25" s="193" customFormat="1" ht="37.25" customHeight="1">
      <c r="A250" s="210" t="s">
        <v>204</v>
      </c>
      <c r="B250" s="211" t="s">
        <v>539</v>
      </c>
      <c r="C250" s="211" t="s">
        <v>540</v>
      </c>
      <c r="D250" s="203">
        <v>2</v>
      </c>
      <c r="E250" s="227">
        <v>83</v>
      </c>
      <c r="F250" s="349"/>
      <c r="G250" s="350"/>
      <c r="H250" s="351"/>
      <c r="I250" s="352"/>
      <c r="J250" s="353"/>
      <c r="K250" s="354"/>
      <c r="L250" s="355"/>
      <c r="M250" s="356"/>
      <c r="N250" s="383"/>
      <c r="O250" s="357"/>
      <c r="P250" s="358"/>
      <c r="Q250" s="359"/>
      <c r="R250" s="360"/>
      <c r="S250" s="361"/>
      <c r="T250" s="228">
        <f t="shared" si="21"/>
        <v>0</v>
      </c>
      <c r="U250" s="228">
        <f t="shared" si="23"/>
        <v>0</v>
      </c>
      <c r="V250" s="290" t="str">
        <f t="shared" si="22"/>
        <v>-</v>
      </c>
      <c r="W250" s="229" t="s">
        <v>1348</v>
      </c>
      <c r="X250" s="300">
        <v>1.02</v>
      </c>
      <c r="Y250" s="304">
        <f t="shared" si="24"/>
        <v>0</v>
      </c>
    </row>
    <row r="251" spans="1:25" s="193" customFormat="1" ht="37.25" customHeight="1">
      <c r="A251" s="210" t="s">
        <v>204</v>
      </c>
      <c r="B251" s="211" t="s">
        <v>541</v>
      </c>
      <c r="C251" s="211" t="s">
        <v>542</v>
      </c>
      <c r="D251" s="203">
        <v>2</v>
      </c>
      <c r="E251" s="227">
        <v>124</v>
      </c>
      <c r="F251" s="349"/>
      <c r="G251" s="350"/>
      <c r="H251" s="351"/>
      <c r="I251" s="352"/>
      <c r="J251" s="353"/>
      <c r="K251" s="354"/>
      <c r="L251" s="355"/>
      <c r="M251" s="356"/>
      <c r="N251" s="383"/>
      <c r="O251" s="357"/>
      <c r="P251" s="358"/>
      <c r="Q251" s="359"/>
      <c r="R251" s="360"/>
      <c r="S251" s="361"/>
      <c r="T251" s="228">
        <f t="shared" si="21"/>
        <v>0</v>
      </c>
      <c r="U251" s="228">
        <f t="shared" si="23"/>
        <v>0</v>
      </c>
      <c r="V251" s="290" t="str">
        <f t="shared" si="22"/>
        <v>-</v>
      </c>
      <c r="W251" s="229" t="s">
        <v>685</v>
      </c>
      <c r="X251" s="300">
        <v>1.85</v>
      </c>
      <c r="Y251" s="304">
        <f t="shared" si="24"/>
        <v>0</v>
      </c>
    </row>
    <row r="252" spans="1:25" s="193" customFormat="1" ht="37.25" customHeight="1">
      <c r="A252" s="210" t="s">
        <v>204</v>
      </c>
      <c r="B252" s="211" t="s">
        <v>543</v>
      </c>
      <c r="C252" s="211" t="s">
        <v>544</v>
      </c>
      <c r="D252" s="203">
        <v>2</v>
      </c>
      <c r="E252" s="227">
        <v>104</v>
      </c>
      <c r="F252" s="349"/>
      <c r="G252" s="350"/>
      <c r="H252" s="351"/>
      <c r="I252" s="352"/>
      <c r="J252" s="353"/>
      <c r="K252" s="354"/>
      <c r="L252" s="355"/>
      <c r="M252" s="356"/>
      <c r="N252" s="383"/>
      <c r="O252" s="357"/>
      <c r="P252" s="358"/>
      <c r="Q252" s="359"/>
      <c r="R252" s="360"/>
      <c r="S252" s="361"/>
      <c r="T252" s="228">
        <f t="shared" si="21"/>
        <v>0</v>
      </c>
      <c r="U252" s="228">
        <f t="shared" si="23"/>
        <v>0</v>
      </c>
      <c r="V252" s="290" t="str">
        <f t="shared" si="22"/>
        <v>-</v>
      </c>
      <c r="W252" s="229" t="s">
        <v>545</v>
      </c>
      <c r="X252" s="300">
        <v>1.44</v>
      </c>
      <c r="Y252" s="304">
        <f t="shared" si="24"/>
        <v>0</v>
      </c>
    </row>
    <row r="253" spans="1:25" s="193" customFormat="1" ht="37.25" customHeight="1">
      <c r="A253" s="210" t="s">
        <v>204</v>
      </c>
      <c r="B253" s="211" t="s">
        <v>546</v>
      </c>
      <c r="C253" s="211" t="s">
        <v>547</v>
      </c>
      <c r="D253" s="203">
        <v>2</v>
      </c>
      <c r="E253" s="227">
        <v>120</v>
      </c>
      <c r="F253" s="349"/>
      <c r="G253" s="350"/>
      <c r="H253" s="351"/>
      <c r="I253" s="352"/>
      <c r="J253" s="353"/>
      <c r="K253" s="354"/>
      <c r="L253" s="355"/>
      <c r="M253" s="356"/>
      <c r="N253" s="383"/>
      <c r="O253" s="357"/>
      <c r="P253" s="358"/>
      <c r="Q253" s="359"/>
      <c r="R253" s="360"/>
      <c r="S253" s="361"/>
      <c r="T253" s="228">
        <f t="shared" si="21"/>
        <v>0</v>
      </c>
      <c r="U253" s="228">
        <f t="shared" si="23"/>
        <v>0</v>
      </c>
      <c r="V253" s="290" t="str">
        <f t="shared" si="22"/>
        <v>-</v>
      </c>
      <c r="W253" s="233" t="s">
        <v>376</v>
      </c>
      <c r="X253" s="300">
        <v>1.69</v>
      </c>
      <c r="Y253" s="304">
        <f t="shared" si="24"/>
        <v>0</v>
      </c>
    </row>
    <row r="254" spans="1:25" s="193" customFormat="1" ht="37.25" customHeight="1">
      <c r="A254" s="210" t="s">
        <v>204</v>
      </c>
      <c r="B254" s="211" t="s">
        <v>548</v>
      </c>
      <c r="C254" s="211" t="s">
        <v>549</v>
      </c>
      <c r="D254" s="203">
        <v>1</v>
      </c>
      <c r="E254" s="227">
        <v>94</v>
      </c>
      <c r="F254" s="349"/>
      <c r="G254" s="350"/>
      <c r="H254" s="351"/>
      <c r="I254" s="352"/>
      <c r="J254" s="353"/>
      <c r="K254" s="354"/>
      <c r="L254" s="355"/>
      <c r="M254" s="356"/>
      <c r="N254" s="383"/>
      <c r="O254" s="357"/>
      <c r="P254" s="358"/>
      <c r="Q254" s="359"/>
      <c r="R254" s="360"/>
      <c r="S254" s="361"/>
      <c r="T254" s="228">
        <f t="shared" si="21"/>
        <v>0</v>
      </c>
      <c r="U254" s="228">
        <f t="shared" si="23"/>
        <v>0</v>
      </c>
      <c r="V254" s="290" t="str">
        <f t="shared" si="22"/>
        <v>-</v>
      </c>
      <c r="W254" s="229" t="s">
        <v>130</v>
      </c>
      <c r="X254" s="300">
        <v>1.5</v>
      </c>
      <c r="Y254" s="304">
        <f t="shared" si="24"/>
        <v>0</v>
      </c>
    </row>
    <row r="255" spans="1:25" s="193" customFormat="1" ht="37.25" customHeight="1">
      <c r="A255" s="210" t="s">
        <v>204</v>
      </c>
      <c r="B255" s="211" t="s">
        <v>550</v>
      </c>
      <c r="C255" s="211" t="s">
        <v>551</v>
      </c>
      <c r="D255" s="203">
        <v>1</v>
      </c>
      <c r="E255" s="227">
        <v>83</v>
      </c>
      <c r="F255" s="349"/>
      <c r="G255" s="350"/>
      <c r="H255" s="351"/>
      <c r="I255" s="352"/>
      <c r="J255" s="353"/>
      <c r="K255" s="354"/>
      <c r="L255" s="355"/>
      <c r="M255" s="356"/>
      <c r="N255" s="383"/>
      <c r="O255" s="357"/>
      <c r="P255" s="358"/>
      <c r="Q255" s="359"/>
      <c r="R255" s="360"/>
      <c r="S255" s="361"/>
      <c r="T255" s="228">
        <f t="shared" si="21"/>
        <v>0</v>
      </c>
      <c r="U255" s="228">
        <f t="shared" si="23"/>
        <v>0</v>
      </c>
      <c r="V255" s="290" t="str">
        <f t="shared" si="22"/>
        <v>-</v>
      </c>
      <c r="W255" s="229" t="s">
        <v>147</v>
      </c>
      <c r="X255" s="300">
        <v>1.21</v>
      </c>
      <c r="Y255" s="304">
        <f t="shared" si="24"/>
        <v>0</v>
      </c>
    </row>
    <row r="256" spans="1:25" s="193" customFormat="1" ht="37.25" customHeight="1">
      <c r="A256" s="210" t="s">
        <v>204</v>
      </c>
      <c r="B256" s="211" t="s">
        <v>552</v>
      </c>
      <c r="C256" s="211" t="s">
        <v>553</v>
      </c>
      <c r="D256" s="203">
        <v>1</v>
      </c>
      <c r="E256" s="227">
        <v>87</v>
      </c>
      <c r="F256" s="349"/>
      <c r="G256" s="350"/>
      <c r="H256" s="351"/>
      <c r="I256" s="352"/>
      <c r="J256" s="353"/>
      <c r="K256" s="354"/>
      <c r="L256" s="355"/>
      <c r="M256" s="356"/>
      <c r="N256" s="383"/>
      <c r="O256" s="357"/>
      <c r="P256" s="358"/>
      <c r="Q256" s="359"/>
      <c r="R256" s="360"/>
      <c r="S256" s="361"/>
      <c r="T256" s="228">
        <f t="shared" si="21"/>
        <v>0</v>
      </c>
      <c r="U256" s="228">
        <f t="shared" si="23"/>
        <v>0</v>
      </c>
      <c r="V256" s="290" t="str">
        <f t="shared" si="22"/>
        <v>-</v>
      </c>
      <c r="W256" s="229" t="s">
        <v>147</v>
      </c>
      <c r="X256" s="300">
        <v>1.26</v>
      </c>
      <c r="Y256" s="304">
        <f t="shared" si="24"/>
        <v>0</v>
      </c>
    </row>
    <row r="257" spans="1:25" s="193" customFormat="1" ht="37.25" customHeight="1">
      <c r="A257" s="210" t="s">
        <v>554</v>
      </c>
      <c r="B257" s="211" t="s">
        <v>555</v>
      </c>
      <c r="C257" s="211" t="s">
        <v>556</v>
      </c>
      <c r="D257" s="203">
        <v>20</v>
      </c>
      <c r="E257" s="227">
        <v>77</v>
      </c>
      <c r="F257" s="349"/>
      <c r="G257" s="350"/>
      <c r="H257" s="351"/>
      <c r="I257" s="352"/>
      <c r="J257" s="353"/>
      <c r="K257" s="354"/>
      <c r="L257" s="355"/>
      <c r="M257" s="356"/>
      <c r="N257" s="383"/>
      <c r="O257" s="357"/>
      <c r="P257" s="358"/>
      <c r="Q257" s="359"/>
      <c r="R257" s="360"/>
      <c r="S257" s="361"/>
      <c r="T257" s="228">
        <f t="shared" si="21"/>
        <v>0</v>
      </c>
      <c r="U257" s="228">
        <f t="shared" si="23"/>
        <v>0</v>
      </c>
      <c r="V257" s="290" t="str">
        <f t="shared" si="22"/>
        <v>-</v>
      </c>
      <c r="W257" s="233" t="s">
        <v>376</v>
      </c>
      <c r="X257" s="300">
        <v>0.24</v>
      </c>
      <c r="Y257" s="304">
        <f t="shared" si="24"/>
        <v>0</v>
      </c>
    </row>
    <row r="258" spans="1:25" s="193" customFormat="1" ht="37.25" customHeight="1">
      <c r="A258" s="210" t="s">
        <v>554</v>
      </c>
      <c r="B258" s="211" t="s">
        <v>557</v>
      </c>
      <c r="C258" s="211" t="s">
        <v>558</v>
      </c>
      <c r="D258" s="203">
        <v>10</v>
      </c>
      <c r="E258" s="227">
        <v>54</v>
      </c>
      <c r="F258" s="349"/>
      <c r="G258" s="350"/>
      <c r="H258" s="351"/>
      <c r="I258" s="352"/>
      <c r="J258" s="353"/>
      <c r="K258" s="354"/>
      <c r="L258" s="355"/>
      <c r="M258" s="356"/>
      <c r="N258" s="383"/>
      <c r="O258" s="357"/>
      <c r="P258" s="358"/>
      <c r="Q258" s="359"/>
      <c r="R258" s="360"/>
      <c r="S258" s="361"/>
      <c r="T258" s="228">
        <f t="shared" si="21"/>
        <v>0</v>
      </c>
      <c r="U258" s="228">
        <f t="shared" si="23"/>
        <v>0</v>
      </c>
      <c r="V258" s="290" t="str">
        <f t="shared" si="22"/>
        <v>-</v>
      </c>
      <c r="W258" s="233" t="s">
        <v>376</v>
      </c>
      <c r="X258" s="300">
        <v>0.33</v>
      </c>
      <c r="Y258" s="304">
        <f t="shared" si="24"/>
        <v>0</v>
      </c>
    </row>
    <row r="259" spans="1:25" s="193" customFormat="1" ht="37.25" customHeight="1">
      <c r="A259" s="210" t="s">
        <v>554</v>
      </c>
      <c r="B259" s="247" t="s">
        <v>559</v>
      </c>
      <c r="C259" s="211" t="s">
        <v>560</v>
      </c>
      <c r="D259" s="203">
        <v>10</v>
      </c>
      <c r="E259" s="227">
        <v>60</v>
      </c>
      <c r="F259" s="349"/>
      <c r="G259" s="350"/>
      <c r="H259" s="351"/>
      <c r="I259" s="352"/>
      <c r="J259" s="353"/>
      <c r="K259" s="354"/>
      <c r="L259" s="355"/>
      <c r="M259" s="356"/>
      <c r="N259" s="383"/>
      <c r="O259" s="357"/>
      <c r="P259" s="358"/>
      <c r="Q259" s="359"/>
      <c r="R259" s="360"/>
      <c r="S259" s="361"/>
      <c r="T259" s="228">
        <f t="shared" si="21"/>
        <v>0</v>
      </c>
      <c r="U259" s="228">
        <f t="shared" si="23"/>
        <v>0</v>
      </c>
      <c r="V259" s="290" t="str">
        <f t="shared" si="22"/>
        <v>-</v>
      </c>
      <c r="W259" s="229" t="s">
        <v>561</v>
      </c>
      <c r="X259" s="300">
        <v>0.55000000000000004</v>
      </c>
      <c r="Y259" s="304">
        <f t="shared" si="24"/>
        <v>0</v>
      </c>
    </row>
    <row r="260" spans="1:25" s="193" customFormat="1" ht="37.25" customHeight="1">
      <c r="A260" s="210" t="s">
        <v>554</v>
      </c>
      <c r="B260" s="211" t="s">
        <v>562</v>
      </c>
      <c r="C260" s="211" t="s">
        <v>563</v>
      </c>
      <c r="D260" s="203">
        <v>10</v>
      </c>
      <c r="E260" s="227">
        <v>55</v>
      </c>
      <c r="F260" s="349"/>
      <c r="G260" s="350"/>
      <c r="H260" s="351"/>
      <c r="I260" s="352"/>
      <c r="J260" s="353"/>
      <c r="K260" s="354"/>
      <c r="L260" s="355"/>
      <c r="M260" s="356"/>
      <c r="N260" s="383"/>
      <c r="O260" s="357"/>
      <c r="P260" s="358"/>
      <c r="Q260" s="359"/>
      <c r="R260" s="360"/>
      <c r="S260" s="361"/>
      <c r="T260" s="228">
        <f t="shared" si="21"/>
        <v>0</v>
      </c>
      <c r="U260" s="228">
        <f t="shared" si="23"/>
        <v>0</v>
      </c>
      <c r="V260" s="290" t="str">
        <f t="shared" si="22"/>
        <v>-</v>
      </c>
      <c r="W260" s="233" t="s">
        <v>376</v>
      </c>
      <c r="X260" s="300">
        <v>0.44</v>
      </c>
      <c r="Y260" s="304">
        <f t="shared" si="24"/>
        <v>0</v>
      </c>
    </row>
    <row r="261" spans="1:25" s="193" customFormat="1" ht="37.25" customHeight="1">
      <c r="A261" s="210" t="s">
        <v>554</v>
      </c>
      <c r="B261" s="211" t="s">
        <v>564</v>
      </c>
      <c r="C261" s="211" t="s">
        <v>565</v>
      </c>
      <c r="D261" s="203">
        <v>5</v>
      </c>
      <c r="E261" s="227">
        <v>38</v>
      </c>
      <c r="F261" s="349"/>
      <c r="G261" s="350"/>
      <c r="H261" s="351"/>
      <c r="I261" s="352"/>
      <c r="J261" s="353"/>
      <c r="K261" s="354"/>
      <c r="L261" s="355"/>
      <c r="M261" s="356"/>
      <c r="N261" s="383"/>
      <c r="O261" s="357"/>
      <c r="P261" s="358"/>
      <c r="Q261" s="359"/>
      <c r="R261" s="360"/>
      <c r="S261" s="361"/>
      <c r="T261" s="228">
        <f t="shared" si="21"/>
        <v>0</v>
      </c>
      <c r="U261" s="228">
        <f t="shared" si="23"/>
        <v>0</v>
      </c>
      <c r="V261" s="290" t="str">
        <f t="shared" si="22"/>
        <v>-</v>
      </c>
      <c r="W261" s="233" t="s">
        <v>376</v>
      </c>
      <c r="X261" s="300">
        <v>0.4</v>
      </c>
      <c r="Y261" s="304">
        <f t="shared" si="24"/>
        <v>0</v>
      </c>
    </row>
    <row r="262" spans="1:25" s="193" customFormat="1" ht="37.25" customHeight="1">
      <c r="A262" s="210" t="s">
        <v>554</v>
      </c>
      <c r="B262" s="211" t="s">
        <v>566</v>
      </c>
      <c r="C262" s="211" t="s">
        <v>567</v>
      </c>
      <c r="D262" s="203">
        <v>10</v>
      </c>
      <c r="E262" s="227">
        <v>72</v>
      </c>
      <c r="F262" s="349"/>
      <c r="G262" s="350"/>
      <c r="H262" s="351"/>
      <c r="I262" s="352"/>
      <c r="J262" s="353"/>
      <c r="K262" s="354"/>
      <c r="L262" s="355"/>
      <c r="M262" s="356"/>
      <c r="N262" s="383"/>
      <c r="O262" s="357"/>
      <c r="P262" s="358"/>
      <c r="Q262" s="359"/>
      <c r="R262" s="360"/>
      <c r="S262" s="361"/>
      <c r="T262" s="228">
        <f t="shared" si="21"/>
        <v>0</v>
      </c>
      <c r="U262" s="228">
        <f t="shared" si="23"/>
        <v>0</v>
      </c>
      <c r="V262" s="290" t="str">
        <f t="shared" si="22"/>
        <v>-</v>
      </c>
      <c r="W262" s="233" t="s">
        <v>376</v>
      </c>
      <c r="X262" s="300">
        <v>0.57999999999999996</v>
      </c>
      <c r="Y262" s="304">
        <f t="shared" si="24"/>
        <v>0</v>
      </c>
    </row>
    <row r="263" spans="1:25" s="193" customFormat="1" ht="37.25" customHeight="1">
      <c r="A263" s="210" t="s">
        <v>554</v>
      </c>
      <c r="B263" s="247" t="s">
        <v>568</v>
      </c>
      <c r="C263" s="211" t="s">
        <v>569</v>
      </c>
      <c r="D263" s="203">
        <v>10</v>
      </c>
      <c r="E263" s="227">
        <v>93</v>
      </c>
      <c r="F263" s="349"/>
      <c r="G263" s="350"/>
      <c r="H263" s="351"/>
      <c r="I263" s="352"/>
      <c r="J263" s="353"/>
      <c r="K263" s="354"/>
      <c r="L263" s="355"/>
      <c r="M263" s="356"/>
      <c r="N263" s="383"/>
      <c r="O263" s="357"/>
      <c r="P263" s="358"/>
      <c r="Q263" s="359"/>
      <c r="R263" s="360"/>
      <c r="S263" s="361"/>
      <c r="T263" s="228">
        <f t="shared" ref="T263:T326" si="25">F263+G263+H263+I263+J263+K263+L263+M263+N263+O263+P263+Q263+R263+S263</f>
        <v>0</v>
      </c>
      <c r="U263" s="228">
        <f t="shared" si="23"/>
        <v>0</v>
      </c>
      <c r="V263" s="290" t="str">
        <f t="shared" si="22"/>
        <v>-</v>
      </c>
      <c r="W263" s="229" t="s">
        <v>1349</v>
      </c>
      <c r="X263" s="300">
        <v>1.21</v>
      </c>
      <c r="Y263" s="304">
        <f t="shared" si="24"/>
        <v>0</v>
      </c>
    </row>
    <row r="264" spans="1:25" s="193" customFormat="1" ht="37.25" customHeight="1">
      <c r="A264" s="210" t="s">
        <v>554</v>
      </c>
      <c r="B264" s="211" t="s">
        <v>570</v>
      </c>
      <c r="C264" s="211" t="s">
        <v>571</v>
      </c>
      <c r="D264" s="203">
        <v>5</v>
      </c>
      <c r="E264" s="227">
        <v>40</v>
      </c>
      <c r="F264" s="349"/>
      <c r="G264" s="350"/>
      <c r="H264" s="351"/>
      <c r="I264" s="352"/>
      <c r="J264" s="353"/>
      <c r="K264" s="354"/>
      <c r="L264" s="355"/>
      <c r="M264" s="356"/>
      <c r="N264" s="383"/>
      <c r="O264" s="357"/>
      <c r="P264" s="358"/>
      <c r="Q264" s="359"/>
      <c r="R264" s="360"/>
      <c r="S264" s="361"/>
      <c r="T264" s="228">
        <f t="shared" si="25"/>
        <v>0</v>
      </c>
      <c r="U264" s="228">
        <f t="shared" si="23"/>
        <v>0</v>
      </c>
      <c r="V264" s="290" t="str">
        <f t="shared" si="22"/>
        <v>-</v>
      </c>
      <c r="W264" s="229" t="s">
        <v>301</v>
      </c>
      <c r="X264" s="300">
        <v>0.44</v>
      </c>
      <c r="Y264" s="304">
        <f t="shared" si="24"/>
        <v>0</v>
      </c>
    </row>
    <row r="265" spans="1:25" s="193" customFormat="1" ht="37.25" customHeight="1">
      <c r="A265" s="210" t="s">
        <v>554</v>
      </c>
      <c r="B265" s="211" t="s">
        <v>572</v>
      </c>
      <c r="C265" s="211" t="s">
        <v>573</v>
      </c>
      <c r="D265" s="203">
        <v>5</v>
      </c>
      <c r="E265" s="227">
        <v>49</v>
      </c>
      <c r="F265" s="349"/>
      <c r="G265" s="350"/>
      <c r="H265" s="351"/>
      <c r="I265" s="352"/>
      <c r="J265" s="353"/>
      <c r="K265" s="354"/>
      <c r="L265" s="355"/>
      <c r="M265" s="356"/>
      <c r="N265" s="383"/>
      <c r="O265" s="357"/>
      <c r="P265" s="358"/>
      <c r="Q265" s="359"/>
      <c r="R265" s="360"/>
      <c r="S265" s="361"/>
      <c r="T265" s="228">
        <f t="shared" si="25"/>
        <v>0</v>
      </c>
      <c r="U265" s="228">
        <f t="shared" si="23"/>
        <v>0</v>
      </c>
      <c r="V265" s="290" t="str">
        <f t="shared" si="22"/>
        <v>-</v>
      </c>
      <c r="W265" s="229" t="s">
        <v>301</v>
      </c>
      <c r="X265" s="300">
        <v>0.59</v>
      </c>
      <c r="Y265" s="304">
        <f t="shared" si="24"/>
        <v>0</v>
      </c>
    </row>
    <row r="266" spans="1:25" s="193" customFormat="1" ht="37.25" customHeight="1">
      <c r="A266" s="210" t="s">
        <v>554</v>
      </c>
      <c r="B266" s="211" t="s">
        <v>574</v>
      </c>
      <c r="C266" s="211" t="s">
        <v>575</v>
      </c>
      <c r="D266" s="203">
        <v>10</v>
      </c>
      <c r="E266" s="227">
        <v>118</v>
      </c>
      <c r="F266" s="349"/>
      <c r="G266" s="350"/>
      <c r="H266" s="351"/>
      <c r="I266" s="352"/>
      <c r="J266" s="353"/>
      <c r="K266" s="354"/>
      <c r="L266" s="355"/>
      <c r="M266" s="356"/>
      <c r="N266" s="383"/>
      <c r="O266" s="357"/>
      <c r="P266" s="358"/>
      <c r="Q266" s="359"/>
      <c r="R266" s="360"/>
      <c r="S266" s="361"/>
      <c r="T266" s="228">
        <f t="shared" si="25"/>
        <v>0</v>
      </c>
      <c r="U266" s="228">
        <f t="shared" si="23"/>
        <v>0</v>
      </c>
      <c r="V266" s="290" t="str">
        <f t="shared" si="22"/>
        <v>-</v>
      </c>
      <c r="W266" s="229" t="s">
        <v>1350</v>
      </c>
      <c r="X266" s="300">
        <v>1.56</v>
      </c>
      <c r="Y266" s="304">
        <f t="shared" si="24"/>
        <v>0</v>
      </c>
    </row>
    <row r="267" spans="1:25" s="193" customFormat="1" ht="37.25" customHeight="1">
      <c r="A267" s="210" t="s">
        <v>554</v>
      </c>
      <c r="B267" s="247" t="s">
        <v>576</v>
      </c>
      <c r="C267" s="211" t="s">
        <v>577</v>
      </c>
      <c r="D267" s="203">
        <v>5</v>
      </c>
      <c r="E267" s="227">
        <v>53</v>
      </c>
      <c r="F267" s="349"/>
      <c r="G267" s="350"/>
      <c r="H267" s="351"/>
      <c r="I267" s="352"/>
      <c r="J267" s="353"/>
      <c r="K267" s="354"/>
      <c r="L267" s="355"/>
      <c r="M267" s="356"/>
      <c r="N267" s="383"/>
      <c r="O267" s="357"/>
      <c r="P267" s="358"/>
      <c r="Q267" s="359"/>
      <c r="R267" s="360"/>
      <c r="S267" s="361"/>
      <c r="T267" s="228">
        <f t="shared" si="25"/>
        <v>0</v>
      </c>
      <c r="U267" s="228">
        <f t="shared" si="23"/>
        <v>0</v>
      </c>
      <c r="V267" s="290" t="str">
        <f t="shared" si="22"/>
        <v>-</v>
      </c>
      <c r="W267" s="229" t="s">
        <v>301</v>
      </c>
      <c r="X267" s="300">
        <v>0.7</v>
      </c>
      <c r="Y267" s="304">
        <f t="shared" si="24"/>
        <v>0</v>
      </c>
    </row>
    <row r="268" spans="1:25" s="193" customFormat="1" ht="37.25" customHeight="1">
      <c r="A268" s="210" t="s">
        <v>554</v>
      </c>
      <c r="B268" s="247" t="s">
        <v>578</v>
      </c>
      <c r="C268" s="211" t="s">
        <v>579</v>
      </c>
      <c r="D268" s="203">
        <v>3</v>
      </c>
      <c r="E268" s="227">
        <v>54</v>
      </c>
      <c r="F268" s="349"/>
      <c r="G268" s="350"/>
      <c r="H268" s="351"/>
      <c r="I268" s="352"/>
      <c r="J268" s="353"/>
      <c r="K268" s="354"/>
      <c r="L268" s="355"/>
      <c r="M268" s="356"/>
      <c r="N268" s="383"/>
      <c r="O268" s="357"/>
      <c r="P268" s="358"/>
      <c r="Q268" s="359"/>
      <c r="R268" s="360"/>
      <c r="S268" s="361"/>
      <c r="T268" s="228">
        <f t="shared" si="25"/>
        <v>0</v>
      </c>
      <c r="U268" s="228">
        <f t="shared" si="23"/>
        <v>0</v>
      </c>
      <c r="V268" s="290" t="str">
        <f t="shared" si="22"/>
        <v>-</v>
      </c>
      <c r="W268" s="229" t="s">
        <v>580</v>
      </c>
      <c r="X268" s="300">
        <v>0.85</v>
      </c>
      <c r="Y268" s="304">
        <f t="shared" si="24"/>
        <v>0</v>
      </c>
    </row>
    <row r="269" spans="1:25" s="193" customFormat="1" ht="37.25" customHeight="1">
      <c r="A269" s="210" t="s">
        <v>554</v>
      </c>
      <c r="B269" s="211" t="s">
        <v>581</v>
      </c>
      <c r="C269" s="211" t="s">
        <v>582</v>
      </c>
      <c r="D269" s="203">
        <v>3</v>
      </c>
      <c r="E269" s="227">
        <v>62</v>
      </c>
      <c r="F269" s="349"/>
      <c r="G269" s="350"/>
      <c r="H269" s="351"/>
      <c r="I269" s="352"/>
      <c r="J269" s="353"/>
      <c r="K269" s="354"/>
      <c r="L269" s="355"/>
      <c r="M269" s="356"/>
      <c r="N269" s="383"/>
      <c r="O269" s="357"/>
      <c r="P269" s="358"/>
      <c r="Q269" s="359"/>
      <c r="R269" s="360"/>
      <c r="S269" s="361"/>
      <c r="T269" s="228">
        <f t="shared" si="25"/>
        <v>0</v>
      </c>
      <c r="U269" s="228">
        <f t="shared" si="23"/>
        <v>0</v>
      </c>
      <c r="V269" s="290" t="str">
        <f t="shared" si="22"/>
        <v>-</v>
      </c>
      <c r="W269" s="229" t="s">
        <v>583</v>
      </c>
      <c r="X269" s="300">
        <v>1</v>
      </c>
      <c r="Y269" s="304">
        <f t="shared" si="24"/>
        <v>0</v>
      </c>
    </row>
    <row r="270" spans="1:25" s="193" customFormat="1" ht="37.25" customHeight="1">
      <c r="A270" s="210" t="s">
        <v>554</v>
      </c>
      <c r="B270" s="247" t="s">
        <v>584</v>
      </c>
      <c r="C270" s="211" t="s">
        <v>585</v>
      </c>
      <c r="D270" s="203">
        <v>3</v>
      </c>
      <c r="E270" s="227">
        <v>52</v>
      </c>
      <c r="F270" s="349"/>
      <c r="G270" s="350"/>
      <c r="H270" s="351"/>
      <c r="I270" s="352"/>
      <c r="J270" s="353"/>
      <c r="K270" s="354"/>
      <c r="L270" s="355"/>
      <c r="M270" s="356"/>
      <c r="N270" s="383"/>
      <c r="O270" s="357"/>
      <c r="P270" s="358"/>
      <c r="Q270" s="359"/>
      <c r="R270" s="360"/>
      <c r="S270" s="361"/>
      <c r="T270" s="228">
        <f t="shared" si="25"/>
        <v>0</v>
      </c>
      <c r="U270" s="228">
        <f t="shared" si="23"/>
        <v>0</v>
      </c>
      <c r="V270" s="290" t="str">
        <f t="shared" si="22"/>
        <v>-</v>
      </c>
      <c r="W270" s="229" t="s">
        <v>586</v>
      </c>
      <c r="X270" s="300">
        <v>0.8</v>
      </c>
      <c r="Y270" s="304">
        <f t="shared" si="24"/>
        <v>0</v>
      </c>
    </row>
    <row r="271" spans="1:25" s="193" customFormat="1" ht="37.25" customHeight="1">
      <c r="A271" s="210" t="s">
        <v>554</v>
      </c>
      <c r="B271" s="247" t="s">
        <v>587</v>
      </c>
      <c r="C271" s="211" t="s">
        <v>588</v>
      </c>
      <c r="D271" s="203">
        <v>3</v>
      </c>
      <c r="E271" s="227">
        <v>67</v>
      </c>
      <c r="F271" s="349"/>
      <c r="G271" s="350"/>
      <c r="H271" s="351"/>
      <c r="I271" s="352"/>
      <c r="J271" s="353"/>
      <c r="K271" s="354"/>
      <c r="L271" s="355"/>
      <c r="M271" s="356"/>
      <c r="N271" s="383"/>
      <c r="O271" s="357"/>
      <c r="P271" s="358"/>
      <c r="Q271" s="359"/>
      <c r="R271" s="360"/>
      <c r="S271" s="361"/>
      <c r="T271" s="228">
        <f t="shared" si="25"/>
        <v>0</v>
      </c>
      <c r="U271" s="228">
        <f t="shared" si="23"/>
        <v>0</v>
      </c>
      <c r="V271" s="290" t="str">
        <f t="shared" si="22"/>
        <v>-</v>
      </c>
      <c r="W271" s="229" t="s">
        <v>580</v>
      </c>
      <c r="X271" s="300">
        <v>1.1100000000000001</v>
      </c>
      <c r="Y271" s="304">
        <f t="shared" si="24"/>
        <v>0</v>
      </c>
    </row>
    <row r="272" spans="1:25" s="193" customFormat="1" ht="37.25" customHeight="1">
      <c r="A272" s="210" t="s">
        <v>554</v>
      </c>
      <c r="B272" s="247" t="s">
        <v>589</v>
      </c>
      <c r="C272" s="211" t="s">
        <v>590</v>
      </c>
      <c r="D272" s="203">
        <v>3</v>
      </c>
      <c r="E272" s="227">
        <v>74</v>
      </c>
      <c r="F272" s="349"/>
      <c r="G272" s="350"/>
      <c r="H272" s="351"/>
      <c r="I272" s="352"/>
      <c r="J272" s="353"/>
      <c r="K272" s="354"/>
      <c r="L272" s="355"/>
      <c r="M272" s="356"/>
      <c r="N272" s="383"/>
      <c r="O272" s="357"/>
      <c r="P272" s="358"/>
      <c r="Q272" s="359"/>
      <c r="R272" s="360"/>
      <c r="S272" s="361"/>
      <c r="T272" s="228">
        <f t="shared" si="25"/>
        <v>0</v>
      </c>
      <c r="U272" s="228">
        <f t="shared" si="23"/>
        <v>0</v>
      </c>
      <c r="V272" s="290" t="str">
        <f t="shared" si="22"/>
        <v>-</v>
      </c>
      <c r="W272" s="229" t="s">
        <v>591</v>
      </c>
      <c r="X272" s="300">
        <v>1.27</v>
      </c>
      <c r="Y272" s="304">
        <f t="shared" si="24"/>
        <v>0</v>
      </c>
    </row>
    <row r="273" spans="1:25" s="193" customFormat="1" ht="37.25" customHeight="1">
      <c r="A273" s="210" t="s">
        <v>554</v>
      </c>
      <c r="B273" s="247" t="s">
        <v>592</v>
      </c>
      <c r="C273" s="211" t="s">
        <v>593</v>
      </c>
      <c r="D273" s="203">
        <v>3</v>
      </c>
      <c r="E273" s="227">
        <v>99</v>
      </c>
      <c r="F273" s="349"/>
      <c r="G273" s="350"/>
      <c r="H273" s="351"/>
      <c r="I273" s="352"/>
      <c r="J273" s="353"/>
      <c r="K273" s="354"/>
      <c r="L273" s="355"/>
      <c r="M273" s="356"/>
      <c r="N273" s="383"/>
      <c r="O273" s="357"/>
      <c r="P273" s="358"/>
      <c r="Q273" s="359"/>
      <c r="R273" s="360"/>
      <c r="S273" s="361"/>
      <c r="T273" s="228">
        <f t="shared" si="25"/>
        <v>0</v>
      </c>
      <c r="U273" s="228">
        <f t="shared" si="23"/>
        <v>0</v>
      </c>
      <c r="V273" s="290" t="str">
        <f t="shared" si="22"/>
        <v>-</v>
      </c>
      <c r="W273" s="229" t="s">
        <v>594</v>
      </c>
      <c r="X273" s="300">
        <v>1.01</v>
      </c>
      <c r="Y273" s="304">
        <f t="shared" si="24"/>
        <v>0</v>
      </c>
    </row>
    <row r="274" spans="1:25" s="193" customFormat="1" ht="37.25" customHeight="1">
      <c r="A274" s="210" t="s">
        <v>554</v>
      </c>
      <c r="B274" s="247" t="s">
        <v>595</v>
      </c>
      <c r="C274" s="211" t="s">
        <v>596</v>
      </c>
      <c r="D274" s="203">
        <v>3</v>
      </c>
      <c r="E274" s="227">
        <v>93</v>
      </c>
      <c r="F274" s="349"/>
      <c r="G274" s="350"/>
      <c r="H274" s="351"/>
      <c r="I274" s="352"/>
      <c r="J274" s="353"/>
      <c r="K274" s="354"/>
      <c r="L274" s="355"/>
      <c r="M274" s="356"/>
      <c r="N274" s="383"/>
      <c r="O274" s="357"/>
      <c r="P274" s="358"/>
      <c r="Q274" s="359"/>
      <c r="R274" s="360"/>
      <c r="S274" s="361"/>
      <c r="T274" s="228">
        <f t="shared" si="25"/>
        <v>0</v>
      </c>
      <c r="U274" s="228">
        <f t="shared" si="23"/>
        <v>0</v>
      </c>
      <c r="V274" s="290" t="str">
        <f t="shared" si="22"/>
        <v>-</v>
      </c>
      <c r="W274" s="229" t="s">
        <v>597</v>
      </c>
      <c r="X274" s="300">
        <v>0.92</v>
      </c>
      <c r="Y274" s="304">
        <f t="shared" si="24"/>
        <v>0</v>
      </c>
    </row>
    <row r="275" spans="1:25" s="193" customFormat="1" ht="37.25" customHeight="1">
      <c r="A275" s="210" t="s">
        <v>554</v>
      </c>
      <c r="B275" s="247" t="s">
        <v>598</v>
      </c>
      <c r="C275" s="211" t="s">
        <v>599</v>
      </c>
      <c r="D275" s="203">
        <v>3</v>
      </c>
      <c r="E275" s="227">
        <v>97</v>
      </c>
      <c r="F275" s="349"/>
      <c r="G275" s="350"/>
      <c r="H275" s="351"/>
      <c r="I275" s="352"/>
      <c r="J275" s="353"/>
      <c r="K275" s="354"/>
      <c r="L275" s="355"/>
      <c r="M275" s="356"/>
      <c r="N275" s="383"/>
      <c r="O275" s="357"/>
      <c r="P275" s="358"/>
      <c r="Q275" s="359"/>
      <c r="R275" s="360"/>
      <c r="S275" s="361"/>
      <c r="T275" s="228">
        <f t="shared" si="25"/>
        <v>0</v>
      </c>
      <c r="U275" s="228">
        <f t="shared" si="23"/>
        <v>0</v>
      </c>
      <c r="V275" s="290" t="str">
        <f t="shared" si="22"/>
        <v>-</v>
      </c>
      <c r="W275" s="229" t="s">
        <v>1351</v>
      </c>
      <c r="X275" s="300">
        <v>1.01</v>
      </c>
      <c r="Y275" s="304">
        <f t="shared" si="24"/>
        <v>0</v>
      </c>
    </row>
    <row r="276" spans="1:25" s="193" customFormat="1" ht="37.25" customHeight="1">
      <c r="A276" s="210" t="s">
        <v>554</v>
      </c>
      <c r="B276" s="247" t="s">
        <v>600</v>
      </c>
      <c r="C276" s="211" t="s">
        <v>601</v>
      </c>
      <c r="D276" s="203">
        <v>3</v>
      </c>
      <c r="E276" s="227">
        <v>96</v>
      </c>
      <c r="F276" s="349"/>
      <c r="G276" s="350"/>
      <c r="H276" s="351"/>
      <c r="I276" s="352"/>
      <c r="J276" s="353"/>
      <c r="K276" s="354"/>
      <c r="L276" s="355"/>
      <c r="M276" s="356"/>
      <c r="N276" s="383"/>
      <c r="O276" s="357"/>
      <c r="P276" s="358"/>
      <c r="Q276" s="359"/>
      <c r="R276" s="360"/>
      <c r="S276" s="361"/>
      <c r="T276" s="228">
        <f t="shared" si="25"/>
        <v>0</v>
      </c>
      <c r="U276" s="228">
        <f t="shared" si="23"/>
        <v>0</v>
      </c>
      <c r="V276" s="290" t="str">
        <f t="shared" si="22"/>
        <v>-</v>
      </c>
      <c r="W276" s="229" t="s">
        <v>602</v>
      </c>
      <c r="X276" s="300">
        <v>0.94</v>
      </c>
      <c r="Y276" s="304">
        <f t="shared" si="24"/>
        <v>0</v>
      </c>
    </row>
    <row r="277" spans="1:25" s="193" customFormat="1" ht="37.25" customHeight="1">
      <c r="A277" s="210" t="s">
        <v>554</v>
      </c>
      <c r="B277" s="247" t="s">
        <v>603</v>
      </c>
      <c r="C277" s="211" t="s">
        <v>604</v>
      </c>
      <c r="D277" s="203">
        <v>3</v>
      </c>
      <c r="E277" s="227">
        <v>96</v>
      </c>
      <c r="F277" s="349"/>
      <c r="G277" s="350"/>
      <c r="H277" s="351"/>
      <c r="I277" s="352"/>
      <c r="J277" s="353"/>
      <c r="K277" s="354"/>
      <c r="L277" s="355"/>
      <c r="M277" s="356"/>
      <c r="N277" s="383"/>
      <c r="O277" s="357"/>
      <c r="P277" s="358"/>
      <c r="Q277" s="359"/>
      <c r="R277" s="360"/>
      <c r="S277" s="361"/>
      <c r="T277" s="228">
        <f t="shared" si="25"/>
        <v>0</v>
      </c>
      <c r="U277" s="228">
        <f t="shared" si="23"/>
        <v>0</v>
      </c>
      <c r="V277" s="290" t="str">
        <f t="shared" si="22"/>
        <v>-</v>
      </c>
      <c r="W277" s="229" t="s">
        <v>605</v>
      </c>
      <c r="X277" s="300">
        <v>1.7</v>
      </c>
      <c r="Y277" s="304">
        <f t="shared" si="24"/>
        <v>0</v>
      </c>
    </row>
    <row r="278" spans="1:25" s="193" customFormat="1" ht="37.25" customHeight="1">
      <c r="A278" s="210" t="s">
        <v>554</v>
      </c>
      <c r="B278" s="247" t="s">
        <v>606</v>
      </c>
      <c r="C278" s="211" t="s">
        <v>607</v>
      </c>
      <c r="D278" s="203">
        <v>3</v>
      </c>
      <c r="E278" s="227">
        <v>129</v>
      </c>
      <c r="F278" s="349"/>
      <c r="G278" s="350"/>
      <c r="H278" s="351"/>
      <c r="I278" s="352"/>
      <c r="J278" s="353"/>
      <c r="K278" s="354"/>
      <c r="L278" s="355"/>
      <c r="M278" s="356"/>
      <c r="N278" s="383"/>
      <c r="O278" s="357"/>
      <c r="P278" s="358"/>
      <c r="Q278" s="359"/>
      <c r="R278" s="360"/>
      <c r="S278" s="361"/>
      <c r="T278" s="228">
        <f t="shared" si="25"/>
        <v>0</v>
      </c>
      <c r="U278" s="228">
        <f t="shared" si="23"/>
        <v>0</v>
      </c>
      <c r="V278" s="290" t="str">
        <f t="shared" si="22"/>
        <v>-</v>
      </c>
      <c r="W278" s="229" t="s">
        <v>1352</v>
      </c>
      <c r="X278" s="300">
        <v>1.53</v>
      </c>
      <c r="Y278" s="304">
        <f t="shared" si="24"/>
        <v>0</v>
      </c>
    </row>
    <row r="279" spans="1:25" s="193" customFormat="1" ht="37.25" customHeight="1">
      <c r="A279" s="210" t="s">
        <v>554</v>
      </c>
      <c r="B279" s="247" t="s">
        <v>608</v>
      </c>
      <c r="C279" s="211" t="s">
        <v>609</v>
      </c>
      <c r="D279" s="203">
        <v>2</v>
      </c>
      <c r="E279" s="227">
        <v>65</v>
      </c>
      <c r="F279" s="349"/>
      <c r="G279" s="350"/>
      <c r="H279" s="351"/>
      <c r="I279" s="352"/>
      <c r="J279" s="353"/>
      <c r="K279" s="354"/>
      <c r="L279" s="355"/>
      <c r="M279" s="356"/>
      <c r="N279" s="383"/>
      <c r="O279" s="357"/>
      <c r="P279" s="358"/>
      <c r="Q279" s="359"/>
      <c r="R279" s="360"/>
      <c r="S279" s="361"/>
      <c r="T279" s="228">
        <f t="shared" si="25"/>
        <v>0</v>
      </c>
      <c r="U279" s="228">
        <f t="shared" si="23"/>
        <v>0</v>
      </c>
      <c r="V279" s="290" t="str">
        <f t="shared" si="22"/>
        <v>-</v>
      </c>
      <c r="W279" s="229" t="s">
        <v>610</v>
      </c>
      <c r="X279" s="300">
        <v>1.18</v>
      </c>
      <c r="Y279" s="304">
        <f t="shared" si="24"/>
        <v>0</v>
      </c>
    </row>
    <row r="280" spans="1:25" s="193" customFormat="1" ht="37.25" customHeight="1">
      <c r="A280" s="210" t="s">
        <v>554</v>
      </c>
      <c r="B280" s="211" t="s">
        <v>611</v>
      </c>
      <c r="C280" s="211" t="s">
        <v>612</v>
      </c>
      <c r="D280" s="203">
        <v>2</v>
      </c>
      <c r="E280" s="227">
        <v>64</v>
      </c>
      <c r="F280" s="349"/>
      <c r="G280" s="350"/>
      <c r="H280" s="351"/>
      <c r="I280" s="352"/>
      <c r="J280" s="353"/>
      <c r="K280" s="354"/>
      <c r="L280" s="355"/>
      <c r="M280" s="356"/>
      <c r="N280" s="383"/>
      <c r="O280" s="357"/>
      <c r="P280" s="358"/>
      <c r="Q280" s="359"/>
      <c r="R280" s="360"/>
      <c r="S280" s="361"/>
      <c r="T280" s="228">
        <f t="shared" si="25"/>
        <v>0</v>
      </c>
      <c r="U280" s="228">
        <f t="shared" si="23"/>
        <v>0</v>
      </c>
      <c r="V280" s="290" t="str">
        <f t="shared" si="22"/>
        <v>-</v>
      </c>
      <c r="W280" s="229" t="s">
        <v>325</v>
      </c>
      <c r="X280" s="300">
        <v>0.63</v>
      </c>
      <c r="Y280" s="304">
        <f t="shared" si="24"/>
        <v>0</v>
      </c>
    </row>
    <row r="281" spans="1:25" s="193" customFormat="1" ht="37.25" customHeight="1">
      <c r="A281" s="210" t="s">
        <v>554</v>
      </c>
      <c r="B281" s="247" t="s">
        <v>613</v>
      </c>
      <c r="C281" s="211" t="s">
        <v>614</v>
      </c>
      <c r="D281" s="203">
        <v>2</v>
      </c>
      <c r="E281" s="227">
        <v>110</v>
      </c>
      <c r="F281" s="349"/>
      <c r="G281" s="350"/>
      <c r="H281" s="351"/>
      <c r="I281" s="352"/>
      <c r="J281" s="353"/>
      <c r="K281" s="354"/>
      <c r="L281" s="355"/>
      <c r="M281" s="356"/>
      <c r="N281" s="383"/>
      <c r="O281" s="357"/>
      <c r="P281" s="358"/>
      <c r="Q281" s="359"/>
      <c r="R281" s="360"/>
      <c r="S281" s="361"/>
      <c r="T281" s="228">
        <f t="shared" si="25"/>
        <v>0</v>
      </c>
      <c r="U281" s="228">
        <f t="shared" si="23"/>
        <v>0</v>
      </c>
      <c r="V281" s="290" t="str">
        <f t="shared" si="22"/>
        <v>-</v>
      </c>
      <c r="W281" s="229" t="s">
        <v>615</v>
      </c>
      <c r="X281" s="300">
        <v>1.4</v>
      </c>
      <c r="Y281" s="304">
        <f t="shared" si="24"/>
        <v>0</v>
      </c>
    </row>
    <row r="282" spans="1:25" s="193" customFormat="1" ht="37.25" customHeight="1">
      <c r="A282" s="210" t="s">
        <v>554</v>
      </c>
      <c r="B282" s="211" t="s">
        <v>616</v>
      </c>
      <c r="C282" s="211" t="s">
        <v>617</v>
      </c>
      <c r="D282" s="203">
        <v>2</v>
      </c>
      <c r="E282" s="227">
        <v>105</v>
      </c>
      <c r="F282" s="349"/>
      <c r="G282" s="350"/>
      <c r="H282" s="351"/>
      <c r="I282" s="352"/>
      <c r="J282" s="353"/>
      <c r="K282" s="354"/>
      <c r="L282" s="355"/>
      <c r="M282" s="356"/>
      <c r="N282" s="383"/>
      <c r="O282" s="357"/>
      <c r="P282" s="358"/>
      <c r="Q282" s="359"/>
      <c r="R282" s="360"/>
      <c r="S282" s="361"/>
      <c r="T282" s="228">
        <f t="shared" si="25"/>
        <v>0</v>
      </c>
      <c r="U282" s="228">
        <f t="shared" si="23"/>
        <v>0</v>
      </c>
      <c r="V282" s="290" t="str">
        <f t="shared" si="22"/>
        <v>-</v>
      </c>
      <c r="W282" s="229" t="s">
        <v>618</v>
      </c>
      <c r="X282" s="300">
        <v>1.36</v>
      </c>
      <c r="Y282" s="304">
        <f t="shared" si="24"/>
        <v>0</v>
      </c>
    </row>
    <row r="283" spans="1:25" s="193" customFormat="1" ht="37.25" customHeight="1">
      <c r="A283" s="210" t="s">
        <v>554</v>
      </c>
      <c r="B283" s="247" t="s">
        <v>619</v>
      </c>
      <c r="C283" s="211" t="s">
        <v>620</v>
      </c>
      <c r="D283" s="203">
        <v>2</v>
      </c>
      <c r="E283" s="227">
        <v>93</v>
      </c>
      <c r="F283" s="349"/>
      <c r="G283" s="350"/>
      <c r="H283" s="351"/>
      <c r="I283" s="352"/>
      <c r="J283" s="353"/>
      <c r="K283" s="354"/>
      <c r="L283" s="355"/>
      <c r="M283" s="356"/>
      <c r="N283" s="383"/>
      <c r="O283" s="357"/>
      <c r="P283" s="358"/>
      <c r="Q283" s="359"/>
      <c r="R283" s="360"/>
      <c r="S283" s="361"/>
      <c r="T283" s="228">
        <f t="shared" si="25"/>
        <v>0</v>
      </c>
      <c r="U283" s="228">
        <f t="shared" si="23"/>
        <v>0</v>
      </c>
      <c r="V283" s="290" t="str">
        <f t="shared" si="22"/>
        <v>-</v>
      </c>
      <c r="W283" s="229" t="s">
        <v>618</v>
      </c>
      <c r="X283" s="300">
        <v>1.1100000000000001</v>
      </c>
      <c r="Y283" s="304">
        <f t="shared" si="24"/>
        <v>0</v>
      </c>
    </row>
    <row r="284" spans="1:25" s="193" customFormat="1" ht="37.25" customHeight="1">
      <c r="A284" s="210" t="s">
        <v>554</v>
      </c>
      <c r="B284" s="247" t="s">
        <v>621</v>
      </c>
      <c r="C284" s="211" t="s">
        <v>622</v>
      </c>
      <c r="D284" s="203">
        <v>2</v>
      </c>
      <c r="E284" s="227">
        <v>112</v>
      </c>
      <c r="F284" s="349"/>
      <c r="G284" s="350"/>
      <c r="H284" s="351"/>
      <c r="I284" s="352"/>
      <c r="J284" s="353"/>
      <c r="K284" s="354"/>
      <c r="L284" s="355"/>
      <c r="M284" s="356"/>
      <c r="N284" s="383"/>
      <c r="O284" s="357"/>
      <c r="P284" s="358"/>
      <c r="Q284" s="359"/>
      <c r="R284" s="360"/>
      <c r="S284" s="361"/>
      <c r="T284" s="228">
        <f t="shared" si="25"/>
        <v>0</v>
      </c>
      <c r="U284" s="228">
        <f t="shared" si="23"/>
        <v>0</v>
      </c>
      <c r="V284" s="290" t="str">
        <f t="shared" si="22"/>
        <v>-</v>
      </c>
      <c r="W284" s="229" t="s">
        <v>1353</v>
      </c>
      <c r="X284" s="300">
        <v>1.46</v>
      </c>
      <c r="Y284" s="304">
        <f t="shared" si="24"/>
        <v>0</v>
      </c>
    </row>
    <row r="285" spans="1:25" s="193" customFormat="1" ht="37.25" customHeight="1">
      <c r="A285" s="210" t="s">
        <v>554</v>
      </c>
      <c r="B285" s="247" t="s">
        <v>623</v>
      </c>
      <c r="C285" s="211" t="s">
        <v>624</v>
      </c>
      <c r="D285" s="203">
        <v>2</v>
      </c>
      <c r="E285" s="227">
        <v>102</v>
      </c>
      <c r="F285" s="349"/>
      <c r="G285" s="350"/>
      <c r="H285" s="351"/>
      <c r="I285" s="352"/>
      <c r="J285" s="353"/>
      <c r="K285" s="354"/>
      <c r="L285" s="355"/>
      <c r="M285" s="356"/>
      <c r="N285" s="383"/>
      <c r="O285" s="357"/>
      <c r="P285" s="358"/>
      <c r="Q285" s="359"/>
      <c r="R285" s="360"/>
      <c r="S285" s="361"/>
      <c r="T285" s="228">
        <f t="shared" si="25"/>
        <v>0</v>
      </c>
      <c r="U285" s="228">
        <f t="shared" si="23"/>
        <v>0</v>
      </c>
      <c r="V285" s="290" t="str">
        <f t="shared" si="22"/>
        <v>-</v>
      </c>
      <c r="W285" s="229" t="s">
        <v>1354</v>
      </c>
      <c r="X285" s="300">
        <v>1.27</v>
      </c>
      <c r="Y285" s="304">
        <f t="shared" si="24"/>
        <v>0</v>
      </c>
    </row>
    <row r="286" spans="1:25" s="193" customFormat="1" ht="37.25" customHeight="1">
      <c r="A286" s="210" t="s">
        <v>554</v>
      </c>
      <c r="B286" s="247" t="s">
        <v>625</v>
      </c>
      <c r="C286" s="211" t="s">
        <v>626</v>
      </c>
      <c r="D286" s="203">
        <v>2</v>
      </c>
      <c r="E286" s="227">
        <v>85</v>
      </c>
      <c r="F286" s="349"/>
      <c r="G286" s="350"/>
      <c r="H286" s="351"/>
      <c r="I286" s="352"/>
      <c r="J286" s="353"/>
      <c r="K286" s="354"/>
      <c r="L286" s="355"/>
      <c r="M286" s="356"/>
      <c r="N286" s="383"/>
      <c r="O286" s="357"/>
      <c r="P286" s="358"/>
      <c r="Q286" s="359"/>
      <c r="R286" s="360"/>
      <c r="S286" s="361"/>
      <c r="T286" s="228">
        <f t="shared" si="25"/>
        <v>0</v>
      </c>
      <c r="U286" s="228">
        <f t="shared" si="23"/>
        <v>0</v>
      </c>
      <c r="V286" s="290" t="str">
        <f t="shared" si="22"/>
        <v>-</v>
      </c>
      <c r="W286" s="229" t="s">
        <v>331</v>
      </c>
      <c r="X286" s="300">
        <v>0.99</v>
      </c>
      <c r="Y286" s="304">
        <f t="shared" si="24"/>
        <v>0</v>
      </c>
    </row>
    <row r="287" spans="1:25" s="193" customFormat="1" ht="37.25" customHeight="1">
      <c r="A287" s="210" t="s">
        <v>554</v>
      </c>
      <c r="B287" s="247" t="s">
        <v>627</v>
      </c>
      <c r="C287" s="211" t="s">
        <v>628</v>
      </c>
      <c r="D287" s="203">
        <v>2</v>
      </c>
      <c r="E287" s="227">
        <v>140</v>
      </c>
      <c r="F287" s="349"/>
      <c r="G287" s="350"/>
      <c r="H287" s="351"/>
      <c r="I287" s="352"/>
      <c r="J287" s="353"/>
      <c r="K287" s="354"/>
      <c r="L287" s="355"/>
      <c r="M287" s="356"/>
      <c r="N287" s="383"/>
      <c r="O287" s="357"/>
      <c r="P287" s="358"/>
      <c r="Q287" s="359"/>
      <c r="R287" s="360"/>
      <c r="S287" s="361"/>
      <c r="T287" s="228">
        <f t="shared" si="25"/>
        <v>0</v>
      </c>
      <c r="U287" s="228">
        <f t="shared" si="23"/>
        <v>0</v>
      </c>
      <c r="V287" s="290" t="str">
        <f t="shared" si="22"/>
        <v>-</v>
      </c>
      <c r="W287" s="229" t="s">
        <v>629</v>
      </c>
      <c r="X287" s="300">
        <v>1.95</v>
      </c>
      <c r="Y287" s="304">
        <f t="shared" si="24"/>
        <v>0</v>
      </c>
    </row>
    <row r="288" spans="1:25" s="193" customFormat="1" ht="37.25" customHeight="1">
      <c r="A288" s="210" t="s">
        <v>554</v>
      </c>
      <c r="B288" s="247" t="s">
        <v>630</v>
      </c>
      <c r="C288" s="211" t="s">
        <v>631</v>
      </c>
      <c r="D288" s="203">
        <v>2</v>
      </c>
      <c r="E288" s="227">
        <v>127</v>
      </c>
      <c r="F288" s="349"/>
      <c r="G288" s="350"/>
      <c r="H288" s="351"/>
      <c r="I288" s="352"/>
      <c r="J288" s="353"/>
      <c r="K288" s="354"/>
      <c r="L288" s="355"/>
      <c r="M288" s="356"/>
      <c r="N288" s="383"/>
      <c r="O288" s="357"/>
      <c r="P288" s="358"/>
      <c r="Q288" s="359"/>
      <c r="R288" s="360"/>
      <c r="S288" s="361"/>
      <c r="T288" s="228">
        <f t="shared" si="25"/>
        <v>0</v>
      </c>
      <c r="U288" s="228">
        <f t="shared" si="23"/>
        <v>0</v>
      </c>
      <c r="V288" s="290" t="str">
        <f t="shared" si="22"/>
        <v>-</v>
      </c>
      <c r="W288" s="229" t="s">
        <v>632</v>
      </c>
      <c r="X288" s="300">
        <v>1.71</v>
      </c>
      <c r="Y288" s="304">
        <f t="shared" si="24"/>
        <v>0</v>
      </c>
    </row>
    <row r="289" spans="1:25" s="193" customFormat="1" ht="37.25" customHeight="1">
      <c r="A289" s="210" t="s">
        <v>554</v>
      </c>
      <c r="B289" s="247" t="s">
        <v>633</v>
      </c>
      <c r="C289" s="211" t="s">
        <v>634</v>
      </c>
      <c r="D289" s="203">
        <v>2</v>
      </c>
      <c r="E289" s="227">
        <v>133</v>
      </c>
      <c r="F289" s="349"/>
      <c r="G289" s="350"/>
      <c r="H289" s="351"/>
      <c r="I289" s="352"/>
      <c r="J289" s="353"/>
      <c r="K289" s="354"/>
      <c r="L289" s="355"/>
      <c r="M289" s="356"/>
      <c r="N289" s="383"/>
      <c r="O289" s="357"/>
      <c r="P289" s="358"/>
      <c r="Q289" s="359"/>
      <c r="R289" s="360"/>
      <c r="S289" s="361"/>
      <c r="T289" s="228">
        <f t="shared" si="25"/>
        <v>0</v>
      </c>
      <c r="U289" s="228">
        <f t="shared" si="23"/>
        <v>0</v>
      </c>
      <c r="V289" s="290" t="str">
        <f t="shared" si="22"/>
        <v>-</v>
      </c>
      <c r="W289" s="229" t="s">
        <v>635</v>
      </c>
      <c r="X289" s="300">
        <v>1.82</v>
      </c>
      <c r="Y289" s="304">
        <f t="shared" si="24"/>
        <v>0</v>
      </c>
    </row>
    <row r="290" spans="1:25" s="193" customFormat="1" ht="37.25" customHeight="1">
      <c r="A290" s="210" t="s">
        <v>554</v>
      </c>
      <c r="B290" s="247" t="s">
        <v>636</v>
      </c>
      <c r="C290" s="211" t="s">
        <v>637</v>
      </c>
      <c r="D290" s="203">
        <v>2</v>
      </c>
      <c r="E290" s="227">
        <v>129</v>
      </c>
      <c r="F290" s="349"/>
      <c r="G290" s="350"/>
      <c r="H290" s="351"/>
      <c r="I290" s="352"/>
      <c r="J290" s="353"/>
      <c r="K290" s="354"/>
      <c r="L290" s="355"/>
      <c r="M290" s="356"/>
      <c r="N290" s="383"/>
      <c r="O290" s="357"/>
      <c r="P290" s="358"/>
      <c r="Q290" s="359"/>
      <c r="R290" s="360"/>
      <c r="S290" s="361"/>
      <c r="T290" s="228">
        <f t="shared" si="25"/>
        <v>0</v>
      </c>
      <c r="U290" s="228">
        <f t="shared" si="23"/>
        <v>0</v>
      </c>
      <c r="V290" s="290" t="str">
        <f t="shared" si="22"/>
        <v>-</v>
      </c>
      <c r="W290" s="229" t="s">
        <v>638</v>
      </c>
      <c r="X290" s="300">
        <v>1.76</v>
      </c>
      <c r="Y290" s="304">
        <f t="shared" si="24"/>
        <v>0</v>
      </c>
    </row>
    <row r="291" spans="1:25" s="193" customFormat="1" ht="37.25" customHeight="1">
      <c r="A291" s="210" t="s">
        <v>554</v>
      </c>
      <c r="B291" s="247" t="s">
        <v>639</v>
      </c>
      <c r="C291" s="211" t="s">
        <v>640</v>
      </c>
      <c r="D291" s="203">
        <v>2</v>
      </c>
      <c r="E291" s="227">
        <v>99</v>
      </c>
      <c r="F291" s="349"/>
      <c r="G291" s="350"/>
      <c r="H291" s="351"/>
      <c r="I291" s="352"/>
      <c r="J291" s="353"/>
      <c r="K291" s="354"/>
      <c r="L291" s="355"/>
      <c r="M291" s="356"/>
      <c r="N291" s="383"/>
      <c r="O291" s="357"/>
      <c r="P291" s="358"/>
      <c r="Q291" s="359"/>
      <c r="R291" s="360"/>
      <c r="S291" s="361"/>
      <c r="T291" s="228">
        <f t="shared" si="25"/>
        <v>0</v>
      </c>
      <c r="U291" s="228">
        <f t="shared" si="23"/>
        <v>0</v>
      </c>
      <c r="V291" s="290" t="str">
        <f t="shared" si="22"/>
        <v>-</v>
      </c>
      <c r="W291" s="229" t="s">
        <v>325</v>
      </c>
      <c r="X291" s="300">
        <v>1.25</v>
      </c>
      <c r="Y291" s="304">
        <f t="shared" si="24"/>
        <v>0</v>
      </c>
    </row>
    <row r="292" spans="1:25" s="193" customFormat="1" ht="37.25" customHeight="1">
      <c r="A292" s="210" t="s">
        <v>554</v>
      </c>
      <c r="B292" s="247" t="s">
        <v>641</v>
      </c>
      <c r="C292" s="211" t="s">
        <v>642</v>
      </c>
      <c r="D292" s="203">
        <v>1</v>
      </c>
      <c r="E292" s="227">
        <v>80</v>
      </c>
      <c r="F292" s="349"/>
      <c r="G292" s="350"/>
      <c r="H292" s="351"/>
      <c r="I292" s="352"/>
      <c r="J292" s="353"/>
      <c r="K292" s="354"/>
      <c r="L292" s="355"/>
      <c r="M292" s="356"/>
      <c r="N292" s="383"/>
      <c r="O292" s="357"/>
      <c r="P292" s="358"/>
      <c r="Q292" s="359"/>
      <c r="R292" s="360"/>
      <c r="S292" s="361"/>
      <c r="T292" s="228">
        <f t="shared" si="25"/>
        <v>0</v>
      </c>
      <c r="U292" s="228">
        <f t="shared" si="23"/>
        <v>0</v>
      </c>
      <c r="V292" s="290" t="str">
        <f t="shared" si="22"/>
        <v>-</v>
      </c>
      <c r="W292" s="229" t="s">
        <v>480</v>
      </c>
      <c r="X292" s="300">
        <v>1.1200000000000001</v>
      </c>
      <c r="Y292" s="304">
        <f t="shared" si="24"/>
        <v>0</v>
      </c>
    </row>
    <row r="293" spans="1:25" s="193" customFormat="1" ht="37.25" customHeight="1">
      <c r="A293" s="210" t="s">
        <v>554</v>
      </c>
      <c r="B293" s="247" t="s">
        <v>643</v>
      </c>
      <c r="C293" s="211" t="s">
        <v>644</v>
      </c>
      <c r="D293" s="203">
        <v>1</v>
      </c>
      <c r="E293" s="227">
        <v>96</v>
      </c>
      <c r="F293" s="349"/>
      <c r="G293" s="350"/>
      <c r="H293" s="351"/>
      <c r="I293" s="352"/>
      <c r="J293" s="353"/>
      <c r="K293" s="354"/>
      <c r="L293" s="355"/>
      <c r="M293" s="356"/>
      <c r="N293" s="383"/>
      <c r="O293" s="357"/>
      <c r="P293" s="358"/>
      <c r="Q293" s="359"/>
      <c r="R293" s="360"/>
      <c r="S293" s="361"/>
      <c r="T293" s="228">
        <f t="shared" si="25"/>
        <v>0</v>
      </c>
      <c r="U293" s="228">
        <f t="shared" si="23"/>
        <v>0</v>
      </c>
      <c r="V293" s="290" t="str">
        <f t="shared" si="22"/>
        <v>-</v>
      </c>
      <c r="W293" s="229" t="s">
        <v>645</v>
      </c>
      <c r="X293" s="300">
        <v>1.4</v>
      </c>
      <c r="Y293" s="304">
        <f t="shared" si="24"/>
        <v>0</v>
      </c>
    </row>
    <row r="294" spans="1:25" s="193" customFormat="1" ht="37.25" customHeight="1">
      <c r="A294" s="210" t="s">
        <v>554</v>
      </c>
      <c r="B294" s="247" t="s">
        <v>646</v>
      </c>
      <c r="C294" s="211" t="s">
        <v>647</v>
      </c>
      <c r="D294" s="203">
        <v>1</v>
      </c>
      <c r="E294" s="227">
        <v>209</v>
      </c>
      <c r="F294" s="349"/>
      <c r="G294" s="350"/>
      <c r="H294" s="351"/>
      <c r="I294" s="352"/>
      <c r="J294" s="353"/>
      <c r="K294" s="354"/>
      <c r="L294" s="355"/>
      <c r="M294" s="356"/>
      <c r="N294" s="383"/>
      <c r="O294" s="357"/>
      <c r="P294" s="358"/>
      <c r="Q294" s="359"/>
      <c r="R294" s="360"/>
      <c r="S294" s="361"/>
      <c r="T294" s="228">
        <f t="shared" si="25"/>
        <v>0</v>
      </c>
      <c r="U294" s="228">
        <f t="shared" si="23"/>
        <v>0</v>
      </c>
      <c r="V294" s="290" t="str">
        <f t="shared" si="22"/>
        <v>-</v>
      </c>
      <c r="W294" s="229" t="s">
        <v>147</v>
      </c>
      <c r="X294" s="300">
        <v>3.34</v>
      </c>
      <c r="Y294" s="304">
        <f t="shared" si="24"/>
        <v>0</v>
      </c>
    </row>
    <row r="295" spans="1:25" s="193" customFormat="1" ht="37.25" customHeight="1">
      <c r="A295" s="210" t="s">
        <v>554</v>
      </c>
      <c r="B295" s="247" t="s">
        <v>648</v>
      </c>
      <c r="C295" s="211" t="s">
        <v>649</v>
      </c>
      <c r="D295" s="203">
        <v>1</v>
      </c>
      <c r="E295" s="227">
        <v>114</v>
      </c>
      <c r="F295" s="349"/>
      <c r="G295" s="350"/>
      <c r="H295" s="351"/>
      <c r="I295" s="352"/>
      <c r="J295" s="353"/>
      <c r="K295" s="354"/>
      <c r="L295" s="355"/>
      <c r="M295" s="356"/>
      <c r="N295" s="383"/>
      <c r="O295" s="357"/>
      <c r="P295" s="358"/>
      <c r="Q295" s="359"/>
      <c r="R295" s="360"/>
      <c r="S295" s="361"/>
      <c r="T295" s="228">
        <f t="shared" si="25"/>
        <v>0</v>
      </c>
      <c r="U295" s="228">
        <f t="shared" si="23"/>
        <v>0</v>
      </c>
      <c r="V295" s="290" t="str">
        <f t="shared" si="22"/>
        <v>-</v>
      </c>
      <c r="W295" s="229" t="s">
        <v>147</v>
      </c>
      <c r="X295" s="300">
        <v>1.73</v>
      </c>
      <c r="Y295" s="304">
        <f t="shared" si="24"/>
        <v>0</v>
      </c>
    </row>
    <row r="296" spans="1:25" s="193" customFormat="1" ht="37.25" customHeight="1">
      <c r="A296" s="210" t="s">
        <v>554</v>
      </c>
      <c r="B296" s="247" t="s">
        <v>650</v>
      </c>
      <c r="C296" s="211" t="s">
        <v>651</v>
      </c>
      <c r="D296" s="203">
        <v>1</v>
      </c>
      <c r="E296" s="227">
        <v>110</v>
      </c>
      <c r="F296" s="349"/>
      <c r="G296" s="350"/>
      <c r="H296" s="351"/>
      <c r="I296" s="352"/>
      <c r="J296" s="353"/>
      <c r="K296" s="354"/>
      <c r="L296" s="355"/>
      <c r="M296" s="356"/>
      <c r="N296" s="383"/>
      <c r="O296" s="357"/>
      <c r="P296" s="358"/>
      <c r="Q296" s="359"/>
      <c r="R296" s="360"/>
      <c r="S296" s="361"/>
      <c r="T296" s="228">
        <f t="shared" si="25"/>
        <v>0</v>
      </c>
      <c r="U296" s="228">
        <f t="shared" si="23"/>
        <v>0</v>
      </c>
      <c r="V296" s="290" t="str">
        <f t="shared" si="22"/>
        <v>-</v>
      </c>
      <c r="W296" s="229" t="s">
        <v>645</v>
      </c>
      <c r="X296" s="300">
        <v>1.66</v>
      </c>
      <c r="Y296" s="304">
        <f t="shared" si="24"/>
        <v>0</v>
      </c>
    </row>
    <row r="297" spans="1:25" s="193" customFormat="1" ht="37.25" customHeight="1">
      <c r="A297" s="210" t="s">
        <v>554</v>
      </c>
      <c r="B297" s="252" t="s">
        <v>652</v>
      </c>
      <c r="C297" s="253" t="s">
        <v>653</v>
      </c>
      <c r="D297" s="254">
        <v>1</v>
      </c>
      <c r="E297" s="227">
        <v>119</v>
      </c>
      <c r="F297" s="349"/>
      <c r="G297" s="350"/>
      <c r="H297" s="351"/>
      <c r="I297" s="352"/>
      <c r="J297" s="353"/>
      <c r="K297" s="354"/>
      <c r="L297" s="355"/>
      <c r="M297" s="356"/>
      <c r="N297" s="383"/>
      <c r="O297" s="357"/>
      <c r="P297" s="358"/>
      <c r="Q297" s="359"/>
      <c r="R297" s="360"/>
      <c r="S297" s="361"/>
      <c r="T297" s="228">
        <f t="shared" si="25"/>
        <v>0</v>
      </c>
      <c r="U297" s="228">
        <f t="shared" si="23"/>
        <v>0</v>
      </c>
      <c r="V297" s="290" t="str">
        <f t="shared" si="22"/>
        <v>-</v>
      </c>
      <c r="W297" s="229" t="s">
        <v>147</v>
      </c>
      <c r="X297" s="300">
        <v>1.8</v>
      </c>
      <c r="Y297" s="304">
        <f t="shared" si="24"/>
        <v>0</v>
      </c>
    </row>
    <row r="298" spans="1:25" s="193" customFormat="1" ht="37.25" customHeight="1">
      <c r="A298" s="210" t="s">
        <v>1120</v>
      </c>
      <c r="B298" s="247" t="s">
        <v>1170</v>
      </c>
      <c r="C298" s="211" t="s">
        <v>1171</v>
      </c>
      <c r="D298" s="203">
        <v>30</v>
      </c>
      <c r="E298" s="227">
        <v>111</v>
      </c>
      <c r="F298" s="349"/>
      <c r="G298" s="350"/>
      <c r="H298" s="351"/>
      <c r="I298" s="352"/>
      <c r="J298" s="353"/>
      <c r="K298" s="354"/>
      <c r="L298" s="355"/>
      <c r="M298" s="356"/>
      <c r="N298" s="383"/>
      <c r="O298" s="357"/>
      <c r="P298" s="358"/>
      <c r="Q298" s="359"/>
      <c r="R298" s="360"/>
      <c r="S298" s="361"/>
      <c r="T298" s="228">
        <f t="shared" si="25"/>
        <v>0</v>
      </c>
      <c r="U298" s="228">
        <f t="shared" si="23"/>
        <v>0</v>
      </c>
      <c r="V298" s="290" t="str">
        <f t="shared" si="22"/>
        <v>-</v>
      </c>
      <c r="W298" s="229"/>
      <c r="X298" s="300">
        <v>0.40500000000000003</v>
      </c>
      <c r="Y298" s="304">
        <f t="shared" si="24"/>
        <v>0</v>
      </c>
    </row>
    <row r="299" spans="1:25" s="193" customFormat="1" ht="37.25" customHeight="1">
      <c r="A299" s="210" t="s">
        <v>1120</v>
      </c>
      <c r="B299" s="247" t="s">
        <v>1172</v>
      </c>
      <c r="C299" s="211" t="s">
        <v>1173</v>
      </c>
      <c r="D299" s="203">
        <v>20</v>
      </c>
      <c r="E299" s="227">
        <v>80</v>
      </c>
      <c r="F299" s="349"/>
      <c r="G299" s="350"/>
      <c r="H299" s="351"/>
      <c r="I299" s="352"/>
      <c r="J299" s="353"/>
      <c r="K299" s="354"/>
      <c r="L299" s="355"/>
      <c r="M299" s="356"/>
      <c r="N299" s="383"/>
      <c r="O299" s="357"/>
      <c r="P299" s="358"/>
      <c r="Q299" s="359"/>
      <c r="R299" s="360"/>
      <c r="S299" s="361"/>
      <c r="T299" s="228">
        <f t="shared" si="25"/>
        <v>0</v>
      </c>
      <c r="U299" s="228">
        <f t="shared" si="23"/>
        <v>0</v>
      </c>
      <c r="V299" s="290" t="str">
        <f t="shared" si="22"/>
        <v>-</v>
      </c>
      <c r="W299" s="229"/>
      <c r="X299" s="300">
        <v>0.379</v>
      </c>
      <c r="Y299" s="304">
        <f t="shared" si="24"/>
        <v>0</v>
      </c>
    </row>
    <row r="300" spans="1:25" s="193" customFormat="1" ht="37.25" customHeight="1">
      <c r="A300" s="210" t="s">
        <v>1120</v>
      </c>
      <c r="B300" s="211" t="s">
        <v>1174</v>
      </c>
      <c r="C300" s="211" t="s">
        <v>1175</v>
      </c>
      <c r="D300" s="203">
        <v>20</v>
      </c>
      <c r="E300" s="227">
        <v>113</v>
      </c>
      <c r="F300" s="349"/>
      <c r="G300" s="350"/>
      <c r="H300" s="351"/>
      <c r="I300" s="352"/>
      <c r="J300" s="353"/>
      <c r="K300" s="354"/>
      <c r="L300" s="355"/>
      <c r="M300" s="356"/>
      <c r="N300" s="383"/>
      <c r="O300" s="357"/>
      <c r="P300" s="358"/>
      <c r="Q300" s="359"/>
      <c r="R300" s="360"/>
      <c r="S300" s="361"/>
      <c r="T300" s="228">
        <f t="shared" si="25"/>
        <v>0</v>
      </c>
      <c r="U300" s="228">
        <f t="shared" si="23"/>
        <v>0</v>
      </c>
      <c r="V300" s="290" t="str">
        <f t="shared" si="22"/>
        <v>-</v>
      </c>
      <c r="W300" s="229" t="s">
        <v>1355</v>
      </c>
      <c r="X300" s="300">
        <v>0.83199999999999996</v>
      </c>
      <c r="Y300" s="304">
        <f t="shared" si="24"/>
        <v>0</v>
      </c>
    </row>
    <row r="301" spans="1:25" s="193" customFormat="1" ht="37.25" customHeight="1">
      <c r="A301" s="210" t="s">
        <v>1120</v>
      </c>
      <c r="B301" s="247" t="s">
        <v>1176</v>
      </c>
      <c r="C301" s="211" t="s">
        <v>1177</v>
      </c>
      <c r="D301" s="203">
        <v>15</v>
      </c>
      <c r="E301" s="227">
        <v>111</v>
      </c>
      <c r="F301" s="349"/>
      <c r="G301" s="350"/>
      <c r="H301" s="351"/>
      <c r="I301" s="352"/>
      <c r="J301" s="353"/>
      <c r="K301" s="354"/>
      <c r="L301" s="355"/>
      <c r="M301" s="356"/>
      <c r="N301" s="383"/>
      <c r="O301" s="357"/>
      <c r="P301" s="358"/>
      <c r="Q301" s="359"/>
      <c r="R301" s="360"/>
      <c r="S301" s="361"/>
      <c r="T301" s="228">
        <f t="shared" si="25"/>
        <v>0</v>
      </c>
      <c r="U301" s="228">
        <f t="shared" si="23"/>
        <v>0</v>
      </c>
      <c r="V301" s="290" t="str">
        <f t="shared" si="22"/>
        <v>-</v>
      </c>
      <c r="W301" s="229"/>
      <c r="X301" s="300">
        <v>1.68</v>
      </c>
      <c r="Y301" s="304">
        <f t="shared" si="24"/>
        <v>0</v>
      </c>
    </row>
    <row r="302" spans="1:25" s="193" customFormat="1" ht="37.25" customHeight="1">
      <c r="A302" s="210" t="s">
        <v>1120</v>
      </c>
      <c r="B302" s="211" t="s">
        <v>1178</v>
      </c>
      <c r="C302" s="211" t="s">
        <v>1179</v>
      </c>
      <c r="D302" s="203">
        <v>15</v>
      </c>
      <c r="E302" s="227">
        <v>88</v>
      </c>
      <c r="F302" s="349"/>
      <c r="G302" s="350"/>
      <c r="H302" s="351"/>
      <c r="I302" s="352"/>
      <c r="J302" s="353"/>
      <c r="K302" s="354"/>
      <c r="L302" s="355"/>
      <c r="M302" s="356"/>
      <c r="N302" s="383"/>
      <c r="O302" s="357"/>
      <c r="P302" s="358"/>
      <c r="Q302" s="359"/>
      <c r="R302" s="360"/>
      <c r="S302" s="361"/>
      <c r="T302" s="228">
        <f t="shared" si="25"/>
        <v>0</v>
      </c>
      <c r="U302" s="228">
        <f t="shared" si="23"/>
        <v>0</v>
      </c>
      <c r="V302" s="290" t="str">
        <f t="shared" si="22"/>
        <v>-</v>
      </c>
      <c r="W302" s="229" t="s">
        <v>1356</v>
      </c>
      <c r="X302" s="300">
        <v>0.70199999999999996</v>
      </c>
      <c r="Y302" s="304">
        <f t="shared" si="24"/>
        <v>0</v>
      </c>
    </row>
    <row r="303" spans="1:25" s="193" customFormat="1" ht="37.25" customHeight="1">
      <c r="A303" s="210" t="s">
        <v>1120</v>
      </c>
      <c r="B303" s="247" t="s">
        <v>1180</v>
      </c>
      <c r="C303" s="211" t="s">
        <v>1181</v>
      </c>
      <c r="D303" s="203">
        <v>5</v>
      </c>
      <c r="E303" s="227">
        <v>60</v>
      </c>
      <c r="F303" s="349"/>
      <c r="G303" s="350"/>
      <c r="H303" s="351"/>
      <c r="I303" s="352"/>
      <c r="J303" s="353"/>
      <c r="K303" s="354"/>
      <c r="L303" s="355"/>
      <c r="M303" s="356"/>
      <c r="N303" s="383"/>
      <c r="O303" s="357"/>
      <c r="P303" s="358"/>
      <c r="Q303" s="359"/>
      <c r="R303" s="360"/>
      <c r="S303" s="361"/>
      <c r="T303" s="228">
        <f t="shared" si="25"/>
        <v>0</v>
      </c>
      <c r="U303" s="228">
        <f t="shared" si="23"/>
        <v>0</v>
      </c>
      <c r="V303" s="290" t="str">
        <f t="shared" si="22"/>
        <v>-</v>
      </c>
      <c r="W303" s="229" t="s">
        <v>1357</v>
      </c>
      <c r="X303" s="300">
        <v>0.95099999999999996</v>
      </c>
      <c r="Y303" s="304">
        <f t="shared" si="24"/>
        <v>0</v>
      </c>
    </row>
    <row r="304" spans="1:25" s="193" customFormat="1" ht="37.25" customHeight="1">
      <c r="A304" s="210" t="s">
        <v>1120</v>
      </c>
      <c r="B304" s="247" t="s">
        <v>1182</v>
      </c>
      <c r="C304" s="211" t="s">
        <v>1183</v>
      </c>
      <c r="D304" s="203">
        <v>5</v>
      </c>
      <c r="E304" s="227">
        <v>93</v>
      </c>
      <c r="F304" s="349"/>
      <c r="G304" s="350"/>
      <c r="H304" s="351"/>
      <c r="I304" s="352"/>
      <c r="J304" s="353"/>
      <c r="K304" s="354"/>
      <c r="L304" s="355"/>
      <c r="M304" s="356"/>
      <c r="N304" s="383"/>
      <c r="O304" s="357"/>
      <c r="P304" s="358"/>
      <c r="Q304" s="359"/>
      <c r="R304" s="360"/>
      <c r="S304" s="361"/>
      <c r="T304" s="228">
        <f t="shared" si="25"/>
        <v>0</v>
      </c>
      <c r="U304" s="228">
        <f t="shared" si="23"/>
        <v>0</v>
      </c>
      <c r="V304" s="290" t="str">
        <f t="shared" si="22"/>
        <v>-</v>
      </c>
      <c r="W304" s="229" t="s">
        <v>1358</v>
      </c>
      <c r="X304" s="300">
        <v>1.621</v>
      </c>
      <c r="Y304" s="304">
        <f t="shared" si="24"/>
        <v>0</v>
      </c>
    </row>
    <row r="305" spans="1:25" s="193" customFormat="1" ht="37.25" customHeight="1">
      <c r="A305" s="210" t="s">
        <v>1120</v>
      </c>
      <c r="B305" s="247" t="s">
        <v>1184</v>
      </c>
      <c r="C305" s="211" t="s">
        <v>1185</v>
      </c>
      <c r="D305" s="203">
        <v>3</v>
      </c>
      <c r="E305" s="227">
        <v>105</v>
      </c>
      <c r="F305" s="349"/>
      <c r="G305" s="350"/>
      <c r="H305" s="351"/>
      <c r="I305" s="352"/>
      <c r="J305" s="353"/>
      <c r="K305" s="354"/>
      <c r="L305" s="355"/>
      <c r="M305" s="356"/>
      <c r="N305" s="383"/>
      <c r="O305" s="357"/>
      <c r="P305" s="358"/>
      <c r="Q305" s="359"/>
      <c r="R305" s="360"/>
      <c r="S305" s="361"/>
      <c r="T305" s="228">
        <f t="shared" si="25"/>
        <v>0</v>
      </c>
      <c r="U305" s="228">
        <f t="shared" si="23"/>
        <v>0</v>
      </c>
      <c r="V305" s="290" t="str">
        <f t="shared" si="22"/>
        <v>-</v>
      </c>
      <c r="W305" s="229"/>
      <c r="X305" s="300">
        <v>1.28</v>
      </c>
      <c r="Y305" s="304">
        <f t="shared" si="24"/>
        <v>0</v>
      </c>
    </row>
    <row r="306" spans="1:25" s="193" customFormat="1" ht="37.25" customHeight="1">
      <c r="A306" s="210" t="s">
        <v>1120</v>
      </c>
      <c r="B306" s="247" t="s">
        <v>1186</v>
      </c>
      <c r="C306" s="211" t="s">
        <v>1187</v>
      </c>
      <c r="D306" s="203">
        <v>3</v>
      </c>
      <c r="E306" s="227">
        <v>86</v>
      </c>
      <c r="F306" s="349"/>
      <c r="G306" s="350"/>
      <c r="H306" s="351"/>
      <c r="I306" s="352"/>
      <c r="J306" s="353"/>
      <c r="K306" s="354"/>
      <c r="L306" s="355"/>
      <c r="M306" s="356"/>
      <c r="N306" s="383"/>
      <c r="O306" s="357"/>
      <c r="P306" s="358"/>
      <c r="Q306" s="359"/>
      <c r="R306" s="360"/>
      <c r="S306" s="361"/>
      <c r="T306" s="228">
        <f t="shared" si="25"/>
        <v>0</v>
      </c>
      <c r="U306" s="228">
        <f t="shared" si="23"/>
        <v>0</v>
      </c>
      <c r="V306" s="290" t="str">
        <f t="shared" si="22"/>
        <v>-</v>
      </c>
      <c r="W306" s="229"/>
      <c r="X306" s="300">
        <v>0.83499999999999996</v>
      </c>
      <c r="Y306" s="304">
        <f t="shared" si="24"/>
        <v>0</v>
      </c>
    </row>
    <row r="307" spans="1:25" s="193" customFormat="1" ht="37.25" customHeight="1">
      <c r="A307" s="210" t="s">
        <v>1120</v>
      </c>
      <c r="B307" s="247" t="s">
        <v>1188</v>
      </c>
      <c r="C307" s="211" t="s">
        <v>1189</v>
      </c>
      <c r="D307" s="203">
        <v>3</v>
      </c>
      <c r="E307" s="227">
        <v>100</v>
      </c>
      <c r="F307" s="349"/>
      <c r="G307" s="350"/>
      <c r="H307" s="351"/>
      <c r="I307" s="352"/>
      <c r="J307" s="353"/>
      <c r="K307" s="354"/>
      <c r="L307" s="355"/>
      <c r="M307" s="356"/>
      <c r="N307" s="383"/>
      <c r="O307" s="357"/>
      <c r="P307" s="358"/>
      <c r="Q307" s="359"/>
      <c r="R307" s="360"/>
      <c r="S307" s="361"/>
      <c r="T307" s="228">
        <f t="shared" si="25"/>
        <v>0</v>
      </c>
      <c r="U307" s="228">
        <f t="shared" si="23"/>
        <v>0</v>
      </c>
      <c r="V307" s="290" t="str">
        <f t="shared" si="22"/>
        <v>-</v>
      </c>
      <c r="W307" s="229"/>
      <c r="X307" s="300">
        <v>1.0169999999999999</v>
      </c>
      <c r="Y307" s="304">
        <f t="shared" si="24"/>
        <v>0</v>
      </c>
    </row>
    <row r="308" spans="1:25" s="193" customFormat="1" ht="37.25" customHeight="1">
      <c r="A308" s="210" t="s">
        <v>1120</v>
      </c>
      <c r="B308" s="247" t="s">
        <v>1190</v>
      </c>
      <c r="C308" s="211" t="s">
        <v>1191</v>
      </c>
      <c r="D308" s="203">
        <v>3</v>
      </c>
      <c r="E308" s="227">
        <v>147</v>
      </c>
      <c r="F308" s="349"/>
      <c r="G308" s="350"/>
      <c r="H308" s="351"/>
      <c r="I308" s="352"/>
      <c r="J308" s="353"/>
      <c r="K308" s="354"/>
      <c r="L308" s="355"/>
      <c r="M308" s="356"/>
      <c r="N308" s="383"/>
      <c r="O308" s="357"/>
      <c r="P308" s="358"/>
      <c r="Q308" s="359"/>
      <c r="R308" s="360"/>
      <c r="S308" s="361"/>
      <c r="T308" s="228">
        <f t="shared" si="25"/>
        <v>0</v>
      </c>
      <c r="U308" s="228">
        <f t="shared" si="23"/>
        <v>0</v>
      </c>
      <c r="V308" s="290" t="str">
        <f t="shared" si="22"/>
        <v>-</v>
      </c>
      <c r="W308" s="229" t="s">
        <v>423</v>
      </c>
      <c r="X308" s="300">
        <v>1.6919999999999999</v>
      </c>
      <c r="Y308" s="304">
        <f t="shared" si="24"/>
        <v>0</v>
      </c>
    </row>
    <row r="309" spans="1:25" s="193" customFormat="1" ht="37.25" customHeight="1">
      <c r="A309" s="210" t="s">
        <v>1120</v>
      </c>
      <c r="B309" s="247" t="s">
        <v>1192</v>
      </c>
      <c r="C309" s="211" t="s">
        <v>1193</v>
      </c>
      <c r="D309" s="203">
        <v>3</v>
      </c>
      <c r="E309" s="227">
        <v>151</v>
      </c>
      <c r="F309" s="349"/>
      <c r="G309" s="350"/>
      <c r="H309" s="351"/>
      <c r="I309" s="352"/>
      <c r="J309" s="353"/>
      <c r="K309" s="354"/>
      <c r="L309" s="355"/>
      <c r="M309" s="356"/>
      <c r="N309" s="383"/>
      <c r="O309" s="357"/>
      <c r="P309" s="358"/>
      <c r="Q309" s="359"/>
      <c r="R309" s="360"/>
      <c r="S309" s="361"/>
      <c r="T309" s="228">
        <f t="shared" si="25"/>
        <v>0</v>
      </c>
      <c r="U309" s="228">
        <f t="shared" si="23"/>
        <v>0</v>
      </c>
      <c r="V309" s="290" t="str">
        <f t="shared" ref="V309:V385" si="26">IF(T309&gt;0,T309*E309,"-")</f>
        <v>-</v>
      </c>
      <c r="W309" s="229" t="s">
        <v>1359</v>
      </c>
      <c r="X309" s="300">
        <v>1.9370000000000001</v>
      </c>
      <c r="Y309" s="304">
        <f t="shared" si="24"/>
        <v>0</v>
      </c>
    </row>
    <row r="310" spans="1:25" s="193" customFormat="1" ht="37.25" customHeight="1">
      <c r="A310" s="210" t="s">
        <v>1120</v>
      </c>
      <c r="B310" s="247" t="s">
        <v>1194</v>
      </c>
      <c r="C310" s="211" t="s">
        <v>1195</v>
      </c>
      <c r="D310" s="203">
        <v>2</v>
      </c>
      <c r="E310" s="227">
        <v>114</v>
      </c>
      <c r="F310" s="349"/>
      <c r="G310" s="350"/>
      <c r="H310" s="351"/>
      <c r="I310" s="352"/>
      <c r="J310" s="353"/>
      <c r="K310" s="354"/>
      <c r="L310" s="355"/>
      <c r="M310" s="356"/>
      <c r="N310" s="383"/>
      <c r="O310" s="357"/>
      <c r="P310" s="358"/>
      <c r="Q310" s="359"/>
      <c r="R310" s="360"/>
      <c r="S310" s="361"/>
      <c r="T310" s="228">
        <f t="shared" si="25"/>
        <v>0</v>
      </c>
      <c r="U310" s="228">
        <f t="shared" ref="U310:U386" si="27">T310*D310</f>
        <v>0</v>
      </c>
      <c r="V310" s="290" t="str">
        <f t="shared" si="26"/>
        <v>-</v>
      </c>
      <c r="W310" s="229"/>
      <c r="X310" s="300">
        <v>1.65</v>
      </c>
      <c r="Y310" s="304">
        <f t="shared" ref="Y310:Y373" si="28">X310*T310</f>
        <v>0</v>
      </c>
    </row>
    <row r="311" spans="1:25" s="193" customFormat="1" ht="37.25" customHeight="1">
      <c r="A311" s="210" t="s">
        <v>1120</v>
      </c>
      <c r="B311" s="247" t="s">
        <v>1196</v>
      </c>
      <c r="C311" s="211" t="s">
        <v>1197</v>
      </c>
      <c r="D311" s="203">
        <v>3</v>
      </c>
      <c r="E311" s="227">
        <v>104</v>
      </c>
      <c r="F311" s="349"/>
      <c r="G311" s="350"/>
      <c r="H311" s="351"/>
      <c r="I311" s="352"/>
      <c r="J311" s="353"/>
      <c r="K311" s="354"/>
      <c r="L311" s="355"/>
      <c r="M311" s="356"/>
      <c r="N311" s="383"/>
      <c r="O311" s="357"/>
      <c r="P311" s="358"/>
      <c r="Q311" s="359"/>
      <c r="R311" s="360"/>
      <c r="S311" s="361"/>
      <c r="T311" s="228">
        <f t="shared" si="25"/>
        <v>0</v>
      </c>
      <c r="U311" s="228">
        <f t="shared" si="27"/>
        <v>0</v>
      </c>
      <c r="V311" s="290" t="str">
        <f t="shared" si="26"/>
        <v>-</v>
      </c>
      <c r="W311" s="229"/>
      <c r="X311" s="300">
        <v>2.7080000000000002</v>
      </c>
      <c r="Y311" s="304">
        <f t="shared" si="28"/>
        <v>0</v>
      </c>
    </row>
    <row r="312" spans="1:25" s="193" customFormat="1" ht="37.25" customHeight="1">
      <c r="A312" s="210" t="s">
        <v>1120</v>
      </c>
      <c r="B312" s="247" t="s">
        <v>1198</v>
      </c>
      <c r="C312" s="211" t="s">
        <v>1199</v>
      </c>
      <c r="D312" s="203">
        <v>2</v>
      </c>
      <c r="E312" s="227">
        <v>121</v>
      </c>
      <c r="F312" s="349"/>
      <c r="G312" s="350"/>
      <c r="H312" s="351"/>
      <c r="I312" s="352"/>
      <c r="J312" s="353"/>
      <c r="K312" s="354"/>
      <c r="L312" s="355"/>
      <c r="M312" s="356"/>
      <c r="N312" s="383"/>
      <c r="O312" s="357"/>
      <c r="P312" s="358"/>
      <c r="Q312" s="359"/>
      <c r="R312" s="360"/>
      <c r="S312" s="361"/>
      <c r="T312" s="228">
        <f t="shared" si="25"/>
        <v>0</v>
      </c>
      <c r="U312" s="228">
        <f t="shared" si="27"/>
        <v>0</v>
      </c>
      <c r="V312" s="290" t="str">
        <f t="shared" si="26"/>
        <v>-</v>
      </c>
      <c r="W312" s="229" t="s">
        <v>423</v>
      </c>
      <c r="X312" s="300">
        <v>1.633</v>
      </c>
      <c r="Y312" s="304">
        <f t="shared" si="28"/>
        <v>0</v>
      </c>
    </row>
    <row r="313" spans="1:25" s="193" customFormat="1" ht="37.25" customHeight="1">
      <c r="A313" s="210" t="s">
        <v>1120</v>
      </c>
      <c r="B313" s="247" t="s">
        <v>1200</v>
      </c>
      <c r="C313" s="211" t="s">
        <v>1201</v>
      </c>
      <c r="D313" s="203">
        <v>2</v>
      </c>
      <c r="E313" s="227">
        <v>115</v>
      </c>
      <c r="F313" s="349"/>
      <c r="G313" s="350"/>
      <c r="H313" s="351"/>
      <c r="I313" s="352"/>
      <c r="J313" s="353"/>
      <c r="K313" s="354"/>
      <c r="L313" s="355"/>
      <c r="M313" s="356"/>
      <c r="N313" s="383"/>
      <c r="O313" s="357"/>
      <c r="P313" s="358"/>
      <c r="Q313" s="359"/>
      <c r="R313" s="360"/>
      <c r="S313" s="361"/>
      <c r="T313" s="228">
        <f t="shared" si="25"/>
        <v>0</v>
      </c>
      <c r="U313" s="228">
        <f t="shared" si="27"/>
        <v>0</v>
      </c>
      <c r="V313" s="290" t="str">
        <f t="shared" si="26"/>
        <v>-</v>
      </c>
      <c r="W313" s="229"/>
      <c r="X313" s="300">
        <v>1.4670000000000001</v>
      </c>
      <c r="Y313" s="304">
        <f t="shared" si="28"/>
        <v>0</v>
      </c>
    </row>
    <row r="314" spans="1:25" s="193" customFormat="1" ht="37.25" customHeight="1">
      <c r="A314" s="210" t="s">
        <v>1120</v>
      </c>
      <c r="B314" s="247" t="s">
        <v>1202</v>
      </c>
      <c r="C314" s="211" t="s">
        <v>1203</v>
      </c>
      <c r="D314" s="203">
        <v>1</v>
      </c>
      <c r="E314" s="227">
        <v>68</v>
      </c>
      <c r="F314" s="349"/>
      <c r="G314" s="350"/>
      <c r="H314" s="351"/>
      <c r="I314" s="352"/>
      <c r="J314" s="353"/>
      <c r="K314" s="354"/>
      <c r="L314" s="355"/>
      <c r="M314" s="356"/>
      <c r="N314" s="383"/>
      <c r="O314" s="357"/>
      <c r="P314" s="358"/>
      <c r="Q314" s="359"/>
      <c r="R314" s="360"/>
      <c r="S314" s="361"/>
      <c r="T314" s="228">
        <f t="shared" si="25"/>
        <v>0</v>
      </c>
      <c r="U314" s="228">
        <f t="shared" si="27"/>
        <v>0</v>
      </c>
      <c r="V314" s="290" t="str">
        <f t="shared" si="26"/>
        <v>-</v>
      </c>
      <c r="W314" s="229"/>
      <c r="X314" s="300">
        <v>0.97899999999999998</v>
      </c>
      <c r="Y314" s="304">
        <f t="shared" si="28"/>
        <v>0</v>
      </c>
    </row>
    <row r="315" spans="1:25" s="193" customFormat="1" ht="37.25" customHeight="1">
      <c r="A315" s="210" t="s">
        <v>1120</v>
      </c>
      <c r="B315" s="247" t="s">
        <v>1204</v>
      </c>
      <c r="C315" s="211" t="s">
        <v>1121</v>
      </c>
      <c r="D315" s="203">
        <v>2</v>
      </c>
      <c r="E315" s="227">
        <v>261</v>
      </c>
      <c r="F315" s="349"/>
      <c r="G315" s="350"/>
      <c r="H315" s="351"/>
      <c r="I315" s="352"/>
      <c r="J315" s="353"/>
      <c r="K315" s="354"/>
      <c r="L315" s="355"/>
      <c r="M315" s="356"/>
      <c r="N315" s="383"/>
      <c r="O315" s="357"/>
      <c r="P315" s="358"/>
      <c r="Q315" s="359"/>
      <c r="R315" s="360"/>
      <c r="S315" s="361"/>
      <c r="T315" s="228">
        <f t="shared" si="25"/>
        <v>0</v>
      </c>
      <c r="U315" s="228">
        <f t="shared" si="27"/>
        <v>0</v>
      </c>
      <c r="V315" s="290" t="str">
        <f t="shared" si="26"/>
        <v>-</v>
      </c>
      <c r="W315" s="229" t="s">
        <v>1360</v>
      </c>
      <c r="X315" s="300">
        <v>0.59</v>
      </c>
      <c r="Y315" s="304">
        <f t="shared" si="28"/>
        <v>0</v>
      </c>
    </row>
    <row r="316" spans="1:25" s="193" customFormat="1" ht="37.25" customHeight="1">
      <c r="A316" s="210" t="s">
        <v>1120</v>
      </c>
      <c r="B316" s="247" t="s">
        <v>1205</v>
      </c>
      <c r="C316" s="211" t="s">
        <v>1122</v>
      </c>
      <c r="D316" s="203">
        <v>1</v>
      </c>
      <c r="E316" s="227">
        <v>166</v>
      </c>
      <c r="F316" s="349"/>
      <c r="G316" s="350"/>
      <c r="H316" s="351"/>
      <c r="I316" s="352"/>
      <c r="J316" s="353"/>
      <c r="K316" s="354"/>
      <c r="L316" s="355"/>
      <c r="M316" s="356"/>
      <c r="N316" s="383"/>
      <c r="O316" s="357"/>
      <c r="P316" s="358"/>
      <c r="Q316" s="359"/>
      <c r="R316" s="360"/>
      <c r="S316" s="361"/>
      <c r="T316" s="228">
        <f t="shared" si="25"/>
        <v>0</v>
      </c>
      <c r="U316" s="228">
        <f t="shared" si="27"/>
        <v>0</v>
      </c>
      <c r="V316" s="290" t="str">
        <f t="shared" si="26"/>
        <v>-</v>
      </c>
      <c r="W316" s="229" t="s">
        <v>480</v>
      </c>
      <c r="X316" s="300">
        <v>3.173</v>
      </c>
      <c r="Y316" s="304">
        <f t="shared" si="28"/>
        <v>0</v>
      </c>
    </row>
    <row r="317" spans="1:25" s="193" customFormat="1" ht="37.25" customHeight="1">
      <c r="A317" s="210" t="s">
        <v>1120</v>
      </c>
      <c r="B317" s="247" t="s">
        <v>1279</v>
      </c>
      <c r="C317" s="211" t="s">
        <v>1280</v>
      </c>
      <c r="D317" s="203">
        <v>1</v>
      </c>
      <c r="E317" s="227">
        <v>122</v>
      </c>
      <c r="F317" s="349"/>
      <c r="G317" s="350"/>
      <c r="H317" s="351"/>
      <c r="I317" s="352"/>
      <c r="J317" s="353"/>
      <c r="K317" s="354"/>
      <c r="L317" s="355"/>
      <c r="M317" s="356"/>
      <c r="N317" s="383"/>
      <c r="O317" s="357"/>
      <c r="P317" s="358"/>
      <c r="Q317" s="359"/>
      <c r="R317" s="360"/>
      <c r="S317" s="361"/>
      <c r="T317" s="228">
        <f t="shared" si="25"/>
        <v>0</v>
      </c>
      <c r="U317" s="228">
        <f t="shared" si="27"/>
        <v>0</v>
      </c>
      <c r="V317" s="208" t="str">
        <f t="shared" si="26"/>
        <v>-</v>
      </c>
      <c r="W317" s="229" t="s">
        <v>480</v>
      </c>
      <c r="X317" s="300">
        <v>1.9</v>
      </c>
      <c r="Y317" s="304">
        <f t="shared" si="28"/>
        <v>0</v>
      </c>
    </row>
    <row r="318" spans="1:25" s="193" customFormat="1" ht="37.25" customHeight="1">
      <c r="A318" s="210" t="s">
        <v>1120</v>
      </c>
      <c r="B318" s="247" t="s">
        <v>1281</v>
      </c>
      <c r="C318" s="211" t="s">
        <v>1282</v>
      </c>
      <c r="D318" s="203">
        <v>1</v>
      </c>
      <c r="E318" s="227">
        <v>153</v>
      </c>
      <c r="F318" s="349"/>
      <c r="G318" s="350"/>
      <c r="H318" s="351"/>
      <c r="I318" s="352"/>
      <c r="J318" s="353"/>
      <c r="K318" s="354"/>
      <c r="L318" s="355"/>
      <c r="M318" s="356"/>
      <c r="N318" s="383"/>
      <c r="O318" s="357"/>
      <c r="P318" s="358"/>
      <c r="Q318" s="359"/>
      <c r="R318" s="360"/>
      <c r="S318" s="361"/>
      <c r="T318" s="228">
        <f t="shared" si="25"/>
        <v>0</v>
      </c>
      <c r="U318" s="228">
        <f t="shared" si="27"/>
        <v>0</v>
      </c>
      <c r="V318" s="208" t="str">
        <f t="shared" si="26"/>
        <v>-</v>
      </c>
      <c r="W318" s="229"/>
      <c r="X318" s="300">
        <v>2.4700000000000002</v>
      </c>
      <c r="Y318" s="304">
        <f t="shared" si="28"/>
        <v>0</v>
      </c>
    </row>
    <row r="319" spans="1:25" s="193" customFormat="1" ht="37.25" customHeight="1">
      <c r="A319" s="210" t="s">
        <v>1120</v>
      </c>
      <c r="B319" s="247" t="s">
        <v>1206</v>
      </c>
      <c r="C319" s="211" t="s">
        <v>1207</v>
      </c>
      <c r="D319" s="203">
        <v>5</v>
      </c>
      <c r="E319" s="227">
        <v>130</v>
      </c>
      <c r="F319" s="349"/>
      <c r="G319" s="350"/>
      <c r="H319" s="351"/>
      <c r="I319" s="352"/>
      <c r="J319" s="353"/>
      <c r="K319" s="354"/>
      <c r="L319" s="355"/>
      <c r="M319" s="356"/>
      <c r="N319" s="383"/>
      <c r="O319" s="357"/>
      <c r="P319" s="358"/>
      <c r="Q319" s="359"/>
      <c r="R319" s="360"/>
      <c r="S319" s="361"/>
      <c r="T319" s="228">
        <f t="shared" si="25"/>
        <v>0</v>
      </c>
      <c r="U319" s="228">
        <f t="shared" si="27"/>
        <v>0</v>
      </c>
      <c r="V319" s="290" t="str">
        <f t="shared" si="26"/>
        <v>-</v>
      </c>
      <c r="W319" s="229"/>
      <c r="X319" s="300">
        <v>2.12</v>
      </c>
      <c r="Y319" s="304">
        <f t="shared" si="28"/>
        <v>0</v>
      </c>
    </row>
    <row r="320" spans="1:25" s="193" customFormat="1" ht="37.25" customHeight="1">
      <c r="A320" s="210" t="s">
        <v>1120</v>
      </c>
      <c r="B320" s="247" t="s">
        <v>1208</v>
      </c>
      <c r="C320" s="211" t="s">
        <v>1209</v>
      </c>
      <c r="D320" s="203">
        <v>5</v>
      </c>
      <c r="E320" s="227">
        <v>111</v>
      </c>
      <c r="F320" s="349"/>
      <c r="G320" s="350"/>
      <c r="H320" s="351"/>
      <c r="I320" s="352"/>
      <c r="J320" s="353"/>
      <c r="K320" s="354"/>
      <c r="L320" s="355"/>
      <c r="M320" s="356"/>
      <c r="N320" s="383"/>
      <c r="O320" s="357"/>
      <c r="P320" s="358"/>
      <c r="Q320" s="359"/>
      <c r="R320" s="360"/>
      <c r="S320" s="361"/>
      <c r="T320" s="228">
        <f t="shared" si="25"/>
        <v>0</v>
      </c>
      <c r="U320" s="228">
        <f t="shared" si="27"/>
        <v>0</v>
      </c>
      <c r="V320" s="290" t="str">
        <f t="shared" si="26"/>
        <v>-</v>
      </c>
      <c r="W320" s="229"/>
      <c r="X320" s="300">
        <v>1.77</v>
      </c>
      <c r="Y320" s="304">
        <f t="shared" si="28"/>
        <v>0</v>
      </c>
    </row>
    <row r="321" spans="1:25" s="193" customFormat="1" ht="37.25" customHeight="1">
      <c r="A321" s="210" t="s">
        <v>1120</v>
      </c>
      <c r="B321" s="247" t="s">
        <v>1210</v>
      </c>
      <c r="C321" s="211" t="s">
        <v>1211</v>
      </c>
      <c r="D321" s="203">
        <v>5</v>
      </c>
      <c r="E321" s="227">
        <v>118</v>
      </c>
      <c r="F321" s="349"/>
      <c r="G321" s="350"/>
      <c r="H321" s="351"/>
      <c r="I321" s="352"/>
      <c r="J321" s="353"/>
      <c r="K321" s="354"/>
      <c r="L321" s="355"/>
      <c r="M321" s="356"/>
      <c r="N321" s="383"/>
      <c r="O321" s="357"/>
      <c r="P321" s="358"/>
      <c r="Q321" s="359"/>
      <c r="R321" s="360"/>
      <c r="S321" s="361"/>
      <c r="T321" s="228">
        <f t="shared" si="25"/>
        <v>0</v>
      </c>
      <c r="U321" s="228">
        <f t="shared" si="27"/>
        <v>0</v>
      </c>
      <c r="V321" s="290" t="str">
        <f t="shared" si="26"/>
        <v>-</v>
      </c>
      <c r="W321" s="229"/>
      <c r="X321" s="300">
        <v>1.88</v>
      </c>
      <c r="Y321" s="304">
        <f t="shared" si="28"/>
        <v>0</v>
      </c>
    </row>
    <row r="322" spans="1:25" s="193" customFormat="1" ht="37.25" customHeight="1">
      <c r="A322" s="210" t="s">
        <v>1120</v>
      </c>
      <c r="B322" s="247" t="s">
        <v>1277</v>
      </c>
      <c r="C322" s="211" t="s">
        <v>1278</v>
      </c>
      <c r="D322" s="203">
        <v>10</v>
      </c>
      <c r="E322" s="227">
        <v>128</v>
      </c>
      <c r="F322" s="349"/>
      <c r="G322" s="350"/>
      <c r="H322" s="351"/>
      <c r="I322" s="352"/>
      <c r="J322" s="353"/>
      <c r="K322" s="354"/>
      <c r="L322" s="355"/>
      <c r="M322" s="356"/>
      <c r="N322" s="383"/>
      <c r="O322" s="357"/>
      <c r="P322" s="358"/>
      <c r="Q322" s="359"/>
      <c r="R322" s="360"/>
      <c r="S322" s="361"/>
      <c r="T322" s="228">
        <f t="shared" si="25"/>
        <v>0</v>
      </c>
      <c r="U322" s="228">
        <f t="shared" si="27"/>
        <v>0</v>
      </c>
      <c r="V322" s="208" t="str">
        <f t="shared" si="26"/>
        <v>-</v>
      </c>
      <c r="W322" s="229"/>
      <c r="X322" s="300">
        <v>1.78</v>
      </c>
      <c r="Y322" s="304">
        <f t="shared" si="28"/>
        <v>0</v>
      </c>
    </row>
    <row r="323" spans="1:25" s="193" customFormat="1" ht="37.25" customHeight="1">
      <c r="A323" s="210" t="s">
        <v>1120</v>
      </c>
      <c r="B323" s="247" t="s">
        <v>1212</v>
      </c>
      <c r="C323" s="211" t="s">
        <v>1213</v>
      </c>
      <c r="D323" s="203">
        <v>15</v>
      </c>
      <c r="E323" s="227">
        <v>125</v>
      </c>
      <c r="F323" s="349"/>
      <c r="G323" s="350"/>
      <c r="H323" s="351"/>
      <c r="I323" s="352"/>
      <c r="J323" s="353"/>
      <c r="K323" s="354"/>
      <c r="L323" s="355"/>
      <c r="M323" s="356"/>
      <c r="N323" s="383"/>
      <c r="O323" s="357"/>
      <c r="P323" s="358"/>
      <c r="Q323" s="359"/>
      <c r="R323" s="360"/>
      <c r="S323" s="361"/>
      <c r="T323" s="228">
        <f t="shared" si="25"/>
        <v>0</v>
      </c>
      <c r="U323" s="228">
        <f t="shared" si="27"/>
        <v>0</v>
      </c>
      <c r="V323" s="290" t="str">
        <f t="shared" si="26"/>
        <v>-</v>
      </c>
      <c r="W323" s="229"/>
      <c r="X323" s="300">
        <v>1.4</v>
      </c>
      <c r="Y323" s="304">
        <f t="shared" si="28"/>
        <v>0</v>
      </c>
    </row>
    <row r="324" spans="1:25" s="193" customFormat="1" ht="37.25" customHeight="1">
      <c r="A324" s="210" t="s">
        <v>1120</v>
      </c>
      <c r="B324" s="247" t="s">
        <v>1214</v>
      </c>
      <c r="C324" s="211" t="s">
        <v>1215</v>
      </c>
      <c r="D324" s="203">
        <v>3</v>
      </c>
      <c r="E324" s="227">
        <v>144</v>
      </c>
      <c r="F324" s="349"/>
      <c r="G324" s="350"/>
      <c r="H324" s="351"/>
      <c r="I324" s="352"/>
      <c r="J324" s="353"/>
      <c r="K324" s="354"/>
      <c r="L324" s="355"/>
      <c r="M324" s="356"/>
      <c r="N324" s="383"/>
      <c r="O324" s="357"/>
      <c r="P324" s="358"/>
      <c r="Q324" s="359"/>
      <c r="R324" s="360"/>
      <c r="S324" s="361"/>
      <c r="T324" s="228">
        <f t="shared" si="25"/>
        <v>0</v>
      </c>
      <c r="U324" s="228">
        <f t="shared" si="27"/>
        <v>0</v>
      </c>
      <c r="V324" s="290" t="str">
        <f t="shared" si="26"/>
        <v>-</v>
      </c>
      <c r="W324" s="229" t="s">
        <v>602</v>
      </c>
      <c r="X324" s="300">
        <v>1.58</v>
      </c>
      <c r="Y324" s="304">
        <f t="shared" si="28"/>
        <v>0</v>
      </c>
    </row>
    <row r="325" spans="1:25" s="193" customFormat="1" ht="37.25" customHeight="1">
      <c r="A325" s="210" t="s">
        <v>1120</v>
      </c>
      <c r="B325" s="247" t="s">
        <v>1216</v>
      </c>
      <c r="C325" s="211" t="s">
        <v>1217</v>
      </c>
      <c r="D325" s="203">
        <v>3</v>
      </c>
      <c r="E325" s="227">
        <v>119</v>
      </c>
      <c r="F325" s="349"/>
      <c r="G325" s="350"/>
      <c r="H325" s="351"/>
      <c r="I325" s="352"/>
      <c r="J325" s="353"/>
      <c r="K325" s="354"/>
      <c r="L325" s="355"/>
      <c r="M325" s="356"/>
      <c r="N325" s="383"/>
      <c r="O325" s="357"/>
      <c r="P325" s="358"/>
      <c r="Q325" s="359"/>
      <c r="R325" s="360"/>
      <c r="S325" s="361"/>
      <c r="T325" s="228">
        <f t="shared" si="25"/>
        <v>0</v>
      </c>
      <c r="U325" s="228">
        <f t="shared" si="27"/>
        <v>0</v>
      </c>
      <c r="V325" s="290" t="str">
        <f t="shared" si="26"/>
        <v>-</v>
      </c>
      <c r="W325" s="229" t="s">
        <v>1361</v>
      </c>
      <c r="X325" s="300">
        <v>1.46</v>
      </c>
      <c r="Y325" s="304">
        <f t="shared" si="28"/>
        <v>0</v>
      </c>
    </row>
    <row r="326" spans="1:25" s="193" customFormat="1" ht="37.25" customHeight="1">
      <c r="A326" s="210" t="s">
        <v>1120</v>
      </c>
      <c r="B326" s="247" t="s">
        <v>1218</v>
      </c>
      <c r="C326" s="211" t="s">
        <v>1219</v>
      </c>
      <c r="D326" s="203">
        <v>5</v>
      </c>
      <c r="E326" s="227">
        <v>86</v>
      </c>
      <c r="F326" s="349"/>
      <c r="G326" s="350"/>
      <c r="H326" s="351"/>
      <c r="I326" s="352"/>
      <c r="J326" s="353"/>
      <c r="K326" s="354"/>
      <c r="L326" s="355"/>
      <c r="M326" s="356"/>
      <c r="N326" s="383"/>
      <c r="O326" s="357"/>
      <c r="P326" s="358"/>
      <c r="Q326" s="359"/>
      <c r="R326" s="360"/>
      <c r="S326" s="361"/>
      <c r="T326" s="228">
        <f t="shared" si="25"/>
        <v>0</v>
      </c>
      <c r="U326" s="228">
        <f t="shared" si="27"/>
        <v>0</v>
      </c>
      <c r="V326" s="290" t="str">
        <f t="shared" si="26"/>
        <v>-</v>
      </c>
      <c r="W326" s="229" t="s">
        <v>1361</v>
      </c>
      <c r="X326" s="300">
        <v>1.32</v>
      </c>
      <c r="Y326" s="304">
        <f t="shared" si="28"/>
        <v>0</v>
      </c>
    </row>
    <row r="327" spans="1:25" s="193" customFormat="1" ht="37.25" customHeight="1">
      <c r="A327" s="210" t="s">
        <v>1120</v>
      </c>
      <c r="B327" s="247" t="s">
        <v>1220</v>
      </c>
      <c r="C327" s="211" t="s">
        <v>1221</v>
      </c>
      <c r="D327" s="203">
        <v>3</v>
      </c>
      <c r="E327" s="227">
        <v>175</v>
      </c>
      <c r="F327" s="349"/>
      <c r="G327" s="350"/>
      <c r="H327" s="351"/>
      <c r="I327" s="352"/>
      <c r="J327" s="353"/>
      <c r="K327" s="354"/>
      <c r="L327" s="355"/>
      <c r="M327" s="356"/>
      <c r="N327" s="383"/>
      <c r="O327" s="357"/>
      <c r="P327" s="358"/>
      <c r="Q327" s="359"/>
      <c r="R327" s="360"/>
      <c r="S327" s="361"/>
      <c r="T327" s="228">
        <f t="shared" ref="T327:T390" si="29">F327+G327+H327+I327+J327+K327+L327+M327+N327+O327+P327+Q327+R327+S327</f>
        <v>0</v>
      </c>
      <c r="U327" s="228">
        <f t="shared" si="27"/>
        <v>0</v>
      </c>
      <c r="V327" s="290" t="str">
        <f t="shared" si="26"/>
        <v>-</v>
      </c>
      <c r="W327" s="229" t="s">
        <v>1362</v>
      </c>
      <c r="X327" s="300">
        <v>2.61</v>
      </c>
      <c r="Y327" s="304">
        <f t="shared" si="28"/>
        <v>0</v>
      </c>
    </row>
    <row r="328" spans="1:25" s="193" customFormat="1" ht="37.25" customHeight="1">
      <c r="A328" s="210" t="s">
        <v>1120</v>
      </c>
      <c r="B328" s="247" t="s">
        <v>1222</v>
      </c>
      <c r="C328" s="211" t="s">
        <v>1223</v>
      </c>
      <c r="D328" s="203">
        <v>4</v>
      </c>
      <c r="E328" s="227">
        <v>184</v>
      </c>
      <c r="F328" s="349"/>
      <c r="G328" s="350"/>
      <c r="H328" s="351"/>
      <c r="I328" s="352"/>
      <c r="J328" s="353"/>
      <c r="K328" s="354"/>
      <c r="L328" s="355"/>
      <c r="M328" s="356"/>
      <c r="N328" s="383"/>
      <c r="O328" s="357"/>
      <c r="P328" s="358"/>
      <c r="Q328" s="359"/>
      <c r="R328" s="360"/>
      <c r="S328" s="361"/>
      <c r="T328" s="228">
        <f t="shared" si="29"/>
        <v>0</v>
      </c>
      <c r="U328" s="228">
        <f t="shared" si="27"/>
        <v>0</v>
      </c>
      <c r="V328" s="290" t="str">
        <f t="shared" si="26"/>
        <v>-</v>
      </c>
      <c r="W328" s="229" t="s">
        <v>1363</v>
      </c>
      <c r="X328" s="300">
        <v>2.29</v>
      </c>
      <c r="Y328" s="304">
        <f t="shared" si="28"/>
        <v>0</v>
      </c>
    </row>
    <row r="329" spans="1:25" s="193" customFormat="1" ht="37.25" customHeight="1">
      <c r="A329" s="210" t="s">
        <v>1120</v>
      </c>
      <c r="B329" s="247" t="s">
        <v>1224</v>
      </c>
      <c r="C329" s="211" t="s">
        <v>1225</v>
      </c>
      <c r="D329" s="203">
        <v>3</v>
      </c>
      <c r="E329" s="227">
        <v>151</v>
      </c>
      <c r="F329" s="349"/>
      <c r="G329" s="350"/>
      <c r="H329" s="351"/>
      <c r="I329" s="352"/>
      <c r="J329" s="353"/>
      <c r="K329" s="354"/>
      <c r="L329" s="355"/>
      <c r="M329" s="356"/>
      <c r="N329" s="383"/>
      <c r="O329" s="357"/>
      <c r="P329" s="358"/>
      <c r="Q329" s="359"/>
      <c r="R329" s="360"/>
      <c r="S329" s="361"/>
      <c r="T329" s="228">
        <f t="shared" si="29"/>
        <v>0</v>
      </c>
      <c r="U329" s="228">
        <f t="shared" si="27"/>
        <v>0</v>
      </c>
      <c r="V329" s="290" t="str">
        <f t="shared" si="26"/>
        <v>-</v>
      </c>
      <c r="W329" s="229" t="s">
        <v>535</v>
      </c>
      <c r="X329" s="300">
        <v>1.78</v>
      </c>
      <c r="Y329" s="304">
        <f t="shared" si="28"/>
        <v>0</v>
      </c>
    </row>
    <row r="330" spans="1:25" s="193" customFormat="1" ht="37.25" customHeight="1">
      <c r="A330" s="210" t="s">
        <v>1120</v>
      </c>
      <c r="B330" s="247" t="s">
        <v>1226</v>
      </c>
      <c r="C330" s="211" t="s">
        <v>1227</v>
      </c>
      <c r="D330" s="203">
        <v>3</v>
      </c>
      <c r="E330" s="227">
        <v>283</v>
      </c>
      <c r="F330" s="349"/>
      <c r="G330" s="350"/>
      <c r="H330" s="351"/>
      <c r="I330" s="352"/>
      <c r="J330" s="353"/>
      <c r="K330" s="354"/>
      <c r="L330" s="355"/>
      <c r="M330" s="356"/>
      <c r="N330" s="383"/>
      <c r="O330" s="357"/>
      <c r="P330" s="358"/>
      <c r="Q330" s="359"/>
      <c r="R330" s="360"/>
      <c r="S330" s="361"/>
      <c r="T330" s="228">
        <f t="shared" si="29"/>
        <v>0</v>
      </c>
      <c r="U330" s="228">
        <f t="shared" si="27"/>
        <v>0</v>
      </c>
      <c r="V330" s="290" t="str">
        <f t="shared" si="26"/>
        <v>-</v>
      </c>
      <c r="W330" s="229" t="s">
        <v>1364</v>
      </c>
      <c r="X330" s="300">
        <v>4.53</v>
      </c>
      <c r="Y330" s="304">
        <f t="shared" si="28"/>
        <v>0</v>
      </c>
    </row>
    <row r="331" spans="1:25" s="193" customFormat="1" ht="37.25" customHeight="1">
      <c r="A331" s="210" t="s">
        <v>1120</v>
      </c>
      <c r="B331" s="247" t="s">
        <v>1228</v>
      </c>
      <c r="C331" s="211" t="s">
        <v>1229</v>
      </c>
      <c r="D331" s="203">
        <v>2</v>
      </c>
      <c r="E331" s="227">
        <v>203</v>
      </c>
      <c r="F331" s="349"/>
      <c r="G331" s="350"/>
      <c r="H331" s="351"/>
      <c r="I331" s="352"/>
      <c r="J331" s="353"/>
      <c r="K331" s="354"/>
      <c r="L331" s="355"/>
      <c r="M331" s="356"/>
      <c r="N331" s="383"/>
      <c r="O331" s="357"/>
      <c r="P331" s="358"/>
      <c r="Q331" s="359"/>
      <c r="R331" s="360"/>
      <c r="S331" s="361"/>
      <c r="T331" s="228">
        <f t="shared" si="29"/>
        <v>0</v>
      </c>
      <c r="U331" s="228">
        <f t="shared" si="27"/>
        <v>0</v>
      </c>
      <c r="V331" s="290" t="str">
        <f t="shared" si="26"/>
        <v>-</v>
      </c>
      <c r="W331" s="229" t="s">
        <v>1365</v>
      </c>
      <c r="X331" s="300">
        <v>2.29</v>
      </c>
      <c r="Y331" s="304">
        <f t="shared" si="28"/>
        <v>0</v>
      </c>
    </row>
    <row r="332" spans="1:25" s="193" customFormat="1" ht="37.25" customHeight="1">
      <c r="A332" s="210" t="s">
        <v>1120</v>
      </c>
      <c r="B332" s="247" t="s">
        <v>1123</v>
      </c>
      <c r="C332" s="211" t="s">
        <v>1124</v>
      </c>
      <c r="D332" s="203">
        <v>1</v>
      </c>
      <c r="E332" s="227">
        <v>139</v>
      </c>
      <c r="F332" s="349"/>
      <c r="G332" s="350"/>
      <c r="H332" s="351"/>
      <c r="I332" s="352"/>
      <c r="J332" s="353"/>
      <c r="K332" s="354"/>
      <c r="L332" s="355"/>
      <c r="M332" s="356"/>
      <c r="N332" s="383"/>
      <c r="O332" s="357"/>
      <c r="P332" s="358"/>
      <c r="Q332" s="359"/>
      <c r="R332" s="360"/>
      <c r="S332" s="361"/>
      <c r="T332" s="228">
        <f t="shared" si="29"/>
        <v>0</v>
      </c>
      <c r="U332" s="228">
        <f t="shared" si="27"/>
        <v>0</v>
      </c>
      <c r="V332" s="290" t="str">
        <f t="shared" si="26"/>
        <v>-</v>
      </c>
      <c r="W332" s="229" t="s">
        <v>130</v>
      </c>
      <c r="X332" s="300">
        <v>2.25</v>
      </c>
      <c r="Y332" s="304">
        <f t="shared" si="28"/>
        <v>0</v>
      </c>
    </row>
    <row r="333" spans="1:25" s="193" customFormat="1" ht="37.25" customHeight="1">
      <c r="A333" s="210" t="s">
        <v>1120</v>
      </c>
      <c r="B333" s="247" t="s">
        <v>1125</v>
      </c>
      <c r="C333" s="211" t="s">
        <v>1126</v>
      </c>
      <c r="D333" s="203">
        <v>1</v>
      </c>
      <c r="E333" s="227">
        <v>111</v>
      </c>
      <c r="F333" s="349"/>
      <c r="G333" s="350"/>
      <c r="H333" s="351"/>
      <c r="I333" s="352"/>
      <c r="J333" s="353"/>
      <c r="K333" s="354"/>
      <c r="L333" s="355"/>
      <c r="M333" s="356"/>
      <c r="N333" s="383"/>
      <c r="O333" s="357"/>
      <c r="P333" s="358"/>
      <c r="Q333" s="359"/>
      <c r="R333" s="360"/>
      <c r="S333" s="361"/>
      <c r="T333" s="228">
        <f t="shared" si="29"/>
        <v>0</v>
      </c>
      <c r="U333" s="228">
        <f t="shared" si="27"/>
        <v>0</v>
      </c>
      <c r="V333" s="290" t="str">
        <f t="shared" si="26"/>
        <v>-</v>
      </c>
      <c r="W333" s="229" t="s">
        <v>130</v>
      </c>
      <c r="X333" s="300">
        <v>1.9</v>
      </c>
      <c r="Y333" s="304">
        <f t="shared" si="28"/>
        <v>0</v>
      </c>
    </row>
    <row r="334" spans="1:25" s="193" customFormat="1" ht="37.25" customHeight="1">
      <c r="A334" s="210" t="s">
        <v>1120</v>
      </c>
      <c r="B334" s="247" t="s">
        <v>1127</v>
      </c>
      <c r="C334" s="211" t="s">
        <v>1128</v>
      </c>
      <c r="D334" s="203">
        <v>2</v>
      </c>
      <c r="E334" s="227">
        <v>148</v>
      </c>
      <c r="F334" s="349"/>
      <c r="G334" s="350"/>
      <c r="H334" s="351"/>
      <c r="I334" s="352"/>
      <c r="J334" s="353"/>
      <c r="K334" s="354"/>
      <c r="L334" s="355"/>
      <c r="M334" s="356"/>
      <c r="N334" s="383"/>
      <c r="O334" s="357"/>
      <c r="P334" s="358"/>
      <c r="Q334" s="359"/>
      <c r="R334" s="360"/>
      <c r="S334" s="361"/>
      <c r="T334" s="228">
        <f t="shared" si="29"/>
        <v>0</v>
      </c>
      <c r="U334" s="228">
        <f t="shared" si="27"/>
        <v>0</v>
      </c>
      <c r="V334" s="290" t="str">
        <f t="shared" si="26"/>
        <v>-</v>
      </c>
      <c r="W334" s="229" t="s">
        <v>1162</v>
      </c>
      <c r="X334" s="300">
        <v>2.23</v>
      </c>
      <c r="Y334" s="304">
        <f t="shared" si="28"/>
        <v>0</v>
      </c>
    </row>
    <row r="335" spans="1:25" s="193" customFormat="1" ht="37.25" customHeight="1">
      <c r="A335" s="210" t="s">
        <v>1120</v>
      </c>
      <c r="B335" s="247" t="s">
        <v>1129</v>
      </c>
      <c r="C335" s="211" t="s">
        <v>1130</v>
      </c>
      <c r="D335" s="203">
        <v>1</v>
      </c>
      <c r="E335" s="227">
        <v>325</v>
      </c>
      <c r="F335" s="349"/>
      <c r="G335" s="350"/>
      <c r="H335" s="351"/>
      <c r="I335" s="352"/>
      <c r="J335" s="353"/>
      <c r="K335" s="354"/>
      <c r="L335" s="355"/>
      <c r="M335" s="356"/>
      <c r="N335" s="383"/>
      <c r="O335" s="357"/>
      <c r="P335" s="358"/>
      <c r="Q335" s="359"/>
      <c r="R335" s="360"/>
      <c r="S335" s="361"/>
      <c r="T335" s="228">
        <f t="shared" si="29"/>
        <v>0</v>
      </c>
      <c r="U335" s="228">
        <f t="shared" si="27"/>
        <v>0</v>
      </c>
      <c r="V335" s="290" t="str">
        <f t="shared" si="26"/>
        <v>-</v>
      </c>
      <c r="W335" s="229" t="s">
        <v>1163</v>
      </c>
      <c r="X335" s="300">
        <v>5.9</v>
      </c>
      <c r="Y335" s="304">
        <f t="shared" si="28"/>
        <v>0</v>
      </c>
    </row>
    <row r="336" spans="1:25" s="193" customFormat="1" ht="37.25" customHeight="1">
      <c r="A336" s="210" t="s">
        <v>1120</v>
      </c>
      <c r="B336" s="247" t="s">
        <v>1131</v>
      </c>
      <c r="C336" s="211" t="s">
        <v>1132</v>
      </c>
      <c r="D336" s="203">
        <v>1</v>
      </c>
      <c r="E336" s="227">
        <v>190</v>
      </c>
      <c r="F336" s="349"/>
      <c r="G336" s="350"/>
      <c r="H336" s="351"/>
      <c r="I336" s="352"/>
      <c r="J336" s="353"/>
      <c r="K336" s="354"/>
      <c r="L336" s="355"/>
      <c r="M336" s="356"/>
      <c r="N336" s="383"/>
      <c r="O336" s="357"/>
      <c r="P336" s="358"/>
      <c r="Q336" s="359"/>
      <c r="R336" s="360"/>
      <c r="S336" s="361"/>
      <c r="T336" s="228">
        <f t="shared" si="29"/>
        <v>0</v>
      </c>
      <c r="U336" s="228">
        <f t="shared" si="27"/>
        <v>0</v>
      </c>
      <c r="V336" s="290" t="str">
        <f t="shared" si="26"/>
        <v>-</v>
      </c>
      <c r="W336" s="229" t="s">
        <v>1163</v>
      </c>
      <c r="X336" s="300">
        <v>3.25</v>
      </c>
      <c r="Y336" s="304">
        <f t="shared" si="28"/>
        <v>0</v>
      </c>
    </row>
    <row r="337" spans="1:25" s="193" customFormat="1" ht="37.25" customHeight="1">
      <c r="A337" s="210" t="s">
        <v>1120</v>
      </c>
      <c r="B337" s="247" t="s">
        <v>1133</v>
      </c>
      <c r="C337" s="211" t="s">
        <v>1134</v>
      </c>
      <c r="D337" s="203">
        <v>1</v>
      </c>
      <c r="E337" s="227">
        <v>218</v>
      </c>
      <c r="F337" s="349"/>
      <c r="G337" s="350"/>
      <c r="H337" s="351"/>
      <c r="I337" s="352"/>
      <c r="J337" s="353"/>
      <c r="K337" s="354"/>
      <c r="L337" s="355"/>
      <c r="M337" s="356"/>
      <c r="N337" s="383"/>
      <c r="O337" s="357"/>
      <c r="P337" s="358"/>
      <c r="Q337" s="359"/>
      <c r="R337" s="360"/>
      <c r="S337" s="361"/>
      <c r="T337" s="228">
        <f t="shared" si="29"/>
        <v>0</v>
      </c>
      <c r="U337" s="228">
        <f t="shared" si="27"/>
        <v>0</v>
      </c>
      <c r="V337" s="290" t="str">
        <f t="shared" si="26"/>
        <v>-</v>
      </c>
      <c r="W337" s="229" t="s">
        <v>1163</v>
      </c>
      <c r="X337" s="300">
        <v>3.8</v>
      </c>
      <c r="Y337" s="304">
        <f t="shared" si="28"/>
        <v>0</v>
      </c>
    </row>
    <row r="338" spans="1:25" s="193" customFormat="1" ht="37.25" customHeight="1">
      <c r="A338" s="210" t="s">
        <v>1120</v>
      </c>
      <c r="B338" s="247" t="s">
        <v>1230</v>
      </c>
      <c r="C338" s="211" t="s">
        <v>1231</v>
      </c>
      <c r="D338" s="203">
        <v>10</v>
      </c>
      <c r="E338" s="227">
        <v>87</v>
      </c>
      <c r="F338" s="349"/>
      <c r="G338" s="350"/>
      <c r="H338" s="351"/>
      <c r="I338" s="352"/>
      <c r="J338" s="353"/>
      <c r="K338" s="354"/>
      <c r="L338" s="355"/>
      <c r="M338" s="356"/>
      <c r="N338" s="383"/>
      <c r="O338" s="357"/>
      <c r="P338" s="358"/>
      <c r="Q338" s="359"/>
      <c r="R338" s="360"/>
      <c r="S338" s="361"/>
      <c r="T338" s="228">
        <f t="shared" si="29"/>
        <v>0</v>
      </c>
      <c r="U338" s="228">
        <f t="shared" si="27"/>
        <v>0</v>
      </c>
      <c r="V338" s="290" t="str">
        <f t="shared" si="26"/>
        <v>-</v>
      </c>
      <c r="W338" s="229" t="s">
        <v>561</v>
      </c>
      <c r="X338" s="300">
        <v>1.02</v>
      </c>
      <c r="Y338" s="304">
        <f t="shared" si="28"/>
        <v>0</v>
      </c>
    </row>
    <row r="339" spans="1:25" s="193" customFormat="1" ht="37.25" customHeight="1">
      <c r="A339" s="210" t="s">
        <v>1120</v>
      </c>
      <c r="B339" s="247" t="s">
        <v>1232</v>
      </c>
      <c r="C339" s="211" t="s">
        <v>1233</v>
      </c>
      <c r="D339" s="203">
        <v>5</v>
      </c>
      <c r="E339" s="227">
        <v>67</v>
      </c>
      <c r="F339" s="349"/>
      <c r="G339" s="350"/>
      <c r="H339" s="351"/>
      <c r="I339" s="352"/>
      <c r="J339" s="353"/>
      <c r="K339" s="354"/>
      <c r="L339" s="355"/>
      <c r="M339" s="356"/>
      <c r="N339" s="383"/>
      <c r="O339" s="357"/>
      <c r="P339" s="358"/>
      <c r="Q339" s="359"/>
      <c r="R339" s="360"/>
      <c r="S339" s="361"/>
      <c r="T339" s="228">
        <f t="shared" si="29"/>
        <v>0</v>
      </c>
      <c r="U339" s="228">
        <f t="shared" si="27"/>
        <v>0</v>
      </c>
      <c r="V339" s="290" t="str">
        <f t="shared" si="26"/>
        <v>-</v>
      </c>
      <c r="W339" s="229" t="s">
        <v>301</v>
      </c>
      <c r="X339" s="300">
        <v>0.95</v>
      </c>
      <c r="Y339" s="304">
        <f t="shared" si="28"/>
        <v>0</v>
      </c>
    </row>
    <row r="340" spans="1:25" s="193" customFormat="1" ht="37.25" customHeight="1">
      <c r="A340" s="210" t="s">
        <v>1120</v>
      </c>
      <c r="B340" s="247" t="s">
        <v>1234</v>
      </c>
      <c r="C340" s="211" t="s">
        <v>1235</v>
      </c>
      <c r="D340" s="203">
        <v>5</v>
      </c>
      <c r="E340" s="227">
        <v>136</v>
      </c>
      <c r="F340" s="349"/>
      <c r="G340" s="350"/>
      <c r="H340" s="351"/>
      <c r="I340" s="352"/>
      <c r="J340" s="353"/>
      <c r="K340" s="354"/>
      <c r="L340" s="355"/>
      <c r="M340" s="356"/>
      <c r="N340" s="383"/>
      <c r="O340" s="357"/>
      <c r="P340" s="358"/>
      <c r="Q340" s="359"/>
      <c r="R340" s="360"/>
      <c r="S340" s="361"/>
      <c r="T340" s="228">
        <f t="shared" si="29"/>
        <v>0</v>
      </c>
      <c r="U340" s="228">
        <f t="shared" si="27"/>
        <v>0</v>
      </c>
      <c r="V340" s="290" t="str">
        <f t="shared" si="26"/>
        <v>-</v>
      </c>
      <c r="W340" s="229" t="s">
        <v>1366</v>
      </c>
      <c r="X340" s="300">
        <v>2.23</v>
      </c>
      <c r="Y340" s="304">
        <f t="shared" si="28"/>
        <v>0</v>
      </c>
    </row>
    <row r="341" spans="1:25" s="193" customFormat="1" ht="37.25" customHeight="1">
      <c r="A341" s="210" t="s">
        <v>1120</v>
      </c>
      <c r="B341" s="247" t="s">
        <v>1236</v>
      </c>
      <c r="C341" s="211" t="s">
        <v>1237</v>
      </c>
      <c r="D341" s="203">
        <v>3</v>
      </c>
      <c r="E341" s="227">
        <v>86</v>
      </c>
      <c r="F341" s="349"/>
      <c r="G341" s="350"/>
      <c r="H341" s="351"/>
      <c r="I341" s="352"/>
      <c r="J341" s="353"/>
      <c r="K341" s="354"/>
      <c r="L341" s="355"/>
      <c r="M341" s="356"/>
      <c r="N341" s="383"/>
      <c r="O341" s="357"/>
      <c r="P341" s="358"/>
      <c r="Q341" s="359"/>
      <c r="R341" s="360"/>
      <c r="S341" s="361"/>
      <c r="T341" s="228">
        <f t="shared" si="29"/>
        <v>0</v>
      </c>
      <c r="U341" s="228">
        <f t="shared" si="27"/>
        <v>0</v>
      </c>
      <c r="V341" s="290" t="str">
        <f t="shared" si="26"/>
        <v>-</v>
      </c>
      <c r="W341" s="229" t="s">
        <v>1367</v>
      </c>
      <c r="X341" s="300">
        <v>0.73</v>
      </c>
      <c r="Y341" s="304">
        <f t="shared" si="28"/>
        <v>0</v>
      </c>
    </row>
    <row r="342" spans="1:25" s="193" customFormat="1" ht="37.25" customHeight="1">
      <c r="A342" s="210" t="s">
        <v>1120</v>
      </c>
      <c r="B342" s="247" t="s">
        <v>1238</v>
      </c>
      <c r="C342" s="211" t="s">
        <v>1239</v>
      </c>
      <c r="D342" s="203">
        <v>3</v>
      </c>
      <c r="E342" s="227">
        <v>134</v>
      </c>
      <c r="F342" s="349"/>
      <c r="G342" s="350"/>
      <c r="H342" s="351"/>
      <c r="I342" s="352"/>
      <c r="J342" s="353"/>
      <c r="K342" s="354"/>
      <c r="L342" s="355"/>
      <c r="M342" s="356"/>
      <c r="N342" s="383"/>
      <c r="O342" s="357"/>
      <c r="P342" s="358"/>
      <c r="Q342" s="359"/>
      <c r="R342" s="360"/>
      <c r="S342" s="361"/>
      <c r="T342" s="228">
        <f t="shared" si="29"/>
        <v>0</v>
      </c>
      <c r="U342" s="228">
        <f t="shared" si="27"/>
        <v>0</v>
      </c>
      <c r="V342" s="290" t="str">
        <f t="shared" si="26"/>
        <v>-</v>
      </c>
      <c r="W342" s="229" t="s">
        <v>1368</v>
      </c>
      <c r="X342" s="300">
        <v>1.5</v>
      </c>
      <c r="Y342" s="304">
        <f t="shared" si="28"/>
        <v>0</v>
      </c>
    </row>
    <row r="343" spans="1:25" s="193" customFormat="1" ht="37.25" customHeight="1">
      <c r="A343" s="210" t="s">
        <v>1120</v>
      </c>
      <c r="B343" s="247" t="s">
        <v>1240</v>
      </c>
      <c r="C343" s="211" t="s">
        <v>1241</v>
      </c>
      <c r="D343" s="203">
        <v>5</v>
      </c>
      <c r="E343" s="227">
        <v>67</v>
      </c>
      <c r="F343" s="349"/>
      <c r="G343" s="350"/>
      <c r="H343" s="351"/>
      <c r="I343" s="352"/>
      <c r="J343" s="353"/>
      <c r="K343" s="354"/>
      <c r="L343" s="355"/>
      <c r="M343" s="356"/>
      <c r="N343" s="383"/>
      <c r="O343" s="357"/>
      <c r="P343" s="358"/>
      <c r="Q343" s="359"/>
      <c r="R343" s="360"/>
      <c r="S343" s="361"/>
      <c r="T343" s="228">
        <f t="shared" si="29"/>
        <v>0</v>
      </c>
      <c r="U343" s="228">
        <f t="shared" si="27"/>
        <v>0</v>
      </c>
      <c r="V343" s="290" t="str">
        <f t="shared" si="26"/>
        <v>-</v>
      </c>
      <c r="W343" s="229" t="s">
        <v>301</v>
      </c>
      <c r="X343" s="300">
        <v>0.96</v>
      </c>
      <c r="Y343" s="304">
        <f t="shared" si="28"/>
        <v>0</v>
      </c>
    </row>
    <row r="344" spans="1:25" s="193" customFormat="1" ht="37.25" customHeight="1">
      <c r="A344" s="210" t="s">
        <v>1120</v>
      </c>
      <c r="B344" s="247" t="s">
        <v>1242</v>
      </c>
      <c r="C344" s="211" t="s">
        <v>1243</v>
      </c>
      <c r="D344" s="203">
        <v>4</v>
      </c>
      <c r="E344" s="227">
        <v>144</v>
      </c>
      <c r="F344" s="349"/>
      <c r="G344" s="350"/>
      <c r="H344" s="351"/>
      <c r="I344" s="352"/>
      <c r="J344" s="353"/>
      <c r="K344" s="354"/>
      <c r="L344" s="355"/>
      <c r="M344" s="356"/>
      <c r="N344" s="383"/>
      <c r="O344" s="357"/>
      <c r="P344" s="358"/>
      <c r="Q344" s="359"/>
      <c r="R344" s="360"/>
      <c r="S344" s="361"/>
      <c r="T344" s="228">
        <f t="shared" si="29"/>
        <v>0</v>
      </c>
      <c r="U344" s="228">
        <f t="shared" si="27"/>
        <v>0</v>
      </c>
      <c r="V344" s="290" t="str">
        <f t="shared" si="26"/>
        <v>-</v>
      </c>
      <c r="W344" s="229" t="s">
        <v>1369</v>
      </c>
      <c r="X344" s="300">
        <v>1.46</v>
      </c>
      <c r="Y344" s="304">
        <f t="shared" si="28"/>
        <v>0</v>
      </c>
    </row>
    <row r="345" spans="1:25" s="193" customFormat="1" ht="37.25" customHeight="1">
      <c r="A345" s="210" t="s">
        <v>1120</v>
      </c>
      <c r="B345" s="247" t="s">
        <v>1244</v>
      </c>
      <c r="C345" s="211" t="s">
        <v>1245</v>
      </c>
      <c r="D345" s="203">
        <v>5</v>
      </c>
      <c r="E345" s="227">
        <v>101</v>
      </c>
      <c r="F345" s="349"/>
      <c r="G345" s="350"/>
      <c r="H345" s="351"/>
      <c r="I345" s="352"/>
      <c r="J345" s="353"/>
      <c r="K345" s="354"/>
      <c r="L345" s="355"/>
      <c r="M345" s="356"/>
      <c r="N345" s="383"/>
      <c r="O345" s="357"/>
      <c r="P345" s="358"/>
      <c r="Q345" s="359"/>
      <c r="R345" s="360"/>
      <c r="S345" s="361"/>
      <c r="T345" s="228">
        <f t="shared" si="29"/>
        <v>0</v>
      </c>
      <c r="U345" s="228">
        <f t="shared" si="27"/>
        <v>0</v>
      </c>
      <c r="V345" s="290" t="str">
        <f t="shared" si="26"/>
        <v>-</v>
      </c>
      <c r="W345" s="229" t="s">
        <v>526</v>
      </c>
      <c r="X345" s="300">
        <v>1.61</v>
      </c>
      <c r="Y345" s="304">
        <f t="shared" si="28"/>
        <v>0</v>
      </c>
    </row>
    <row r="346" spans="1:25" s="193" customFormat="1" ht="37.25" customHeight="1">
      <c r="A346" s="210" t="s">
        <v>1120</v>
      </c>
      <c r="B346" s="247" t="s">
        <v>1246</v>
      </c>
      <c r="C346" s="211" t="s">
        <v>1247</v>
      </c>
      <c r="D346" s="203">
        <v>3</v>
      </c>
      <c r="E346" s="227">
        <v>216</v>
      </c>
      <c r="F346" s="349"/>
      <c r="G346" s="350"/>
      <c r="H346" s="351"/>
      <c r="I346" s="352"/>
      <c r="J346" s="353"/>
      <c r="K346" s="354"/>
      <c r="L346" s="355"/>
      <c r="M346" s="356"/>
      <c r="N346" s="383"/>
      <c r="O346" s="357"/>
      <c r="P346" s="358"/>
      <c r="Q346" s="359"/>
      <c r="R346" s="360"/>
      <c r="S346" s="361"/>
      <c r="T346" s="228">
        <f t="shared" si="29"/>
        <v>0</v>
      </c>
      <c r="U346" s="228">
        <f t="shared" si="27"/>
        <v>0</v>
      </c>
      <c r="V346" s="290" t="str">
        <f t="shared" si="26"/>
        <v>-</v>
      </c>
      <c r="W346" s="229" t="s">
        <v>1370</v>
      </c>
      <c r="X346" s="300">
        <v>2.8</v>
      </c>
      <c r="Y346" s="304">
        <f t="shared" si="28"/>
        <v>0</v>
      </c>
    </row>
    <row r="347" spans="1:25" s="193" customFormat="1" ht="37.25" customHeight="1">
      <c r="A347" s="210" t="s">
        <v>1120</v>
      </c>
      <c r="B347" s="247" t="s">
        <v>1248</v>
      </c>
      <c r="C347" s="211" t="s">
        <v>1249</v>
      </c>
      <c r="D347" s="203">
        <v>3</v>
      </c>
      <c r="E347" s="227">
        <v>169</v>
      </c>
      <c r="F347" s="349"/>
      <c r="G347" s="350"/>
      <c r="H347" s="351"/>
      <c r="I347" s="352"/>
      <c r="J347" s="353"/>
      <c r="K347" s="354"/>
      <c r="L347" s="355"/>
      <c r="M347" s="356"/>
      <c r="N347" s="383"/>
      <c r="O347" s="357"/>
      <c r="P347" s="358"/>
      <c r="Q347" s="359"/>
      <c r="R347" s="360"/>
      <c r="S347" s="361"/>
      <c r="T347" s="228">
        <f t="shared" si="29"/>
        <v>0</v>
      </c>
      <c r="U347" s="228">
        <f t="shared" si="27"/>
        <v>0</v>
      </c>
      <c r="V347" s="290" t="str">
        <f t="shared" si="26"/>
        <v>-</v>
      </c>
      <c r="W347" s="229" t="s">
        <v>1371</v>
      </c>
      <c r="X347" s="300">
        <v>2.06</v>
      </c>
      <c r="Y347" s="304">
        <f t="shared" si="28"/>
        <v>0</v>
      </c>
    </row>
    <row r="348" spans="1:25" s="193" customFormat="1" ht="37.25" customHeight="1">
      <c r="A348" s="210" t="s">
        <v>1120</v>
      </c>
      <c r="B348" s="247" t="s">
        <v>1250</v>
      </c>
      <c r="C348" s="211" t="s">
        <v>1251</v>
      </c>
      <c r="D348" s="203">
        <v>4</v>
      </c>
      <c r="E348" s="227">
        <v>151</v>
      </c>
      <c r="F348" s="349"/>
      <c r="G348" s="350"/>
      <c r="H348" s="351"/>
      <c r="I348" s="352"/>
      <c r="J348" s="353"/>
      <c r="K348" s="354"/>
      <c r="L348" s="355"/>
      <c r="M348" s="356"/>
      <c r="N348" s="383"/>
      <c r="O348" s="357"/>
      <c r="P348" s="358"/>
      <c r="Q348" s="359"/>
      <c r="R348" s="360"/>
      <c r="S348" s="361"/>
      <c r="T348" s="228">
        <f t="shared" si="29"/>
        <v>0</v>
      </c>
      <c r="U348" s="228">
        <f t="shared" si="27"/>
        <v>0</v>
      </c>
      <c r="V348" s="290" t="str">
        <f t="shared" si="26"/>
        <v>-</v>
      </c>
      <c r="W348" s="229" t="s">
        <v>1372</v>
      </c>
      <c r="X348" s="300">
        <v>1.97</v>
      </c>
      <c r="Y348" s="304">
        <f t="shared" si="28"/>
        <v>0</v>
      </c>
    </row>
    <row r="349" spans="1:25" s="193" customFormat="1" ht="37.25" customHeight="1">
      <c r="A349" s="210" t="s">
        <v>1120</v>
      </c>
      <c r="B349" s="247" t="s">
        <v>1252</v>
      </c>
      <c r="C349" s="211" t="s">
        <v>1253</v>
      </c>
      <c r="D349" s="203">
        <v>1</v>
      </c>
      <c r="E349" s="227">
        <v>60</v>
      </c>
      <c r="F349" s="349"/>
      <c r="G349" s="350"/>
      <c r="H349" s="351"/>
      <c r="I349" s="352"/>
      <c r="J349" s="353"/>
      <c r="K349" s="354"/>
      <c r="L349" s="355"/>
      <c r="M349" s="356"/>
      <c r="N349" s="383"/>
      <c r="O349" s="357"/>
      <c r="P349" s="358"/>
      <c r="Q349" s="359"/>
      <c r="R349" s="360"/>
      <c r="S349" s="361"/>
      <c r="T349" s="228">
        <f t="shared" si="29"/>
        <v>0</v>
      </c>
      <c r="U349" s="228">
        <f t="shared" si="27"/>
        <v>0</v>
      </c>
      <c r="V349" s="290" t="str">
        <f t="shared" si="26"/>
        <v>-</v>
      </c>
      <c r="W349" s="229" t="s">
        <v>480</v>
      </c>
      <c r="X349" s="300">
        <v>0.78</v>
      </c>
      <c r="Y349" s="304">
        <f t="shared" si="28"/>
        <v>0</v>
      </c>
    </row>
    <row r="350" spans="1:25" s="193" customFormat="1" ht="37.25" customHeight="1">
      <c r="A350" s="210" t="s">
        <v>1120</v>
      </c>
      <c r="B350" s="247" t="s">
        <v>1254</v>
      </c>
      <c r="C350" s="211" t="s">
        <v>1255</v>
      </c>
      <c r="D350" s="203">
        <v>3</v>
      </c>
      <c r="E350" s="227">
        <v>104</v>
      </c>
      <c r="F350" s="349"/>
      <c r="G350" s="350"/>
      <c r="H350" s="351"/>
      <c r="I350" s="352"/>
      <c r="J350" s="353"/>
      <c r="K350" s="354"/>
      <c r="L350" s="355"/>
      <c r="M350" s="356"/>
      <c r="N350" s="383"/>
      <c r="O350" s="357"/>
      <c r="P350" s="358"/>
      <c r="Q350" s="359"/>
      <c r="R350" s="360"/>
      <c r="S350" s="361"/>
      <c r="T350" s="228">
        <f t="shared" si="29"/>
        <v>0</v>
      </c>
      <c r="U350" s="228">
        <f t="shared" si="27"/>
        <v>0</v>
      </c>
      <c r="V350" s="290" t="str">
        <f t="shared" si="26"/>
        <v>-</v>
      </c>
      <c r="W350" s="229" t="s">
        <v>594</v>
      </c>
      <c r="X350" s="300">
        <v>1.04</v>
      </c>
      <c r="Y350" s="304">
        <f t="shared" si="28"/>
        <v>0</v>
      </c>
    </row>
    <row r="351" spans="1:25" s="193" customFormat="1" ht="37.25" customHeight="1">
      <c r="A351" s="210" t="s">
        <v>1120</v>
      </c>
      <c r="B351" s="247" t="s">
        <v>1256</v>
      </c>
      <c r="C351" s="211" t="s">
        <v>1257</v>
      </c>
      <c r="D351" s="203">
        <v>3</v>
      </c>
      <c r="E351" s="227">
        <v>100</v>
      </c>
      <c r="F351" s="349"/>
      <c r="G351" s="350"/>
      <c r="H351" s="351"/>
      <c r="I351" s="352"/>
      <c r="J351" s="353"/>
      <c r="K351" s="354"/>
      <c r="L351" s="355"/>
      <c r="M351" s="356"/>
      <c r="N351" s="383"/>
      <c r="O351" s="357"/>
      <c r="P351" s="358"/>
      <c r="Q351" s="359"/>
      <c r="R351" s="360"/>
      <c r="S351" s="361"/>
      <c r="T351" s="228">
        <f t="shared" si="29"/>
        <v>0</v>
      </c>
      <c r="U351" s="228">
        <f t="shared" si="27"/>
        <v>0</v>
      </c>
      <c r="V351" s="290" t="str">
        <f t="shared" si="26"/>
        <v>-</v>
      </c>
      <c r="W351" s="229" t="s">
        <v>580</v>
      </c>
      <c r="X351" s="300">
        <v>0.95</v>
      </c>
      <c r="Y351" s="304">
        <f t="shared" si="28"/>
        <v>0</v>
      </c>
    </row>
    <row r="352" spans="1:25" s="193" customFormat="1" ht="37.25" customHeight="1">
      <c r="A352" s="210" t="s">
        <v>1120</v>
      </c>
      <c r="B352" s="247" t="s">
        <v>1135</v>
      </c>
      <c r="C352" s="211" t="s">
        <v>1136</v>
      </c>
      <c r="D352" s="203">
        <v>1</v>
      </c>
      <c r="E352" s="227">
        <v>123</v>
      </c>
      <c r="F352" s="349"/>
      <c r="G352" s="350"/>
      <c r="H352" s="351"/>
      <c r="I352" s="352"/>
      <c r="J352" s="353"/>
      <c r="K352" s="354"/>
      <c r="L352" s="355"/>
      <c r="M352" s="356"/>
      <c r="N352" s="383"/>
      <c r="O352" s="357"/>
      <c r="P352" s="358"/>
      <c r="Q352" s="359"/>
      <c r="R352" s="360"/>
      <c r="S352" s="361"/>
      <c r="T352" s="228">
        <f t="shared" si="29"/>
        <v>0</v>
      </c>
      <c r="U352" s="228">
        <f t="shared" si="27"/>
        <v>0</v>
      </c>
      <c r="V352" s="290" t="str">
        <f t="shared" si="26"/>
        <v>-</v>
      </c>
      <c r="W352" s="229" t="s">
        <v>147</v>
      </c>
      <c r="X352" s="300">
        <v>1.76</v>
      </c>
      <c r="Y352" s="304">
        <f t="shared" si="28"/>
        <v>0</v>
      </c>
    </row>
    <row r="353" spans="1:25" s="193" customFormat="1" ht="37.25" customHeight="1">
      <c r="A353" s="210" t="s">
        <v>1120</v>
      </c>
      <c r="B353" s="247" t="s">
        <v>1137</v>
      </c>
      <c r="C353" s="211" t="s">
        <v>1138</v>
      </c>
      <c r="D353" s="203">
        <v>1</v>
      </c>
      <c r="E353" s="227">
        <v>102</v>
      </c>
      <c r="F353" s="349"/>
      <c r="G353" s="350"/>
      <c r="H353" s="351"/>
      <c r="I353" s="352"/>
      <c r="J353" s="353"/>
      <c r="K353" s="354"/>
      <c r="L353" s="355"/>
      <c r="M353" s="356"/>
      <c r="N353" s="383"/>
      <c r="O353" s="357"/>
      <c r="P353" s="358"/>
      <c r="Q353" s="359"/>
      <c r="R353" s="360"/>
      <c r="S353" s="361"/>
      <c r="T353" s="228">
        <f t="shared" si="29"/>
        <v>0</v>
      </c>
      <c r="U353" s="228">
        <f t="shared" si="27"/>
        <v>0</v>
      </c>
      <c r="V353" s="290" t="str">
        <f t="shared" si="26"/>
        <v>-</v>
      </c>
      <c r="W353" s="229" t="s">
        <v>130</v>
      </c>
      <c r="X353" s="300">
        <v>1.42</v>
      </c>
      <c r="Y353" s="304">
        <f t="shared" si="28"/>
        <v>0</v>
      </c>
    </row>
    <row r="354" spans="1:25" s="193" customFormat="1" ht="37.25" customHeight="1">
      <c r="A354" s="210" t="s">
        <v>1139</v>
      </c>
      <c r="B354" s="247" t="s">
        <v>1140</v>
      </c>
      <c r="C354" s="211" t="s">
        <v>1141</v>
      </c>
      <c r="D354" s="203">
        <v>5</v>
      </c>
      <c r="E354" s="227">
        <v>130</v>
      </c>
      <c r="F354" s="349"/>
      <c r="G354" s="350"/>
      <c r="H354" s="351"/>
      <c r="I354" s="352"/>
      <c r="J354" s="353"/>
      <c r="K354" s="354"/>
      <c r="L354" s="355"/>
      <c r="M354" s="356"/>
      <c r="N354" s="383"/>
      <c r="O354" s="357"/>
      <c r="P354" s="358"/>
      <c r="Q354" s="359"/>
      <c r="R354" s="360"/>
      <c r="S354" s="361"/>
      <c r="T354" s="228">
        <f t="shared" si="29"/>
        <v>0</v>
      </c>
      <c r="U354" s="228">
        <f t="shared" si="27"/>
        <v>0</v>
      </c>
      <c r="V354" s="290" t="str">
        <f t="shared" si="26"/>
        <v>-</v>
      </c>
      <c r="W354" s="229" t="s">
        <v>1164</v>
      </c>
      <c r="X354" s="300">
        <v>2.4</v>
      </c>
      <c r="Y354" s="304">
        <f t="shared" si="28"/>
        <v>0</v>
      </c>
    </row>
    <row r="355" spans="1:25" s="193" customFormat="1" ht="37.25" customHeight="1">
      <c r="A355" s="210" t="s">
        <v>1139</v>
      </c>
      <c r="B355" s="247" t="s">
        <v>1142</v>
      </c>
      <c r="C355" s="211" t="s">
        <v>1143</v>
      </c>
      <c r="D355" s="203">
        <v>5</v>
      </c>
      <c r="E355" s="227">
        <v>156</v>
      </c>
      <c r="F355" s="349"/>
      <c r="G355" s="350"/>
      <c r="H355" s="351"/>
      <c r="I355" s="352"/>
      <c r="J355" s="353"/>
      <c r="K355" s="354"/>
      <c r="L355" s="355"/>
      <c r="M355" s="356"/>
      <c r="N355" s="383"/>
      <c r="O355" s="357"/>
      <c r="P355" s="358"/>
      <c r="Q355" s="359"/>
      <c r="R355" s="360"/>
      <c r="S355" s="361"/>
      <c r="T355" s="228">
        <f t="shared" si="29"/>
        <v>0</v>
      </c>
      <c r="U355" s="228">
        <f t="shared" si="27"/>
        <v>0</v>
      </c>
      <c r="V355" s="290" t="str">
        <f t="shared" si="26"/>
        <v>-</v>
      </c>
      <c r="W355" s="229" t="s">
        <v>1165</v>
      </c>
      <c r="X355" s="300">
        <v>2.9</v>
      </c>
      <c r="Y355" s="304">
        <f t="shared" si="28"/>
        <v>0</v>
      </c>
    </row>
    <row r="356" spans="1:25" s="193" customFormat="1" ht="37.25" customHeight="1">
      <c r="A356" s="210" t="s">
        <v>1139</v>
      </c>
      <c r="B356" s="247" t="s">
        <v>1144</v>
      </c>
      <c r="C356" s="211" t="s">
        <v>1145</v>
      </c>
      <c r="D356" s="203">
        <v>5</v>
      </c>
      <c r="E356" s="227">
        <v>220</v>
      </c>
      <c r="F356" s="349"/>
      <c r="G356" s="350"/>
      <c r="H356" s="351"/>
      <c r="I356" s="352"/>
      <c r="J356" s="353"/>
      <c r="K356" s="354"/>
      <c r="L356" s="355"/>
      <c r="M356" s="356"/>
      <c r="N356" s="383"/>
      <c r="O356" s="357"/>
      <c r="P356" s="358"/>
      <c r="Q356" s="359"/>
      <c r="R356" s="360"/>
      <c r="S356" s="361"/>
      <c r="T356" s="228">
        <f t="shared" si="29"/>
        <v>0</v>
      </c>
      <c r="U356" s="228">
        <f t="shared" si="27"/>
        <v>0</v>
      </c>
      <c r="V356" s="290" t="str">
        <f t="shared" si="26"/>
        <v>-</v>
      </c>
      <c r="W356" s="229" t="s">
        <v>1166</v>
      </c>
      <c r="X356" s="300">
        <v>3</v>
      </c>
      <c r="Y356" s="304">
        <f t="shared" si="28"/>
        <v>0</v>
      </c>
    </row>
    <row r="357" spans="1:25" s="193" customFormat="1" ht="37.25" customHeight="1">
      <c r="A357" s="210" t="s">
        <v>1139</v>
      </c>
      <c r="B357" s="247" t="s">
        <v>1146</v>
      </c>
      <c r="C357" s="211" t="s">
        <v>1147</v>
      </c>
      <c r="D357" s="203">
        <v>3</v>
      </c>
      <c r="E357" s="227">
        <v>138</v>
      </c>
      <c r="F357" s="349"/>
      <c r="G357" s="350"/>
      <c r="H357" s="351"/>
      <c r="I357" s="352"/>
      <c r="J357" s="353"/>
      <c r="K357" s="354"/>
      <c r="L357" s="355"/>
      <c r="M357" s="356"/>
      <c r="N357" s="383"/>
      <c r="O357" s="357"/>
      <c r="P357" s="358"/>
      <c r="Q357" s="359"/>
      <c r="R357" s="360"/>
      <c r="S357" s="361"/>
      <c r="T357" s="228">
        <f t="shared" si="29"/>
        <v>0</v>
      </c>
      <c r="U357" s="228">
        <f t="shared" si="27"/>
        <v>0</v>
      </c>
      <c r="V357" s="290" t="str">
        <f t="shared" si="26"/>
        <v>-</v>
      </c>
      <c r="W357" s="229" t="s">
        <v>602</v>
      </c>
      <c r="X357" s="300">
        <v>1.7</v>
      </c>
      <c r="Y357" s="304">
        <f t="shared" si="28"/>
        <v>0</v>
      </c>
    </row>
    <row r="358" spans="1:25" s="193" customFormat="1" ht="37.25" customHeight="1">
      <c r="A358" s="210" t="s">
        <v>1139</v>
      </c>
      <c r="B358" s="247" t="s">
        <v>1148</v>
      </c>
      <c r="C358" s="211" t="s">
        <v>1149</v>
      </c>
      <c r="D358" s="203">
        <v>3</v>
      </c>
      <c r="E358" s="227">
        <v>167</v>
      </c>
      <c r="F358" s="349"/>
      <c r="G358" s="350"/>
      <c r="H358" s="351"/>
      <c r="I358" s="352"/>
      <c r="J358" s="353"/>
      <c r="K358" s="354"/>
      <c r="L358" s="355"/>
      <c r="M358" s="356"/>
      <c r="N358" s="383"/>
      <c r="O358" s="357"/>
      <c r="P358" s="358"/>
      <c r="Q358" s="359"/>
      <c r="R358" s="360"/>
      <c r="S358" s="361"/>
      <c r="T358" s="228">
        <f t="shared" si="29"/>
        <v>0</v>
      </c>
      <c r="U358" s="228">
        <f t="shared" si="27"/>
        <v>0</v>
      </c>
      <c r="V358" s="290" t="str">
        <f t="shared" si="26"/>
        <v>-</v>
      </c>
      <c r="W358" s="229" t="s">
        <v>1167</v>
      </c>
      <c r="X358" s="300">
        <v>2.8</v>
      </c>
      <c r="Y358" s="304">
        <f t="shared" si="28"/>
        <v>0</v>
      </c>
    </row>
    <row r="359" spans="1:25" s="193" customFormat="1" ht="37.25" customHeight="1">
      <c r="A359" s="210" t="s">
        <v>1139</v>
      </c>
      <c r="B359" s="247" t="s">
        <v>1150</v>
      </c>
      <c r="C359" s="211" t="s">
        <v>1151</v>
      </c>
      <c r="D359" s="203">
        <v>1</v>
      </c>
      <c r="E359" s="227">
        <v>110</v>
      </c>
      <c r="F359" s="349"/>
      <c r="G359" s="350"/>
      <c r="H359" s="351"/>
      <c r="I359" s="352"/>
      <c r="J359" s="353"/>
      <c r="K359" s="354"/>
      <c r="L359" s="355"/>
      <c r="M359" s="356"/>
      <c r="N359" s="383"/>
      <c r="O359" s="357"/>
      <c r="P359" s="358"/>
      <c r="Q359" s="359"/>
      <c r="R359" s="360"/>
      <c r="S359" s="361"/>
      <c r="T359" s="228">
        <f t="shared" si="29"/>
        <v>0</v>
      </c>
      <c r="U359" s="228">
        <f t="shared" si="27"/>
        <v>0</v>
      </c>
      <c r="V359" s="290" t="str">
        <f t="shared" si="26"/>
        <v>-</v>
      </c>
      <c r="W359" s="229" t="s">
        <v>645</v>
      </c>
      <c r="X359" s="300">
        <v>1.7</v>
      </c>
      <c r="Y359" s="304">
        <f t="shared" si="28"/>
        <v>0</v>
      </c>
    </row>
    <row r="360" spans="1:25" s="193" customFormat="1" ht="37.25" customHeight="1">
      <c r="A360" s="210" t="s">
        <v>1152</v>
      </c>
      <c r="B360" s="247" t="s">
        <v>1258</v>
      </c>
      <c r="C360" s="211" t="s">
        <v>1259</v>
      </c>
      <c r="D360" s="203">
        <v>15</v>
      </c>
      <c r="E360" s="227">
        <v>93</v>
      </c>
      <c r="F360" s="349"/>
      <c r="G360" s="350"/>
      <c r="H360" s="351"/>
      <c r="I360" s="352"/>
      <c r="J360" s="353"/>
      <c r="K360" s="354"/>
      <c r="L360" s="355"/>
      <c r="M360" s="356"/>
      <c r="N360" s="383"/>
      <c r="O360" s="357"/>
      <c r="P360" s="358"/>
      <c r="Q360" s="359"/>
      <c r="R360" s="360"/>
      <c r="S360" s="361"/>
      <c r="T360" s="228">
        <f t="shared" si="29"/>
        <v>0</v>
      </c>
      <c r="U360" s="228">
        <f t="shared" si="27"/>
        <v>0</v>
      </c>
      <c r="V360" s="290" t="str">
        <f t="shared" si="26"/>
        <v>-</v>
      </c>
      <c r="W360" s="229" t="s">
        <v>1373</v>
      </c>
      <c r="X360" s="300">
        <v>0.79500000000000004</v>
      </c>
      <c r="Y360" s="304">
        <f t="shared" si="28"/>
        <v>0</v>
      </c>
    </row>
    <row r="361" spans="1:25" s="193" customFormat="1" ht="37.25" customHeight="1">
      <c r="A361" s="210" t="s">
        <v>1152</v>
      </c>
      <c r="B361" s="247" t="s">
        <v>1260</v>
      </c>
      <c r="C361" s="211" t="s">
        <v>1261</v>
      </c>
      <c r="D361" s="203">
        <v>10</v>
      </c>
      <c r="E361" s="227">
        <v>81</v>
      </c>
      <c r="F361" s="349"/>
      <c r="G361" s="350"/>
      <c r="H361" s="351"/>
      <c r="I361" s="352"/>
      <c r="J361" s="353"/>
      <c r="K361" s="354"/>
      <c r="L361" s="355"/>
      <c r="M361" s="356"/>
      <c r="N361" s="383"/>
      <c r="O361" s="357"/>
      <c r="P361" s="358"/>
      <c r="Q361" s="359"/>
      <c r="R361" s="360"/>
      <c r="S361" s="361"/>
      <c r="T361" s="228">
        <f t="shared" si="29"/>
        <v>0</v>
      </c>
      <c r="U361" s="228">
        <f t="shared" si="27"/>
        <v>0</v>
      </c>
      <c r="V361" s="290" t="str">
        <f t="shared" si="26"/>
        <v>-</v>
      </c>
      <c r="W361" s="229"/>
      <c r="X361" s="300">
        <v>0.98</v>
      </c>
      <c r="Y361" s="304">
        <f t="shared" si="28"/>
        <v>0</v>
      </c>
    </row>
    <row r="362" spans="1:25" s="193" customFormat="1" ht="37.25" customHeight="1">
      <c r="A362" s="210" t="s">
        <v>1152</v>
      </c>
      <c r="B362" s="247" t="s">
        <v>1262</v>
      </c>
      <c r="C362" s="211" t="s">
        <v>1263</v>
      </c>
      <c r="D362" s="203">
        <v>5</v>
      </c>
      <c r="E362" s="227">
        <v>73</v>
      </c>
      <c r="F362" s="349"/>
      <c r="G362" s="350"/>
      <c r="H362" s="351"/>
      <c r="I362" s="352"/>
      <c r="J362" s="353"/>
      <c r="K362" s="354"/>
      <c r="L362" s="355"/>
      <c r="M362" s="356"/>
      <c r="N362" s="383"/>
      <c r="O362" s="357"/>
      <c r="P362" s="358"/>
      <c r="Q362" s="359"/>
      <c r="R362" s="360"/>
      <c r="S362" s="361"/>
      <c r="T362" s="228">
        <f t="shared" si="29"/>
        <v>0</v>
      </c>
      <c r="U362" s="228">
        <f t="shared" si="27"/>
        <v>0</v>
      </c>
      <c r="V362" s="290" t="str">
        <f t="shared" si="26"/>
        <v>-</v>
      </c>
      <c r="W362" s="229" t="s">
        <v>1374</v>
      </c>
      <c r="X362" s="300">
        <v>1.08</v>
      </c>
      <c r="Y362" s="304">
        <f t="shared" si="28"/>
        <v>0</v>
      </c>
    </row>
    <row r="363" spans="1:25" s="193" customFormat="1" ht="37.25" customHeight="1">
      <c r="A363" s="210" t="s">
        <v>1152</v>
      </c>
      <c r="B363" s="247" t="s">
        <v>1264</v>
      </c>
      <c r="C363" s="211" t="s">
        <v>1265</v>
      </c>
      <c r="D363" s="203">
        <v>4</v>
      </c>
      <c r="E363" s="227">
        <v>115</v>
      </c>
      <c r="F363" s="349"/>
      <c r="G363" s="350"/>
      <c r="H363" s="351"/>
      <c r="I363" s="352"/>
      <c r="J363" s="353"/>
      <c r="K363" s="354"/>
      <c r="L363" s="355"/>
      <c r="M363" s="356"/>
      <c r="N363" s="383"/>
      <c r="O363" s="357"/>
      <c r="P363" s="358"/>
      <c r="Q363" s="359"/>
      <c r="R363" s="360"/>
      <c r="S363" s="361"/>
      <c r="T363" s="228">
        <f t="shared" si="29"/>
        <v>0</v>
      </c>
      <c r="U363" s="228">
        <f t="shared" si="27"/>
        <v>0</v>
      </c>
      <c r="V363" s="290" t="str">
        <f t="shared" si="26"/>
        <v>-</v>
      </c>
      <c r="W363" s="229" t="s">
        <v>1375</v>
      </c>
      <c r="X363" s="300">
        <v>1.93</v>
      </c>
      <c r="Y363" s="304">
        <f t="shared" si="28"/>
        <v>0</v>
      </c>
    </row>
    <row r="364" spans="1:25" s="193" customFormat="1" ht="37.25" customHeight="1">
      <c r="A364" s="210" t="s">
        <v>1152</v>
      </c>
      <c r="B364" s="247" t="s">
        <v>1266</v>
      </c>
      <c r="C364" s="211" t="s">
        <v>1267</v>
      </c>
      <c r="D364" s="203">
        <v>3</v>
      </c>
      <c r="E364" s="227">
        <v>118</v>
      </c>
      <c r="F364" s="349"/>
      <c r="G364" s="350"/>
      <c r="H364" s="351"/>
      <c r="I364" s="352"/>
      <c r="J364" s="353"/>
      <c r="K364" s="354"/>
      <c r="L364" s="355"/>
      <c r="M364" s="356"/>
      <c r="N364" s="383"/>
      <c r="O364" s="357"/>
      <c r="P364" s="358"/>
      <c r="Q364" s="359"/>
      <c r="R364" s="360"/>
      <c r="S364" s="361"/>
      <c r="T364" s="228">
        <f t="shared" si="29"/>
        <v>0</v>
      </c>
      <c r="U364" s="228">
        <f t="shared" si="27"/>
        <v>0</v>
      </c>
      <c r="V364" s="290" t="str">
        <f t="shared" si="26"/>
        <v>-</v>
      </c>
      <c r="W364" s="229" t="s">
        <v>1371</v>
      </c>
      <c r="X364" s="300">
        <v>1.23</v>
      </c>
      <c r="Y364" s="304">
        <f t="shared" si="28"/>
        <v>0</v>
      </c>
    </row>
    <row r="365" spans="1:25" s="193" customFormat="1" ht="37.25" customHeight="1">
      <c r="A365" s="210" t="s">
        <v>1152</v>
      </c>
      <c r="B365" s="247" t="s">
        <v>1268</v>
      </c>
      <c r="C365" s="211" t="s">
        <v>1269</v>
      </c>
      <c r="D365" s="203">
        <v>3</v>
      </c>
      <c r="E365" s="227">
        <v>130</v>
      </c>
      <c r="F365" s="349"/>
      <c r="G365" s="350"/>
      <c r="H365" s="351"/>
      <c r="I365" s="352"/>
      <c r="J365" s="353"/>
      <c r="K365" s="354"/>
      <c r="L365" s="355"/>
      <c r="M365" s="356"/>
      <c r="N365" s="383"/>
      <c r="O365" s="357"/>
      <c r="P365" s="358"/>
      <c r="Q365" s="359"/>
      <c r="R365" s="360"/>
      <c r="S365" s="361"/>
      <c r="T365" s="228">
        <f t="shared" si="29"/>
        <v>0</v>
      </c>
      <c r="U365" s="228">
        <f t="shared" si="27"/>
        <v>0</v>
      </c>
      <c r="V365" s="290" t="str">
        <f t="shared" si="26"/>
        <v>-</v>
      </c>
      <c r="W365" s="229" t="s">
        <v>1376</v>
      </c>
      <c r="X365" s="300">
        <v>1.43</v>
      </c>
      <c r="Y365" s="304">
        <f t="shared" si="28"/>
        <v>0</v>
      </c>
    </row>
    <row r="366" spans="1:25" s="193" customFormat="1" ht="37.25" customHeight="1">
      <c r="A366" s="210" t="s">
        <v>1152</v>
      </c>
      <c r="B366" s="247" t="s">
        <v>1270</v>
      </c>
      <c r="C366" s="211" t="s">
        <v>1271</v>
      </c>
      <c r="D366" s="203">
        <v>2</v>
      </c>
      <c r="E366" s="227">
        <v>127</v>
      </c>
      <c r="F366" s="349"/>
      <c r="G366" s="350"/>
      <c r="H366" s="351"/>
      <c r="I366" s="352"/>
      <c r="J366" s="353"/>
      <c r="K366" s="354"/>
      <c r="L366" s="355"/>
      <c r="M366" s="356"/>
      <c r="N366" s="383"/>
      <c r="O366" s="357"/>
      <c r="P366" s="358"/>
      <c r="Q366" s="359"/>
      <c r="R366" s="360"/>
      <c r="S366" s="361"/>
      <c r="T366" s="228">
        <f t="shared" si="29"/>
        <v>0</v>
      </c>
      <c r="U366" s="228">
        <f t="shared" si="27"/>
        <v>0</v>
      </c>
      <c r="V366" s="290" t="str">
        <f t="shared" si="26"/>
        <v>-</v>
      </c>
      <c r="W366" s="229" t="s">
        <v>1162</v>
      </c>
      <c r="X366" s="300">
        <v>1.59</v>
      </c>
      <c r="Y366" s="304">
        <f t="shared" si="28"/>
        <v>0</v>
      </c>
    </row>
    <row r="367" spans="1:25" s="193" customFormat="1" ht="37.25" customHeight="1">
      <c r="A367" s="210" t="s">
        <v>1152</v>
      </c>
      <c r="B367" s="247" t="s">
        <v>1272</v>
      </c>
      <c r="C367" s="211" t="s">
        <v>1273</v>
      </c>
      <c r="D367" s="203">
        <v>2</v>
      </c>
      <c r="E367" s="227">
        <v>118</v>
      </c>
      <c r="F367" s="349"/>
      <c r="G367" s="350"/>
      <c r="H367" s="351"/>
      <c r="I367" s="352"/>
      <c r="J367" s="353"/>
      <c r="K367" s="354"/>
      <c r="L367" s="355"/>
      <c r="M367" s="356"/>
      <c r="N367" s="383"/>
      <c r="O367" s="357"/>
      <c r="P367" s="358"/>
      <c r="Q367" s="359"/>
      <c r="R367" s="360"/>
      <c r="S367" s="361"/>
      <c r="T367" s="228">
        <f t="shared" si="29"/>
        <v>0</v>
      </c>
      <c r="U367" s="228">
        <f t="shared" si="27"/>
        <v>0</v>
      </c>
      <c r="V367" s="290" t="str">
        <f t="shared" si="26"/>
        <v>-</v>
      </c>
      <c r="W367" s="229" t="s">
        <v>685</v>
      </c>
      <c r="X367" s="300">
        <v>1.45</v>
      </c>
      <c r="Y367" s="304">
        <f t="shared" si="28"/>
        <v>0</v>
      </c>
    </row>
    <row r="368" spans="1:25" s="193" customFormat="1" ht="37.25" customHeight="1">
      <c r="A368" s="210" t="s">
        <v>1152</v>
      </c>
      <c r="B368" s="247" t="s">
        <v>1274</v>
      </c>
      <c r="C368" s="211" t="s">
        <v>1275</v>
      </c>
      <c r="D368" s="203">
        <v>2</v>
      </c>
      <c r="E368" s="227">
        <v>161</v>
      </c>
      <c r="F368" s="349"/>
      <c r="G368" s="350"/>
      <c r="H368" s="351"/>
      <c r="I368" s="352"/>
      <c r="J368" s="353"/>
      <c r="K368" s="354"/>
      <c r="L368" s="355"/>
      <c r="M368" s="356"/>
      <c r="N368" s="383"/>
      <c r="O368" s="357"/>
      <c r="P368" s="358"/>
      <c r="Q368" s="359"/>
      <c r="R368" s="360"/>
      <c r="S368" s="361"/>
      <c r="T368" s="228">
        <f t="shared" si="29"/>
        <v>0</v>
      </c>
      <c r="U368" s="228">
        <f t="shared" si="27"/>
        <v>0</v>
      </c>
      <c r="V368" s="290" t="str">
        <f t="shared" si="26"/>
        <v>-</v>
      </c>
      <c r="W368" s="229" t="s">
        <v>685</v>
      </c>
      <c r="X368" s="300">
        <v>2.1800000000000002</v>
      </c>
      <c r="Y368" s="304">
        <f t="shared" si="28"/>
        <v>0</v>
      </c>
    </row>
    <row r="369" spans="1:25" s="193" customFormat="1" ht="37.25" customHeight="1">
      <c r="A369" s="210" t="s">
        <v>1152</v>
      </c>
      <c r="B369" s="247" t="s">
        <v>1287</v>
      </c>
      <c r="C369" s="211" t="s">
        <v>1290</v>
      </c>
      <c r="D369" s="203">
        <v>3</v>
      </c>
      <c r="E369" s="227">
        <v>118</v>
      </c>
      <c r="F369" s="349"/>
      <c r="G369" s="350"/>
      <c r="H369" s="351"/>
      <c r="I369" s="352"/>
      <c r="J369" s="353"/>
      <c r="K369" s="354"/>
      <c r="L369" s="355"/>
      <c r="M369" s="356"/>
      <c r="N369" s="383"/>
      <c r="O369" s="357"/>
      <c r="P369" s="358"/>
      <c r="Q369" s="359"/>
      <c r="R369" s="360"/>
      <c r="S369" s="361"/>
      <c r="T369" s="228">
        <f t="shared" si="29"/>
        <v>0</v>
      </c>
      <c r="U369" s="228">
        <f t="shared" si="27"/>
        <v>0</v>
      </c>
      <c r="V369" s="290" t="str">
        <f t="shared" si="26"/>
        <v>-</v>
      </c>
      <c r="W369" s="229"/>
      <c r="X369" s="304">
        <v>2</v>
      </c>
      <c r="Y369" s="304">
        <f t="shared" si="28"/>
        <v>0</v>
      </c>
    </row>
    <row r="370" spans="1:25" s="193" customFormat="1" ht="37.25" customHeight="1">
      <c r="A370" s="210" t="s">
        <v>1152</v>
      </c>
      <c r="B370" s="247" t="s">
        <v>1288</v>
      </c>
      <c r="C370" s="211" t="s">
        <v>1320</v>
      </c>
      <c r="D370" s="203">
        <v>3</v>
      </c>
      <c r="E370" s="227">
        <v>105</v>
      </c>
      <c r="F370" s="349"/>
      <c r="G370" s="350"/>
      <c r="H370" s="351"/>
      <c r="I370" s="352"/>
      <c r="J370" s="353"/>
      <c r="K370" s="354"/>
      <c r="L370" s="355"/>
      <c r="M370" s="356"/>
      <c r="N370" s="383"/>
      <c r="O370" s="357"/>
      <c r="P370" s="358"/>
      <c r="Q370" s="359"/>
      <c r="R370" s="360"/>
      <c r="S370" s="361"/>
      <c r="T370" s="228">
        <f t="shared" si="29"/>
        <v>0</v>
      </c>
      <c r="U370" s="228">
        <f t="shared" si="27"/>
        <v>0</v>
      </c>
      <c r="V370" s="290" t="str">
        <f t="shared" si="26"/>
        <v>-</v>
      </c>
      <c r="W370" s="229"/>
      <c r="X370" s="304">
        <v>1.8</v>
      </c>
      <c r="Y370" s="304">
        <f t="shared" si="28"/>
        <v>0</v>
      </c>
    </row>
    <row r="371" spans="1:25" s="193" customFormat="1" ht="37.25" customHeight="1">
      <c r="A371" s="210" t="s">
        <v>1152</v>
      </c>
      <c r="B371" s="247" t="s">
        <v>1292</v>
      </c>
      <c r="C371" s="211" t="s">
        <v>1293</v>
      </c>
      <c r="D371" s="203">
        <v>2</v>
      </c>
      <c r="E371" s="227">
        <v>177</v>
      </c>
      <c r="F371" s="349"/>
      <c r="G371" s="350"/>
      <c r="H371" s="351"/>
      <c r="I371" s="352"/>
      <c r="J371" s="353"/>
      <c r="K371" s="354"/>
      <c r="L371" s="355"/>
      <c r="M371" s="356"/>
      <c r="N371" s="383"/>
      <c r="O371" s="357"/>
      <c r="P371" s="358"/>
      <c r="Q371" s="359"/>
      <c r="R371" s="360"/>
      <c r="S371" s="361"/>
      <c r="T371" s="228">
        <f t="shared" si="29"/>
        <v>0</v>
      </c>
      <c r="U371" s="228">
        <f t="shared" ref="U371:U375" si="30">T371*D371</f>
        <v>0</v>
      </c>
      <c r="V371" s="290" t="str">
        <f t="shared" ref="V371:V375" si="31">IF(T371&gt;0,T371*E371,"-")</f>
        <v>-</v>
      </c>
      <c r="W371" s="229"/>
      <c r="X371" s="304">
        <v>2.4500000000000002</v>
      </c>
      <c r="Y371" s="304">
        <f t="shared" si="28"/>
        <v>0</v>
      </c>
    </row>
    <row r="372" spans="1:25" s="193" customFormat="1" ht="37.25" customHeight="1">
      <c r="A372" s="210" t="s">
        <v>1152</v>
      </c>
      <c r="B372" s="247" t="s">
        <v>1294</v>
      </c>
      <c r="C372" s="211" t="s">
        <v>1295</v>
      </c>
      <c r="D372" s="203">
        <v>1</v>
      </c>
      <c r="E372" s="227">
        <v>175</v>
      </c>
      <c r="F372" s="349"/>
      <c r="G372" s="350"/>
      <c r="H372" s="351"/>
      <c r="I372" s="352"/>
      <c r="J372" s="353"/>
      <c r="K372" s="354"/>
      <c r="L372" s="355"/>
      <c r="M372" s="356"/>
      <c r="N372" s="383"/>
      <c r="O372" s="357"/>
      <c r="P372" s="358"/>
      <c r="Q372" s="359"/>
      <c r="R372" s="360"/>
      <c r="S372" s="361"/>
      <c r="T372" s="228">
        <f t="shared" si="29"/>
        <v>0</v>
      </c>
      <c r="U372" s="228">
        <f t="shared" si="30"/>
        <v>0</v>
      </c>
      <c r="V372" s="290" t="str">
        <f t="shared" si="31"/>
        <v>-</v>
      </c>
      <c r="W372" s="229" t="s">
        <v>477</v>
      </c>
      <c r="X372" s="304">
        <v>2.64</v>
      </c>
      <c r="Y372" s="304">
        <f t="shared" si="28"/>
        <v>0</v>
      </c>
    </row>
    <row r="373" spans="1:25" s="193" customFormat="1" ht="37.25" customHeight="1">
      <c r="A373" s="210" t="s">
        <v>1152</v>
      </c>
      <c r="B373" s="247" t="s">
        <v>1296</v>
      </c>
      <c r="C373" s="211" t="s">
        <v>1297</v>
      </c>
      <c r="D373" s="203">
        <v>1</v>
      </c>
      <c r="E373" s="227">
        <v>111</v>
      </c>
      <c r="F373" s="349"/>
      <c r="G373" s="350"/>
      <c r="H373" s="351"/>
      <c r="I373" s="352"/>
      <c r="J373" s="353"/>
      <c r="K373" s="354"/>
      <c r="L373" s="355"/>
      <c r="M373" s="356"/>
      <c r="N373" s="383"/>
      <c r="O373" s="357"/>
      <c r="P373" s="358"/>
      <c r="Q373" s="359"/>
      <c r="R373" s="360"/>
      <c r="S373" s="361"/>
      <c r="T373" s="228">
        <f t="shared" si="29"/>
        <v>0</v>
      </c>
      <c r="U373" s="228">
        <f t="shared" si="30"/>
        <v>0</v>
      </c>
      <c r="V373" s="290" t="str">
        <f t="shared" si="31"/>
        <v>-</v>
      </c>
      <c r="W373" s="229"/>
      <c r="X373" s="304">
        <v>1.43</v>
      </c>
      <c r="Y373" s="304">
        <f t="shared" si="28"/>
        <v>0</v>
      </c>
    </row>
    <row r="374" spans="1:25" s="193" customFormat="1" ht="37.25" customHeight="1">
      <c r="A374" s="210" t="s">
        <v>1152</v>
      </c>
      <c r="B374" s="247" t="s">
        <v>1298</v>
      </c>
      <c r="C374" s="211" t="s">
        <v>1299</v>
      </c>
      <c r="D374" s="203">
        <v>1</v>
      </c>
      <c r="E374" s="227">
        <v>83</v>
      </c>
      <c r="F374" s="349"/>
      <c r="G374" s="350"/>
      <c r="H374" s="351"/>
      <c r="I374" s="352"/>
      <c r="J374" s="353"/>
      <c r="K374" s="354"/>
      <c r="L374" s="355"/>
      <c r="M374" s="356"/>
      <c r="N374" s="383"/>
      <c r="O374" s="357"/>
      <c r="P374" s="358"/>
      <c r="Q374" s="359"/>
      <c r="R374" s="360"/>
      <c r="S374" s="361"/>
      <c r="T374" s="228">
        <f t="shared" si="29"/>
        <v>0</v>
      </c>
      <c r="U374" s="228">
        <f t="shared" si="30"/>
        <v>0</v>
      </c>
      <c r="V374" s="290" t="str">
        <f t="shared" si="31"/>
        <v>-</v>
      </c>
      <c r="W374" s="229"/>
      <c r="X374" s="304">
        <v>0.99</v>
      </c>
      <c r="Y374" s="304">
        <f t="shared" ref="Y374:Y421" si="32">X374*T374</f>
        <v>0</v>
      </c>
    </row>
    <row r="375" spans="1:25" s="193" customFormat="1" ht="37.25" customHeight="1">
      <c r="A375" s="210" t="s">
        <v>1152</v>
      </c>
      <c r="B375" s="247" t="s">
        <v>1300</v>
      </c>
      <c r="C375" s="211" t="s">
        <v>1301</v>
      </c>
      <c r="D375" s="203">
        <v>1</v>
      </c>
      <c r="E375" s="227">
        <v>127</v>
      </c>
      <c r="F375" s="349"/>
      <c r="G375" s="350"/>
      <c r="H375" s="351"/>
      <c r="I375" s="352"/>
      <c r="J375" s="353"/>
      <c r="K375" s="354"/>
      <c r="L375" s="355"/>
      <c r="M375" s="356"/>
      <c r="N375" s="383"/>
      <c r="O375" s="357"/>
      <c r="P375" s="358"/>
      <c r="Q375" s="359"/>
      <c r="R375" s="360"/>
      <c r="S375" s="361"/>
      <c r="T375" s="228">
        <f t="shared" si="29"/>
        <v>0</v>
      </c>
      <c r="U375" s="228">
        <f t="shared" si="30"/>
        <v>0</v>
      </c>
      <c r="V375" s="290" t="str">
        <f t="shared" si="31"/>
        <v>-</v>
      </c>
      <c r="W375" s="229"/>
      <c r="X375" s="304">
        <v>1.68</v>
      </c>
      <c r="Y375" s="304">
        <f t="shared" si="32"/>
        <v>0</v>
      </c>
    </row>
    <row r="376" spans="1:25" s="193" customFormat="1" ht="37.25" customHeight="1">
      <c r="A376" s="210" t="s">
        <v>1152</v>
      </c>
      <c r="B376" s="247" t="s">
        <v>1289</v>
      </c>
      <c r="C376" s="211" t="s">
        <v>1291</v>
      </c>
      <c r="D376" s="203">
        <v>2</v>
      </c>
      <c r="E376" s="227">
        <v>131</v>
      </c>
      <c r="F376" s="349"/>
      <c r="G376" s="350"/>
      <c r="H376" s="351"/>
      <c r="I376" s="352"/>
      <c r="J376" s="353"/>
      <c r="K376" s="354"/>
      <c r="L376" s="355"/>
      <c r="M376" s="356"/>
      <c r="N376" s="383"/>
      <c r="O376" s="357"/>
      <c r="P376" s="358"/>
      <c r="Q376" s="359"/>
      <c r="R376" s="360"/>
      <c r="S376" s="361"/>
      <c r="T376" s="228">
        <f t="shared" si="29"/>
        <v>0</v>
      </c>
      <c r="U376" s="228">
        <f t="shared" si="27"/>
        <v>0</v>
      </c>
      <c r="V376" s="290" t="str">
        <f t="shared" si="26"/>
        <v>-</v>
      </c>
      <c r="W376" s="229"/>
      <c r="X376" s="304">
        <v>2.2400000000000002</v>
      </c>
      <c r="Y376" s="304">
        <f t="shared" si="32"/>
        <v>0</v>
      </c>
    </row>
    <row r="377" spans="1:25" s="193" customFormat="1" ht="37.25" customHeight="1">
      <c r="A377" s="210" t="s">
        <v>1152</v>
      </c>
      <c r="B377" s="247" t="s">
        <v>1302</v>
      </c>
      <c r="C377" s="211" t="s">
        <v>1303</v>
      </c>
      <c r="D377" s="203">
        <v>1</v>
      </c>
      <c r="E377" s="227">
        <v>159</v>
      </c>
      <c r="F377" s="349"/>
      <c r="G377" s="350"/>
      <c r="H377" s="351"/>
      <c r="I377" s="352"/>
      <c r="J377" s="353"/>
      <c r="K377" s="354"/>
      <c r="L377" s="355"/>
      <c r="M377" s="356"/>
      <c r="N377" s="383"/>
      <c r="O377" s="357"/>
      <c r="P377" s="358"/>
      <c r="Q377" s="359"/>
      <c r="R377" s="360"/>
      <c r="S377" s="361"/>
      <c r="T377" s="228">
        <f t="shared" si="29"/>
        <v>0</v>
      </c>
      <c r="U377" s="228">
        <f t="shared" ref="U377:U378" si="33">T377*D377</f>
        <v>0</v>
      </c>
      <c r="V377" s="290" t="str">
        <f t="shared" ref="V377:V378" si="34">IF(T377&gt;0,T377*E377,"-")</f>
        <v>-</v>
      </c>
      <c r="W377" s="229"/>
      <c r="X377" s="304">
        <v>2.2999999999999998</v>
      </c>
      <c r="Y377" s="304">
        <f t="shared" si="32"/>
        <v>0</v>
      </c>
    </row>
    <row r="378" spans="1:25" s="193" customFormat="1" ht="37.25" customHeight="1">
      <c r="A378" s="210" t="s">
        <v>1152</v>
      </c>
      <c r="B378" s="247" t="s">
        <v>1304</v>
      </c>
      <c r="C378" s="211" t="s">
        <v>1305</v>
      </c>
      <c r="D378" s="203">
        <v>1</v>
      </c>
      <c r="E378" s="227">
        <v>188</v>
      </c>
      <c r="F378" s="349"/>
      <c r="G378" s="350"/>
      <c r="H378" s="351"/>
      <c r="I378" s="352"/>
      <c r="J378" s="353"/>
      <c r="K378" s="354"/>
      <c r="L378" s="355"/>
      <c r="M378" s="356"/>
      <c r="N378" s="383"/>
      <c r="O378" s="357"/>
      <c r="P378" s="358"/>
      <c r="Q378" s="359"/>
      <c r="R378" s="360"/>
      <c r="S378" s="361"/>
      <c r="T378" s="228">
        <f t="shared" si="29"/>
        <v>0</v>
      </c>
      <c r="U378" s="228">
        <f t="shared" si="33"/>
        <v>0</v>
      </c>
      <c r="V378" s="290" t="str">
        <f t="shared" si="34"/>
        <v>-</v>
      </c>
      <c r="W378" s="229"/>
      <c r="X378" s="304">
        <v>2.77</v>
      </c>
      <c r="Y378" s="304">
        <f t="shared" si="32"/>
        <v>0</v>
      </c>
    </row>
    <row r="379" spans="1:25" s="193" customFormat="1" ht="37.25" customHeight="1">
      <c r="A379" s="210" t="s">
        <v>1152</v>
      </c>
      <c r="B379" s="247" t="s">
        <v>1153</v>
      </c>
      <c r="C379" s="211" t="s">
        <v>1154</v>
      </c>
      <c r="D379" s="203">
        <v>1</v>
      </c>
      <c r="E379" s="227">
        <v>103</v>
      </c>
      <c r="F379" s="349"/>
      <c r="G379" s="350"/>
      <c r="H379" s="351"/>
      <c r="I379" s="352"/>
      <c r="J379" s="353"/>
      <c r="K379" s="354"/>
      <c r="L379" s="355"/>
      <c r="M379" s="356"/>
      <c r="N379" s="383"/>
      <c r="O379" s="357"/>
      <c r="P379" s="358"/>
      <c r="Q379" s="359"/>
      <c r="R379" s="360"/>
      <c r="S379" s="361"/>
      <c r="T379" s="228">
        <f t="shared" si="29"/>
        <v>0</v>
      </c>
      <c r="U379" s="228">
        <f t="shared" si="27"/>
        <v>0</v>
      </c>
      <c r="V379" s="290" t="str">
        <f t="shared" si="26"/>
        <v>-</v>
      </c>
      <c r="W379" s="229" t="s">
        <v>453</v>
      </c>
      <c r="X379" s="300">
        <v>1.6</v>
      </c>
      <c r="Y379" s="304">
        <f t="shared" si="32"/>
        <v>0</v>
      </c>
    </row>
    <row r="380" spans="1:25" s="193" customFormat="1" ht="37.25" customHeight="1">
      <c r="A380" s="210" t="s">
        <v>1152</v>
      </c>
      <c r="B380" s="247" t="s">
        <v>1155</v>
      </c>
      <c r="C380" s="211" t="s">
        <v>1156</v>
      </c>
      <c r="D380" s="203">
        <v>1</v>
      </c>
      <c r="E380" s="227">
        <v>82</v>
      </c>
      <c r="F380" s="349"/>
      <c r="G380" s="350"/>
      <c r="H380" s="351"/>
      <c r="I380" s="352"/>
      <c r="J380" s="353"/>
      <c r="K380" s="354"/>
      <c r="L380" s="355"/>
      <c r="M380" s="356"/>
      <c r="N380" s="383"/>
      <c r="O380" s="357"/>
      <c r="P380" s="358"/>
      <c r="Q380" s="359"/>
      <c r="R380" s="360"/>
      <c r="S380" s="361"/>
      <c r="T380" s="228">
        <f t="shared" si="29"/>
        <v>0</v>
      </c>
      <c r="U380" s="228">
        <f t="shared" si="27"/>
        <v>0</v>
      </c>
      <c r="V380" s="290" t="str">
        <f t="shared" si="26"/>
        <v>-</v>
      </c>
      <c r="W380" s="229" t="s">
        <v>405</v>
      </c>
      <c r="X380" s="300">
        <v>1.2</v>
      </c>
      <c r="Y380" s="304">
        <f t="shared" si="32"/>
        <v>0</v>
      </c>
    </row>
    <row r="381" spans="1:25" s="193" customFormat="1" ht="37.25" customHeight="1">
      <c r="A381" s="210" t="s">
        <v>1152</v>
      </c>
      <c r="B381" s="247" t="s">
        <v>1157</v>
      </c>
      <c r="C381" s="211" t="s">
        <v>1158</v>
      </c>
      <c r="D381" s="203">
        <v>1</v>
      </c>
      <c r="E381" s="227">
        <v>90</v>
      </c>
      <c r="F381" s="349"/>
      <c r="G381" s="350"/>
      <c r="H381" s="351"/>
      <c r="I381" s="352"/>
      <c r="J381" s="353"/>
      <c r="K381" s="354"/>
      <c r="L381" s="355"/>
      <c r="M381" s="356"/>
      <c r="N381" s="383"/>
      <c r="O381" s="357"/>
      <c r="P381" s="358"/>
      <c r="Q381" s="359"/>
      <c r="R381" s="360"/>
      <c r="S381" s="361"/>
      <c r="T381" s="228">
        <f t="shared" si="29"/>
        <v>0</v>
      </c>
      <c r="U381" s="228">
        <f t="shared" si="27"/>
        <v>0</v>
      </c>
      <c r="V381" s="290" t="str">
        <f t="shared" si="26"/>
        <v>-</v>
      </c>
      <c r="W381" s="255" t="s">
        <v>645</v>
      </c>
      <c r="X381" s="300">
        <v>1.3</v>
      </c>
      <c r="Y381" s="304">
        <f t="shared" si="32"/>
        <v>0</v>
      </c>
    </row>
    <row r="382" spans="1:25" s="193" customFormat="1" ht="37.25" customHeight="1">
      <c r="A382" s="210" t="s">
        <v>1152</v>
      </c>
      <c r="B382" s="247" t="s">
        <v>1159</v>
      </c>
      <c r="C382" s="211" t="s">
        <v>1160</v>
      </c>
      <c r="D382" s="203">
        <v>1</v>
      </c>
      <c r="E382" s="227">
        <v>195</v>
      </c>
      <c r="F382" s="349"/>
      <c r="G382" s="350"/>
      <c r="H382" s="351"/>
      <c r="I382" s="352"/>
      <c r="J382" s="353"/>
      <c r="K382" s="354"/>
      <c r="L382" s="355"/>
      <c r="M382" s="356"/>
      <c r="N382" s="383"/>
      <c r="O382" s="357"/>
      <c r="P382" s="358"/>
      <c r="Q382" s="359"/>
      <c r="R382" s="360"/>
      <c r="S382" s="361"/>
      <c r="T382" s="228">
        <f t="shared" si="29"/>
        <v>0</v>
      </c>
      <c r="U382" s="228">
        <f t="shared" si="27"/>
        <v>0</v>
      </c>
      <c r="V382" s="290" t="str">
        <f t="shared" si="26"/>
        <v>-</v>
      </c>
      <c r="W382" s="229" t="s">
        <v>645</v>
      </c>
      <c r="X382" s="300">
        <v>3.2</v>
      </c>
      <c r="Y382" s="304">
        <f t="shared" si="32"/>
        <v>0</v>
      </c>
    </row>
    <row r="383" spans="1:25" s="193" customFormat="1" ht="37.25" customHeight="1">
      <c r="A383" s="210" t="s">
        <v>1161</v>
      </c>
      <c r="B383" s="247" t="s">
        <v>1283</v>
      </c>
      <c r="C383" s="211" t="s">
        <v>1284</v>
      </c>
      <c r="D383" s="203">
        <v>2</v>
      </c>
      <c r="E383" s="227">
        <v>84</v>
      </c>
      <c r="F383" s="349"/>
      <c r="G383" s="350"/>
      <c r="H383" s="351"/>
      <c r="I383" s="352"/>
      <c r="J383" s="353"/>
      <c r="K383" s="354"/>
      <c r="L383" s="355"/>
      <c r="M383" s="356"/>
      <c r="N383" s="383"/>
      <c r="O383" s="357"/>
      <c r="P383" s="358"/>
      <c r="Q383" s="359"/>
      <c r="R383" s="360"/>
      <c r="S383" s="361"/>
      <c r="T383" s="228">
        <f t="shared" si="29"/>
        <v>0</v>
      </c>
      <c r="U383" s="228">
        <f t="shared" si="27"/>
        <v>0</v>
      </c>
      <c r="V383" s="290" t="str">
        <f t="shared" si="26"/>
        <v>-</v>
      </c>
      <c r="W383" s="256" t="s">
        <v>700</v>
      </c>
      <c r="X383" s="300">
        <v>1</v>
      </c>
      <c r="Y383" s="304">
        <f t="shared" si="32"/>
        <v>0</v>
      </c>
    </row>
    <row r="384" spans="1:25" s="193" customFormat="1" ht="37.25" customHeight="1">
      <c r="A384" s="210" t="s">
        <v>1161</v>
      </c>
      <c r="B384" s="247" t="s">
        <v>916</v>
      </c>
      <c r="C384" s="211" t="s">
        <v>1285</v>
      </c>
      <c r="D384" s="203">
        <v>1</v>
      </c>
      <c r="E384" s="227">
        <v>128</v>
      </c>
      <c r="F384" s="349"/>
      <c r="G384" s="350"/>
      <c r="H384" s="351"/>
      <c r="I384" s="352"/>
      <c r="J384" s="353"/>
      <c r="K384" s="354"/>
      <c r="L384" s="355"/>
      <c r="M384" s="356"/>
      <c r="N384" s="383"/>
      <c r="O384" s="357"/>
      <c r="P384" s="358"/>
      <c r="Q384" s="359"/>
      <c r="R384" s="360"/>
      <c r="S384" s="361"/>
      <c r="T384" s="228">
        <f t="shared" si="29"/>
        <v>0</v>
      </c>
      <c r="U384" s="228">
        <f t="shared" si="27"/>
        <v>0</v>
      </c>
      <c r="V384" s="290" t="str">
        <f t="shared" si="26"/>
        <v>-</v>
      </c>
      <c r="W384" s="229" t="s">
        <v>453</v>
      </c>
      <c r="X384" s="300">
        <v>2</v>
      </c>
      <c r="Y384" s="304">
        <f t="shared" si="32"/>
        <v>0</v>
      </c>
    </row>
    <row r="385" spans="1:25" s="193" customFormat="1" ht="37.25" customHeight="1">
      <c r="A385" s="210" t="s">
        <v>1161</v>
      </c>
      <c r="B385" s="247" t="s">
        <v>918</v>
      </c>
      <c r="C385" s="211" t="s">
        <v>1286</v>
      </c>
      <c r="D385" s="203">
        <v>1</v>
      </c>
      <c r="E385" s="227">
        <v>71</v>
      </c>
      <c r="F385" s="349"/>
      <c r="G385" s="350"/>
      <c r="H385" s="351"/>
      <c r="I385" s="352"/>
      <c r="J385" s="353"/>
      <c r="K385" s="354"/>
      <c r="L385" s="355"/>
      <c r="M385" s="356"/>
      <c r="N385" s="383"/>
      <c r="O385" s="357"/>
      <c r="P385" s="358"/>
      <c r="Q385" s="359"/>
      <c r="R385" s="360"/>
      <c r="S385" s="361"/>
      <c r="T385" s="228">
        <f t="shared" si="29"/>
        <v>0</v>
      </c>
      <c r="U385" s="228">
        <f t="shared" si="27"/>
        <v>0</v>
      </c>
      <c r="V385" s="290" t="str">
        <f t="shared" si="26"/>
        <v>-</v>
      </c>
      <c r="W385" s="229" t="s">
        <v>480</v>
      </c>
      <c r="X385" s="300">
        <v>2.13</v>
      </c>
      <c r="Y385" s="304">
        <f t="shared" si="32"/>
        <v>0</v>
      </c>
    </row>
    <row r="386" spans="1:25" s="193" customFormat="1" ht="37.25" customHeight="1">
      <c r="A386" s="257">
        <v>2018</v>
      </c>
      <c r="B386" s="247" t="s">
        <v>654</v>
      </c>
      <c r="C386" s="211" t="s">
        <v>655</v>
      </c>
      <c r="D386" s="203">
        <v>26</v>
      </c>
      <c r="E386" s="227">
        <v>88</v>
      </c>
      <c r="F386" s="349"/>
      <c r="G386" s="350"/>
      <c r="H386" s="351"/>
      <c r="I386" s="352"/>
      <c r="J386" s="353"/>
      <c r="K386" s="354"/>
      <c r="L386" s="355"/>
      <c r="M386" s="356"/>
      <c r="N386" s="383"/>
      <c r="O386" s="357"/>
      <c r="P386" s="358"/>
      <c r="Q386" s="359"/>
      <c r="R386" s="360"/>
      <c r="S386" s="361"/>
      <c r="T386" s="228">
        <f t="shared" si="29"/>
        <v>0</v>
      </c>
      <c r="U386" s="228">
        <f t="shared" si="27"/>
        <v>0</v>
      </c>
      <c r="V386" s="290" t="str">
        <f t="shared" ref="V386:V422" si="35">IF(T386&gt;0,T386*E386,"-")</f>
        <v>-</v>
      </c>
      <c r="W386" s="233" t="s">
        <v>376</v>
      </c>
      <c r="X386" s="300">
        <v>0.36</v>
      </c>
      <c r="Y386" s="304">
        <f t="shared" si="32"/>
        <v>0</v>
      </c>
    </row>
    <row r="387" spans="1:25" s="193" customFormat="1" ht="37.25" customHeight="1">
      <c r="A387" s="257">
        <v>2018</v>
      </c>
      <c r="B387" s="247" t="s">
        <v>656</v>
      </c>
      <c r="C387" s="211" t="s">
        <v>657</v>
      </c>
      <c r="D387" s="203">
        <v>10</v>
      </c>
      <c r="E387" s="227">
        <v>85</v>
      </c>
      <c r="F387" s="349"/>
      <c r="G387" s="350"/>
      <c r="H387" s="351"/>
      <c r="I387" s="352"/>
      <c r="J387" s="353"/>
      <c r="K387" s="354"/>
      <c r="L387" s="355"/>
      <c r="M387" s="356"/>
      <c r="N387" s="383"/>
      <c r="O387" s="357"/>
      <c r="P387" s="358"/>
      <c r="Q387" s="359"/>
      <c r="R387" s="360"/>
      <c r="S387" s="361"/>
      <c r="T387" s="228">
        <f t="shared" si="29"/>
        <v>0</v>
      </c>
      <c r="U387" s="228">
        <f t="shared" ref="U387:U422" si="36">T387*D387</f>
        <v>0</v>
      </c>
      <c r="V387" s="290" t="str">
        <f t="shared" si="35"/>
        <v>-</v>
      </c>
      <c r="W387" s="258" t="s">
        <v>658</v>
      </c>
      <c r="X387" s="300">
        <v>1.1200000000000001</v>
      </c>
      <c r="Y387" s="304">
        <f t="shared" si="32"/>
        <v>0</v>
      </c>
    </row>
    <row r="388" spans="1:25" s="193" customFormat="1" ht="37.25" customHeight="1">
      <c r="A388" s="257">
        <v>2018</v>
      </c>
      <c r="B388" s="247" t="s">
        <v>659</v>
      </c>
      <c r="C388" s="211" t="s">
        <v>660</v>
      </c>
      <c r="D388" s="203">
        <v>13</v>
      </c>
      <c r="E388" s="227">
        <v>103</v>
      </c>
      <c r="F388" s="349"/>
      <c r="G388" s="350"/>
      <c r="H388" s="351"/>
      <c r="I388" s="352"/>
      <c r="J388" s="353"/>
      <c r="K388" s="354"/>
      <c r="L388" s="355"/>
      <c r="M388" s="356"/>
      <c r="N388" s="383"/>
      <c r="O388" s="357"/>
      <c r="P388" s="358"/>
      <c r="Q388" s="359"/>
      <c r="R388" s="360"/>
      <c r="S388" s="361"/>
      <c r="T388" s="228">
        <f t="shared" si="29"/>
        <v>0</v>
      </c>
      <c r="U388" s="228">
        <f t="shared" si="36"/>
        <v>0</v>
      </c>
      <c r="V388" s="290" t="str">
        <f t="shared" si="35"/>
        <v>-</v>
      </c>
      <c r="W388" s="233" t="s">
        <v>376</v>
      </c>
      <c r="X388" s="300">
        <v>1.3</v>
      </c>
      <c r="Y388" s="304">
        <f t="shared" si="32"/>
        <v>0</v>
      </c>
    </row>
    <row r="389" spans="1:25" s="193" customFormat="1" ht="37.25" customHeight="1">
      <c r="A389" s="257">
        <v>2018</v>
      </c>
      <c r="B389" s="247" t="s">
        <v>661</v>
      </c>
      <c r="C389" s="211" t="s">
        <v>662</v>
      </c>
      <c r="D389" s="203">
        <v>10</v>
      </c>
      <c r="E389" s="227">
        <v>81</v>
      </c>
      <c r="F389" s="349"/>
      <c r="G389" s="350"/>
      <c r="H389" s="351"/>
      <c r="I389" s="352"/>
      <c r="J389" s="353"/>
      <c r="K389" s="354"/>
      <c r="L389" s="355"/>
      <c r="M389" s="356"/>
      <c r="N389" s="383"/>
      <c r="O389" s="357"/>
      <c r="P389" s="358"/>
      <c r="Q389" s="359"/>
      <c r="R389" s="360"/>
      <c r="S389" s="361"/>
      <c r="T389" s="228">
        <f t="shared" si="29"/>
        <v>0</v>
      </c>
      <c r="U389" s="228">
        <f t="shared" si="36"/>
        <v>0</v>
      </c>
      <c r="V389" s="290" t="str">
        <f t="shared" si="35"/>
        <v>-</v>
      </c>
      <c r="W389" s="259" t="s">
        <v>1377</v>
      </c>
      <c r="X389" s="300">
        <v>0.98</v>
      </c>
      <c r="Y389" s="304">
        <f t="shared" si="32"/>
        <v>0</v>
      </c>
    </row>
    <row r="390" spans="1:25" s="193" customFormat="1" ht="37.25" customHeight="1">
      <c r="A390" s="257">
        <v>2018</v>
      </c>
      <c r="B390" s="247" t="s">
        <v>663</v>
      </c>
      <c r="C390" s="211" t="s">
        <v>664</v>
      </c>
      <c r="D390" s="203">
        <v>5</v>
      </c>
      <c r="E390" s="227">
        <v>104</v>
      </c>
      <c r="F390" s="349"/>
      <c r="G390" s="350"/>
      <c r="H390" s="351"/>
      <c r="I390" s="352"/>
      <c r="J390" s="353"/>
      <c r="K390" s="354"/>
      <c r="L390" s="355"/>
      <c r="M390" s="356"/>
      <c r="N390" s="383"/>
      <c r="O390" s="357"/>
      <c r="P390" s="358"/>
      <c r="Q390" s="359"/>
      <c r="R390" s="360"/>
      <c r="S390" s="361"/>
      <c r="T390" s="228">
        <f t="shared" si="29"/>
        <v>0</v>
      </c>
      <c r="U390" s="228">
        <f t="shared" si="36"/>
        <v>0</v>
      </c>
      <c r="V390" s="290" t="str">
        <f t="shared" si="35"/>
        <v>-</v>
      </c>
      <c r="W390" s="260" t="s">
        <v>665</v>
      </c>
      <c r="X390" s="300">
        <v>1.74</v>
      </c>
      <c r="Y390" s="304">
        <f t="shared" si="32"/>
        <v>0</v>
      </c>
    </row>
    <row r="391" spans="1:25" s="193" customFormat="1" ht="37.25" customHeight="1">
      <c r="A391" s="257">
        <v>2018</v>
      </c>
      <c r="B391" s="247" t="s">
        <v>666</v>
      </c>
      <c r="C391" s="211" t="s">
        <v>667</v>
      </c>
      <c r="D391" s="203">
        <v>10</v>
      </c>
      <c r="E391" s="227">
        <v>144</v>
      </c>
      <c r="F391" s="349"/>
      <c r="G391" s="350"/>
      <c r="H391" s="351"/>
      <c r="I391" s="352"/>
      <c r="J391" s="353"/>
      <c r="K391" s="354"/>
      <c r="L391" s="355"/>
      <c r="M391" s="356"/>
      <c r="N391" s="383"/>
      <c r="O391" s="357"/>
      <c r="P391" s="358"/>
      <c r="Q391" s="359"/>
      <c r="R391" s="360"/>
      <c r="S391" s="361"/>
      <c r="T391" s="228">
        <f t="shared" ref="T391:T422" si="37">F391+G391+H391+I391+J391+K391+L391+M391+N391+O391+P391+Q391+R391+S391</f>
        <v>0</v>
      </c>
      <c r="U391" s="228">
        <f t="shared" si="36"/>
        <v>0</v>
      </c>
      <c r="V391" s="290" t="str">
        <f t="shared" si="35"/>
        <v>-</v>
      </c>
      <c r="W391" s="256" t="s">
        <v>658</v>
      </c>
      <c r="X391" s="300">
        <v>2.2200000000000002</v>
      </c>
      <c r="Y391" s="304">
        <f t="shared" si="32"/>
        <v>0</v>
      </c>
    </row>
    <row r="392" spans="1:25" s="193" customFormat="1" ht="37.25" customHeight="1">
      <c r="A392" s="257">
        <v>2018</v>
      </c>
      <c r="B392" s="247" t="s">
        <v>668</v>
      </c>
      <c r="C392" s="211" t="s">
        <v>669</v>
      </c>
      <c r="D392" s="203">
        <v>3</v>
      </c>
      <c r="E392" s="227">
        <v>113</v>
      </c>
      <c r="F392" s="349"/>
      <c r="G392" s="350"/>
      <c r="H392" s="351"/>
      <c r="I392" s="352"/>
      <c r="J392" s="353"/>
      <c r="K392" s="354"/>
      <c r="L392" s="355"/>
      <c r="M392" s="356"/>
      <c r="N392" s="383"/>
      <c r="O392" s="357"/>
      <c r="P392" s="358"/>
      <c r="Q392" s="359"/>
      <c r="R392" s="360"/>
      <c r="S392" s="361"/>
      <c r="T392" s="228">
        <f t="shared" si="37"/>
        <v>0</v>
      </c>
      <c r="U392" s="228">
        <f t="shared" si="36"/>
        <v>0</v>
      </c>
      <c r="V392" s="290" t="str">
        <f t="shared" si="35"/>
        <v>-</v>
      </c>
      <c r="W392" s="256" t="s">
        <v>670</v>
      </c>
      <c r="X392" s="300">
        <v>1.34</v>
      </c>
      <c r="Y392" s="304">
        <f t="shared" si="32"/>
        <v>0</v>
      </c>
    </row>
    <row r="393" spans="1:25" s="193" customFormat="1" ht="37.25" customHeight="1">
      <c r="A393" s="257">
        <v>2018</v>
      </c>
      <c r="B393" s="247" t="s">
        <v>671</v>
      </c>
      <c r="C393" s="211" t="s">
        <v>672</v>
      </c>
      <c r="D393" s="203">
        <v>3</v>
      </c>
      <c r="E393" s="227">
        <v>113</v>
      </c>
      <c r="F393" s="349"/>
      <c r="G393" s="350"/>
      <c r="H393" s="351"/>
      <c r="I393" s="352"/>
      <c r="J393" s="353"/>
      <c r="K393" s="354"/>
      <c r="L393" s="355"/>
      <c r="M393" s="356"/>
      <c r="N393" s="383"/>
      <c r="O393" s="357"/>
      <c r="P393" s="358"/>
      <c r="Q393" s="359"/>
      <c r="R393" s="360"/>
      <c r="S393" s="361"/>
      <c r="T393" s="228">
        <f t="shared" si="37"/>
        <v>0</v>
      </c>
      <c r="U393" s="228">
        <f t="shared" si="36"/>
        <v>0</v>
      </c>
      <c r="V393" s="290" t="str">
        <f t="shared" si="35"/>
        <v>-</v>
      </c>
      <c r="W393" s="256" t="s">
        <v>673</v>
      </c>
      <c r="X393" s="300">
        <v>1.31</v>
      </c>
      <c r="Y393" s="304">
        <f t="shared" si="32"/>
        <v>0</v>
      </c>
    </row>
    <row r="394" spans="1:25" s="193" customFormat="1" ht="37.25" customHeight="1">
      <c r="A394" s="257">
        <v>2018</v>
      </c>
      <c r="B394" s="247" t="s">
        <v>674</v>
      </c>
      <c r="C394" s="211" t="s">
        <v>675</v>
      </c>
      <c r="D394" s="203">
        <v>5</v>
      </c>
      <c r="E394" s="227">
        <v>124</v>
      </c>
      <c r="F394" s="349"/>
      <c r="G394" s="350"/>
      <c r="H394" s="351"/>
      <c r="I394" s="352"/>
      <c r="J394" s="353"/>
      <c r="K394" s="354"/>
      <c r="L394" s="355"/>
      <c r="M394" s="356"/>
      <c r="N394" s="383"/>
      <c r="O394" s="357"/>
      <c r="P394" s="358"/>
      <c r="Q394" s="359"/>
      <c r="R394" s="360"/>
      <c r="S394" s="361"/>
      <c r="T394" s="228">
        <f t="shared" si="37"/>
        <v>0</v>
      </c>
      <c r="U394" s="228">
        <f t="shared" si="36"/>
        <v>0</v>
      </c>
      <c r="V394" s="290" t="str">
        <f t="shared" si="35"/>
        <v>-</v>
      </c>
      <c r="W394" s="256" t="s">
        <v>676</v>
      </c>
      <c r="X394" s="300">
        <v>2.15</v>
      </c>
      <c r="Y394" s="304">
        <f t="shared" si="32"/>
        <v>0</v>
      </c>
    </row>
    <row r="395" spans="1:25" s="193" customFormat="1" ht="37.25" customHeight="1">
      <c r="A395" s="257">
        <v>2018</v>
      </c>
      <c r="B395" s="247" t="s">
        <v>677</v>
      </c>
      <c r="C395" s="211" t="s">
        <v>678</v>
      </c>
      <c r="D395" s="203">
        <v>5</v>
      </c>
      <c r="E395" s="227">
        <v>128</v>
      </c>
      <c r="F395" s="349"/>
      <c r="G395" s="350"/>
      <c r="H395" s="351"/>
      <c r="I395" s="352"/>
      <c r="J395" s="353"/>
      <c r="K395" s="354"/>
      <c r="L395" s="355"/>
      <c r="M395" s="356"/>
      <c r="N395" s="383"/>
      <c r="O395" s="357"/>
      <c r="P395" s="358"/>
      <c r="Q395" s="359"/>
      <c r="R395" s="360"/>
      <c r="S395" s="361"/>
      <c r="T395" s="228">
        <f t="shared" si="37"/>
        <v>0</v>
      </c>
      <c r="U395" s="228">
        <f t="shared" si="36"/>
        <v>0</v>
      </c>
      <c r="V395" s="290" t="str">
        <f t="shared" si="35"/>
        <v>-</v>
      </c>
      <c r="W395" s="256" t="s">
        <v>679</v>
      </c>
      <c r="X395" s="300">
        <v>2.2200000000000002</v>
      </c>
      <c r="Y395" s="304">
        <f t="shared" si="32"/>
        <v>0</v>
      </c>
    </row>
    <row r="396" spans="1:25" s="193" customFormat="1" ht="37.25" customHeight="1">
      <c r="A396" s="257">
        <v>2018</v>
      </c>
      <c r="B396" s="247" t="s">
        <v>680</v>
      </c>
      <c r="C396" s="211" t="s">
        <v>681</v>
      </c>
      <c r="D396" s="203">
        <v>2</v>
      </c>
      <c r="E396" s="227">
        <v>148</v>
      </c>
      <c r="F396" s="349"/>
      <c r="G396" s="350"/>
      <c r="H396" s="351"/>
      <c r="I396" s="352"/>
      <c r="J396" s="353"/>
      <c r="K396" s="354"/>
      <c r="L396" s="355"/>
      <c r="M396" s="356"/>
      <c r="N396" s="383"/>
      <c r="O396" s="357"/>
      <c r="P396" s="358"/>
      <c r="Q396" s="359"/>
      <c r="R396" s="360"/>
      <c r="S396" s="361"/>
      <c r="T396" s="228">
        <f t="shared" si="37"/>
        <v>0</v>
      </c>
      <c r="U396" s="228">
        <f t="shared" si="36"/>
        <v>0</v>
      </c>
      <c r="V396" s="290" t="str">
        <f t="shared" si="35"/>
        <v>-</v>
      </c>
      <c r="W396" s="256" t="s">
        <v>682</v>
      </c>
      <c r="X396" s="300">
        <v>2.09</v>
      </c>
      <c r="Y396" s="304">
        <f t="shared" si="32"/>
        <v>0</v>
      </c>
    </row>
    <row r="397" spans="1:25" s="193" customFormat="1" ht="37.25" customHeight="1">
      <c r="A397" s="257">
        <v>2018</v>
      </c>
      <c r="B397" s="247" t="s">
        <v>683</v>
      </c>
      <c r="C397" s="211" t="s">
        <v>684</v>
      </c>
      <c r="D397" s="203">
        <v>2</v>
      </c>
      <c r="E397" s="227">
        <v>159</v>
      </c>
      <c r="F397" s="349"/>
      <c r="G397" s="350"/>
      <c r="H397" s="351"/>
      <c r="I397" s="352"/>
      <c r="J397" s="353"/>
      <c r="K397" s="354"/>
      <c r="L397" s="355"/>
      <c r="M397" s="356"/>
      <c r="N397" s="383"/>
      <c r="O397" s="357"/>
      <c r="P397" s="358"/>
      <c r="Q397" s="359"/>
      <c r="R397" s="360"/>
      <c r="S397" s="361"/>
      <c r="T397" s="228">
        <f t="shared" si="37"/>
        <v>0</v>
      </c>
      <c r="U397" s="228">
        <f t="shared" si="36"/>
        <v>0</v>
      </c>
      <c r="V397" s="290" t="str">
        <f t="shared" si="35"/>
        <v>-</v>
      </c>
      <c r="W397" s="256" t="s">
        <v>685</v>
      </c>
      <c r="X397" s="300">
        <v>2.2400000000000002</v>
      </c>
      <c r="Y397" s="304">
        <f t="shared" si="32"/>
        <v>0</v>
      </c>
    </row>
    <row r="398" spans="1:25" s="193" customFormat="1" ht="37.25" customHeight="1">
      <c r="A398" s="257">
        <v>2018</v>
      </c>
      <c r="B398" s="247" t="s">
        <v>686</v>
      </c>
      <c r="C398" s="211" t="s">
        <v>687</v>
      </c>
      <c r="D398" s="203">
        <v>3</v>
      </c>
      <c r="E398" s="227">
        <v>170</v>
      </c>
      <c r="F398" s="349"/>
      <c r="G398" s="350"/>
      <c r="H398" s="351"/>
      <c r="I398" s="352"/>
      <c r="J398" s="353"/>
      <c r="K398" s="354"/>
      <c r="L398" s="355"/>
      <c r="M398" s="356"/>
      <c r="N398" s="383"/>
      <c r="O398" s="357"/>
      <c r="P398" s="358"/>
      <c r="Q398" s="359"/>
      <c r="R398" s="360"/>
      <c r="S398" s="361"/>
      <c r="T398" s="228">
        <f t="shared" si="37"/>
        <v>0</v>
      </c>
      <c r="U398" s="228">
        <f t="shared" si="36"/>
        <v>0</v>
      </c>
      <c r="V398" s="290" t="str">
        <f t="shared" si="35"/>
        <v>-</v>
      </c>
      <c r="W398" s="256" t="s">
        <v>679</v>
      </c>
      <c r="X398" s="300">
        <v>2.2400000000000002</v>
      </c>
      <c r="Y398" s="304">
        <f t="shared" si="32"/>
        <v>0</v>
      </c>
    </row>
    <row r="399" spans="1:25" s="193" customFormat="1" ht="37.25" customHeight="1">
      <c r="A399" s="257">
        <v>2018</v>
      </c>
      <c r="B399" s="247" t="s">
        <v>688</v>
      </c>
      <c r="C399" s="211" t="s">
        <v>689</v>
      </c>
      <c r="D399" s="203">
        <v>3</v>
      </c>
      <c r="E399" s="227">
        <v>153</v>
      </c>
      <c r="F399" s="349"/>
      <c r="G399" s="350"/>
      <c r="H399" s="351"/>
      <c r="I399" s="352"/>
      <c r="J399" s="353"/>
      <c r="K399" s="354"/>
      <c r="L399" s="355"/>
      <c r="M399" s="356"/>
      <c r="N399" s="383"/>
      <c r="O399" s="357"/>
      <c r="P399" s="358"/>
      <c r="Q399" s="359"/>
      <c r="R399" s="360"/>
      <c r="S399" s="361"/>
      <c r="T399" s="228">
        <f t="shared" si="37"/>
        <v>0</v>
      </c>
      <c r="U399" s="228">
        <f t="shared" si="36"/>
        <v>0</v>
      </c>
      <c r="V399" s="290" t="str">
        <f t="shared" si="35"/>
        <v>-</v>
      </c>
      <c r="W399" s="256" t="s">
        <v>690</v>
      </c>
      <c r="X399" s="300">
        <v>1.95</v>
      </c>
      <c r="Y399" s="304">
        <f t="shared" si="32"/>
        <v>0</v>
      </c>
    </row>
    <row r="400" spans="1:25" s="193" customFormat="1" ht="37.25" customHeight="1">
      <c r="A400" s="257">
        <v>2018</v>
      </c>
      <c r="B400" s="247" t="s">
        <v>691</v>
      </c>
      <c r="C400" s="211" t="s">
        <v>692</v>
      </c>
      <c r="D400" s="203">
        <v>2</v>
      </c>
      <c r="E400" s="227">
        <v>86</v>
      </c>
      <c r="F400" s="349"/>
      <c r="G400" s="350"/>
      <c r="H400" s="351"/>
      <c r="I400" s="352"/>
      <c r="J400" s="353"/>
      <c r="K400" s="354"/>
      <c r="L400" s="355"/>
      <c r="M400" s="356"/>
      <c r="N400" s="383"/>
      <c r="O400" s="357"/>
      <c r="P400" s="358"/>
      <c r="Q400" s="359"/>
      <c r="R400" s="360"/>
      <c r="S400" s="361"/>
      <c r="T400" s="228">
        <f t="shared" si="37"/>
        <v>0</v>
      </c>
      <c r="U400" s="228">
        <f t="shared" si="36"/>
        <v>0</v>
      </c>
      <c r="V400" s="290" t="str">
        <f t="shared" si="35"/>
        <v>-</v>
      </c>
      <c r="W400" s="256" t="s">
        <v>423</v>
      </c>
      <c r="X400" s="300">
        <v>1.32</v>
      </c>
      <c r="Y400" s="304">
        <f t="shared" si="32"/>
        <v>0</v>
      </c>
    </row>
    <row r="401" spans="1:25" s="193" customFormat="1" ht="37.25" customHeight="1">
      <c r="A401" s="257">
        <v>2018</v>
      </c>
      <c r="B401" s="247" t="s">
        <v>693</v>
      </c>
      <c r="C401" s="211" t="s">
        <v>694</v>
      </c>
      <c r="D401" s="203">
        <v>3</v>
      </c>
      <c r="E401" s="227">
        <v>128</v>
      </c>
      <c r="F401" s="349"/>
      <c r="G401" s="350"/>
      <c r="H401" s="351"/>
      <c r="I401" s="352"/>
      <c r="J401" s="353"/>
      <c r="K401" s="354"/>
      <c r="L401" s="355"/>
      <c r="M401" s="356"/>
      <c r="N401" s="383"/>
      <c r="O401" s="357"/>
      <c r="P401" s="358"/>
      <c r="Q401" s="359"/>
      <c r="R401" s="360"/>
      <c r="S401" s="361"/>
      <c r="T401" s="228">
        <f t="shared" si="37"/>
        <v>0</v>
      </c>
      <c r="U401" s="228">
        <f t="shared" si="36"/>
        <v>0</v>
      </c>
      <c r="V401" s="290" t="str">
        <f t="shared" si="35"/>
        <v>-</v>
      </c>
      <c r="W401" s="256" t="s">
        <v>695</v>
      </c>
      <c r="X401" s="300">
        <v>1.51</v>
      </c>
      <c r="Y401" s="304">
        <f t="shared" si="32"/>
        <v>0</v>
      </c>
    </row>
    <row r="402" spans="1:25" s="193" customFormat="1" ht="37.25" customHeight="1">
      <c r="A402" s="257">
        <v>2018</v>
      </c>
      <c r="B402" s="247" t="s">
        <v>696</v>
      </c>
      <c r="C402" s="211" t="s">
        <v>697</v>
      </c>
      <c r="D402" s="203">
        <v>2</v>
      </c>
      <c r="E402" s="227">
        <v>130</v>
      </c>
      <c r="F402" s="349"/>
      <c r="G402" s="350"/>
      <c r="H402" s="351"/>
      <c r="I402" s="352"/>
      <c r="J402" s="353"/>
      <c r="K402" s="354"/>
      <c r="L402" s="355"/>
      <c r="M402" s="356"/>
      <c r="N402" s="383"/>
      <c r="O402" s="357"/>
      <c r="P402" s="358"/>
      <c r="Q402" s="359"/>
      <c r="R402" s="360"/>
      <c r="S402" s="361"/>
      <c r="T402" s="228">
        <f t="shared" si="37"/>
        <v>0</v>
      </c>
      <c r="U402" s="228">
        <f t="shared" si="36"/>
        <v>0</v>
      </c>
      <c r="V402" s="290" t="str">
        <f t="shared" si="35"/>
        <v>-</v>
      </c>
      <c r="W402" s="256" t="s">
        <v>685</v>
      </c>
      <c r="X402" s="300">
        <v>1.81</v>
      </c>
      <c r="Y402" s="304">
        <f t="shared" si="32"/>
        <v>0</v>
      </c>
    </row>
    <row r="403" spans="1:25" s="193" customFormat="1" ht="37.25" customHeight="1">
      <c r="A403" s="257">
        <v>2018</v>
      </c>
      <c r="B403" s="247" t="s">
        <v>698</v>
      </c>
      <c r="C403" s="211" t="s">
        <v>699</v>
      </c>
      <c r="D403" s="203">
        <v>2</v>
      </c>
      <c r="E403" s="227">
        <v>108</v>
      </c>
      <c r="F403" s="349"/>
      <c r="G403" s="350"/>
      <c r="H403" s="351"/>
      <c r="I403" s="352"/>
      <c r="J403" s="353"/>
      <c r="K403" s="354"/>
      <c r="L403" s="355"/>
      <c r="M403" s="356"/>
      <c r="N403" s="383"/>
      <c r="O403" s="357"/>
      <c r="P403" s="358"/>
      <c r="Q403" s="359"/>
      <c r="R403" s="360"/>
      <c r="S403" s="361"/>
      <c r="T403" s="228">
        <f t="shared" si="37"/>
        <v>0</v>
      </c>
      <c r="U403" s="228">
        <f t="shared" si="36"/>
        <v>0</v>
      </c>
      <c r="V403" s="290" t="str">
        <f t="shared" si="35"/>
        <v>-</v>
      </c>
      <c r="W403" s="256" t="s">
        <v>700</v>
      </c>
      <c r="X403" s="300">
        <v>1.41</v>
      </c>
      <c r="Y403" s="304">
        <f t="shared" si="32"/>
        <v>0</v>
      </c>
    </row>
    <row r="404" spans="1:25" s="193" customFormat="1" ht="37.25" customHeight="1">
      <c r="A404" s="257">
        <v>2018</v>
      </c>
      <c r="B404" s="247" t="s">
        <v>701</v>
      </c>
      <c r="C404" s="211" t="s">
        <v>702</v>
      </c>
      <c r="D404" s="203">
        <v>1</v>
      </c>
      <c r="E404" s="227">
        <v>109</v>
      </c>
      <c r="F404" s="349"/>
      <c r="G404" s="350"/>
      <c r="H404" s="351"/>
      <c r="I404" s="352"/>
      <c r="J404" s="353"/>
      <c r="K404" s="354"/>
      <c r="L404" s="355"/>
      <c r="M404" s="356"/>
      <c r="N404" s="383"/>
      <c r="O404" s="357"/>
      <c r="P404" s="358"/>
      <c r="Q404" s="359"/>
      <c r="R404" s="360"/>
      <c r="S404" s="361"/>
      <c r="T404" s="228">
        <f t="shared" si="37"/>
        <v>0</v>
      </c>
      <c r="U404" s="228">
        <f t="shared" si="36"/>
        <v>0</v>
      </c>
      <c r="V404" s="290" t="str">
        <f t="shared" si="35"/>
        <v>-</v>
      </c>
      <c r="W404" s="256" t="s">
        <v>147</v>
      </c>
      <c r="X404" s="300">
        <v>1.67</v>
      </c>
      <c r="Y404" s="304">
        <f t="shared" si="32"/>
        <v>0</v>
      </c>
    </row>
    <row r="405" spans="1:25" s="193" customFormat="1" ht="37.25" customHeight="1">
      <c r="A405" s="257">
        <v>2018</v>
      </c>
      <c r="B405" s="247" t="s">
        <v>703</v>
      </c>
      <c r="C405" s="211" t="s">
        <v>704</v>
      </c>
      <c r="D405" s="203">
        <v>1</v>
      </c>
      <c r="E405" s="227">
        <v>110</v>
      </c>
      <c r="F405" s="349"/>
      <c r="G405" s="350"/>
      <c r="H405" s="351"/>
      <c r="I405" s="352"/>
      <c r="J405" s="353"/>
      <c r="K405" s="354"/>
      <c r="L405" s="355"/>
      <c r="M405" s="356"/>
      <c r="N405" s="383"/>
      <c r="O405" s="357"/>
      <c r="P405" s="358"/>
      <c r="Q405" s="359"/>
      <c r="R405" s="360"/>
      <c r="S405" s="361"/>
      <c r="T405" s="228">
        <f t="shared" si="37"/>
        <v>0</v>
      </c>
      <c r="U405" s="228">
        <f t="shared" si="36"/>
        <v>0</v>
      </c>
      <c r="V405" s="290" t="str">
        <f t="shared" si="35"/>
        <v>-</v>
      </c>
      <c r="W405" s="256" t="s">
        <v>147</v>
      </c>
      <c r="X405" s="300">
        <v>1.67</v>
      </c>
      <c r="Y405" s="304">
        <f t="shared" si="32"/>
        <v>0</v>
      </c>
    </row>
    <row r="406" spans="1:25" s="193" customFormat="1" ht="37.25" customHeight="1">
      <c r="A406" s="257">
        <v>2018</v>
      </c>
      <c r="B406" s="247" t="s">
        <v>705</v>
      </c>
      <c r="C406" s="211" t="s">
        <v>706</v>
      </c>
      <c r="D406" s="203">
        <v>1</v>
      </c>
      <c r="E406" s="227">
        <v>109</v>
      </c>
      <c r="F406" s="349"/>
      <c r="G406" s="350"/>
      <c r="H406" s="351"/>
      <c r="I406" s="352"/>
      <c r="J406" s="353"/>
      <c r="K406" s="354"/>
      <c r="L406" s="355"/>
      <c r="M406" s="356"/>
      <c r="N406" s="383"/>
      <c r="O406" s="357"/>
      <c r="P406" s="358"/>
      <c r="Q406" s="359"/>
      <c r="R406" s="360"/>
      <c r="S406" s="361"/>
      <c r="T406" s="228">
        <f t="shared" si="37"/>
        <v>0</v>
      </c>
      <c r="U406" s="228">
        <f t="shared" si="36"/>
        <v>0</v>
      </c>
      <c r="V406" s="290" t="str">
        <f t="shared" si="35"/>
        <v>-</v>
      </c>
      <c r="W406" s="256" t="s">
        <v>450</v>
      </c>
      <c r="X406" s="300">
        <v>1.63</v>
      </c>
      <c r="Y406" s="304">
        <f t="shared" si="32"/>
        <v>0</v>
      </c>
    </row>
    <row r="407" spans="1:25" s="193" customFormat="1" ht="37.25" customHeight="1">
      <c r="A407" s="257">
        <v>2018</v>
      </c>
      <c r="B407" s="247" t="s">
        <v>707</v>
      </c>
      <c r="C407" s="211" t="s">
        <v>708</v>
      </c>
      <c r="D407" s="203">
        <v>1</v>
      </c>
      <c r="E407" s="227">
        <v>113</v>
      </c>
      <c r="F407" s="349"/>
      <c r="G407" s="350"/>
      <c r="H407" s="351"/>
      <c r="I407" s="352"/>
      <c r="J407" s="353"/>
      <c r="K407" s="354"/>
      <c r="L407" s="355"/>
      <c r="M407" s="356"/>
      <c r="N407" s="383"/>
      <c r="O407" s="357"/>
      <c r="P407" s="358"/>
      <c r="Q407" s="359"/>
      <c r="R407" s="360"/>
      <c r="S407" s="361"/>
      <c r="T407" s="228">
        <f t="shared" si="37"/>
        <v>0</v>
      </c>
      <c r="U407" s="228">
        <f t="shared" si="36"/>
        <v>0</v>
      </c>
      <c r="V407" s="290" t="str">
        <f t="shared" si="35"/>
        <v>-</v>
      </c>
      <c r="W407" s="256" t="s">
        <v>477</v>
      </c>
      <c r="X407" s="300">
        <v>1.72</v>
      </c>
      <c r="Y407" s="304">
        <f t="shared" si="32"/>
        <v>0</v>
      </c>
    </row>
    <row r="408" spans="1:25" s="193" customFormat="1" ht="37.25" customHeight="1">
      <c r="A408" s="257">
        <v>2018</v>
      </c>
      <c r="B408" s="247" t="s">
        <v>709</v>
      </c>
      <c r="C408" s="211" t="s">
        <v>710</v>
      </c>
      <c r="D408" s="203">
        <v>1</v>
      </c>
      <c r="E408" s="227">
        <v>111</v>
      </c>
      <c r="F408" s="349"/>
      <c r="G408" s="350"/>
      <c r="H408" s="351"/>
      <c r="I408" s="352"/>
      <c r="J408" s="353"/>
      <c r="K408" s="354"/>
      <c r="L408" s="355"/>
      <c r="M408" s="356"/>
      <c r="N408" s="383"/>
      <c r="O408" s="357"/>
      <c r="P408" s="358"/>
      <c r="Q408" s="359"/>
      <c r="R408" s="360"/>
      <c r="S408" s="361"/>
      <c r="T408" s="228">
        <f t="shared" si="37"/>
        <v>0</v>
      </c>
      <c r="U408" s="228">
        <f t="shared" si="36"/>
        <v>0</v>
      </c>
      <c r="V408" s="290" t="str">
        <f t="shared" si="35"/>
        <v>-</v>
      </c>
      <c r="W408" s="256" t="s">
        <v>480</v>
      </c>
      <c r="X408" s="300">
        <v>1.69</v>
      </c>
      <c r="Y408" s="304">
        <f t="shared" si="32"/>
        <v>0</v>
      </c>
    </row>
    <row r="409" spans="1:25" s="193" customFormat="1" ht="37.25" customHeight="1">
      <c r="A409" s="257">
        <v>2018</v>
      </c>
      <c r="B409" s="247" t="s">
        <v>711</v>
      </c>
      <c r="C409" s="211" t="s">
        <v>712</v>
      </c>
      <c r="D409" s="203">
        <v>1</v>
      </c>
      <c r="E409" s="227">
        <v>88</v>
      </c>
      <c r="F409" s="349"/>
      <c r="G409" s="350"/>
      <c r="H409" s="351"/>
      <c r="I409" s="352"/>
      <c r="J409" s="353"/>
      <c r="K409" s="354"/>
      <c r="L409" s="355"/>
      <c r="M409" s="356"/>
      <c r="N409" s="383"/>
      <c r="O409" s="357"/>
      <c r="P409" s="358"/>
      <c r="Q409" s="359"/>
      <c r="R409" s="360"/>
      <c r="S409" s="361"/>
      <c r="T409" s="228">
        <f t="shared" si="37"/>
        <v>0</v>
      </c>
      <c r="U409" s="228">
        <f t="shared" si="36"/>
        <v>0</v>
      </c>
      <c r="V409" s="290" t="str">
        <f t="shared" si="35"/>
        <v>-</v>
      </c>
      <c r="W409" s="256" t="s">
        <v>713</v>
      </c>
      <c r="X409" s="300">
        <v>1.3</v>
      </c>
      <c r="Y409" s="304">
        <f t="shared" si="32"/>
        <v>0</v>
      </c>
    </row>
    <row r="410" spans="1:25" s="193" customFormat="1" ht="37.25" customHeight="1">
      <c r="A410" s="257">
        <v>2018</v>
      </c>
      <c r="B410" s="247" t="s">
        <v>714</v>
      </c>
      <c r="C410" s="211" t="s">
        <v>715</v>
      </c>
      <c r="D410" s="203">
        <v>1</v>
      </c>
      <c r="E410" s="227">
        <v>85</v>
      </c>
      <c r="F410" s="349"/>
      <c r="G410" s="350"/>
      <c r="H410" s="351"/>
      <c r="I410" s="352"/>
      <c r="J410" s="353"/>
      <c r="K410" s="354"/>
      <c r="L410" s="355"/>
      <c r="M410" s="356"/>
      <c r="N410" s="383"/>
      <c r="O410" s="357"/>
      <c r="P410" s="358"/>
      <c r="Q410" s="359"/>
      <c r="R410" s="360"/>
      <c r="S410" s="361"/>
      <c r="T410" s="228">
        <f t="shared" si="37"/>
        <v>0</v>
      </c>
      <c r="U410" s="228">
        <f t="shared" si="36"/>
        <v>0</v>
      </c>
      <c r="V410" s="290" t="str">
        <f t="shared" si="35"/>
        <v>-</v>
      </c>
      <c r="W410" s="256" t="s">
        <v>147</v>
      </c>
      <c r="X410" s="300">
        <v>1.25</v>
      </c>
      <c r="Y410" s="304">
        <f t="shared" si="32"/>
        <v>0</v>
      </c>
    </row>
    <row r="411" spans="1:25" s="193" customFormat="1" ht="37.25" customHeight="1">
      <c r="A411" s="257">
        <v>2018</v>
      </c>
      <c r="B411" s="247" t="s">
        <v>716</v>
      </c>
      <c r="C411" s="211" t="s">
        <v>1108</v>
      </c>
      <c r="D411" s="203">
        <v>1</v>
      </c>
      <c r="E411" s="227">
        <v>87</v>
      </c>
      <c r="F411" s="349"/>
      <c r="G411" s="350"/>
      <c r="H411" s="351"/>
      <c r="I411" s="352"/>
      <c r="J411" s="353"/>
      <c r="K411" s="354"/>
      <c r="L411" s="355"/>
      <c r="M411" s="356"/>
      <c r="N411" s="383"/>
      <c r="O411" s="357"/>
      <c r="P411" s="358"/>
      <c r="Q411" s="359"/>
      <c r="R411" s="360"/>
      <c r="S411" s="361"/>
      <c r="T411" s="228">
        <f t="shared" si="37"/>
        <v>0</v>
      </c>
      <c r="U411" s="228">
        <f t="shared" si="36"/>
        <v>0</v>
      </c>
      <c r="V411" s="290" t="str">
        <f t="shared" si="35"/>
        <v>-</v>
      </c>
      <c r="W411" s="256" t="s">
        <v>130</v>
      </c>
      <c r="X411" s="300">
        <v>1.27</v>
      </c>
      <c r="Y411" s="304">
        <f t="shared" si="32"/>
        <v>0</v>
      </c>
    </row>
    <row r="412" spans="1:25" s="193" customFormat="1" ht="37.25" customHeight="1">
      <c r="A412" s="257">
        <v>2018</v>
      </c>
      <c r="B412" s="247" t="s">
        <v>717</v>
      </c>
      <c r="C412" s="211" t="s">
        <v>718</v>
      </c>
      <c r="D412" s="203">
        <v>1</v>
      </c>
      <c r="E412" s="227">
        <v>240</v>
      </c>
      <c r="F412" s="349"/>
      <c r="G412" s="350"/>
      <c r="H412" s="351"/>
      <c r="I412" s="352"/>
      <c r="J412" s="353"/>
      <c r="K412" s="354"/>
      <c r="L412" s="355"/>
      <c r="M412" s="356"/>
      <c r="N412" s="383"/>
      <c r="O412" s="357"/>
      <c r="P412" s="358"/>
      <c r="Q412" s="359"/>
      <c r="R412" s="360"/>
      <c r="S412" s="361"/>
      <c r="T412" s="228">
        <f t="shared" si="37"/>
        <v>0</v>
      </c>
      <c r="U412" s="228">
        <f t="shared" si="36"/>
        <v>0</v>
      </c>
      <c r="V412" s="290" t="str">
        <f t="shared" si="35"/>
        <v>-</v>
      </c>
      <c r="W412" s="256" t="s">
        <v>509</v>
      </c>
      <c r="X412" s="300">
        <v>3.87</v>
      </c>
      <c r="Y412" s="304">
        <f t="shared" si="32"/>
        <v>0</v>
      </c>
    </row>
    <row r="413" spans="1:25" s="193" customFormat="1" ht="37.25" customHeight="1">
      <c r="A413" s="257">
        <v>2018</v>
      </c>
      <c r="B413" s="247" t="s">
        <v>719</v>
      </c>
      <c r="C413" s="211" t="s">
        <v>720</v>
      </c>
      <c r="D413" s="203">
        <v>1</v>
      </c>
      <c r="E413" s="227">
        <v>132</v>
      </c>
      <c r="F413" s="349"/>
      <c r="G413" s="350"/>
      <c r="H413" s="351"/>
      <c r="I413" s="352"/>
      <c r="J413" s="353"/>
      <c r="K413" s="354"/>
      <c r="L413" s="355"/>
      <c r="M413" s="356"/>
      <c r="N413" s="383"/>
      <c r="O413" s="357"/>
      <c r="P413" s="358"/>
      <c r="Q413" s="359"/>
      <c r="R413" s="360"/>
      <c r="S413" s="361"/>
      <c r="T413" s="228">
        <f t="shared" si="37"/>
        <v>0</v>
      </c>
      <c r="U413" s="228">
        <f t="shared" si="36"/>
        <v>0</v>
      </c>
      <c r="V413" s="290" t="str">
        <f t="shared" si="35"/>
        <v>-</v>
      </c>
      <c r="W413" s="256" t="s">
        <v>509</v>
      </c>
      <c r="X413" s="300">
        <v>2.0699999999999998</v>
      </c>
      <c r="Y413" s="304">
        <f t="shared" si="32"/>
        <v>0</v>
      </c>
    </row>
    <row r="414" spans="1:25" s="193" customFormat="1" ht="37.25" customHeight="1">
      <c r="A414" s="257">
        <v>2018</v>
      </c>
      <c r="B414" s="247" t="s">
        <v>721</v>
      </c>
      <c r="C414" s="211" t="s">
        <v>722</v>
      </c>
      <c r="D414" s="203">
        <v>1</v>
      </c>
      <c r="E414" s="227">
        <v>234</v>
      </c>
      <c r="F414" s="349"/>
      <c r="G414" s="350"/>
      <c r="H414" s="351"/>
      <c r="I414" s="352"/>
      <c r="J414" s="353"/>
      <c r="K414" s="354"/>
      <c r="L414" s="355"/>
      <c r="M414" s="356"/>
      <c r="N414" s="383"/>
      <c r="O414" s="357"/>
      <c r="P414" s="358"/>
      <c r="Q414" s="359"/>
      <c r="R414" s="360"/>
      <c r="S414" s="361"/>
      <c r="T414" s="228">
        <f t="shared" si="37"/>
        <v>0</v>
      </c>
      <c r="U414" s="228">
        <f t="shared" si="36"/>
        <v>0</v>
      </c>
      <c r="V414" s="290" t="str">
        <f t="shared" si="35"/>
        <v>-</v>
      </c>
      <c r="W414" s="256" t="s">
        <v>509</v>
      </c>
      <c r="X414" s="300">
        <v>3.79</v>
      </c>
      <c r="Y414" s="304">
        <f t="shared" si="32"/>
        <v>0</v>
      </c>
    </row>
    <row r="415" spans="1:25" s="193" customFormat="1" ht="37.25" customHeight="1">
      <c r="A415" s="257">
        <v>2018</v>
      </c>
      <c r="B415" s="247" t="s">
        <v>723</v>
      </c>
      <c r="C415" s="211" t="s">
        <v>724</v>
      </c>
      <c r="D415" s="203">
        <v>1</v>
      </c>
      <c r="E415" s="227">
        <v>177</v>
      </c>
      <c r="F415" s="349"/>
      <c r="G415" s="350"/>
      <c r="H415" s="351"/>
      <c r="I415" s="352"/>
      <c r="J415" s="353"/>
      <c r="K415" s="354"/>
      <c r="L415" s="355"/>
      <c r="M415" s="356"/>
      <c r="N415" s="383"/>
      <c r="O415" s="357"/>
      <c r="P415" s="358"/>
      <c r="Q415" s="359"/>
      <c r="R415" s="360"/>
      <c r="S415" s="361"/>
      <c r="T415" s="228">
        <f t="shared" si="37"/>
        <v>0</v>
      </c>
      <c r="U415" s="228">
        <f t="shared" si="36"/>
        <v>0</v>
      </c>
      <c r="V415" s="290" t="str">
        <f t="shared" si="35"/>
        <v>-</v>
      </c>
      <c r="W415" s="256" t="s">
        <v>130</v>
      </c>
      <c r="X415" s="300">
        <v>2.82</v>
      </c>
      <c r="Y415" s="304">
        <f t="shared" si="32"/>
        <v>0</v>
      </c>
    </row>
    <row r="416" spans="1:25" s="193" customFormat="1" ht="37.25" customHeight="1">
      <c r="A416" s="257">
        <v>2018</v>
      </c>
      <c r="B416" s="247" t="s">
        <v>725</v>
      </c>
      <c r="C416" s="211" t="s">
        <v>726</v>
      </c>
      <c r="D416" s="203">
        <v>1</v>
      </c>
      <c r="E416" s="227">
        <v>217</v>
      </c>
      <c r="F416" s="349"/>
      <c r="G416" s="350"/>
      <c r="H416" s="351"/>
      <c r="I416" s="352"/>
      <c r="J416" s="353"/>
      <c r="K416" s="354"/>
      <c r="L416" s="355"/>
      <c r="M416" s="356"/>
      <c r="N416" s="383"/>
      <c r="O416" s="357"/>
      <c r="P416" s="358"/>
      <c r="Q416" s="359"/>
      <c r="R416" s="360"/>
      <c r="S416" s="361"/>
      <c r="T416" s="228">
        <f t="shared" si="37"/>
        <v>0</v>
      </c>
      <c r="U416" s="228">
        <f t="shared" si="36"/>
        <v>0</v>
      </c>
      <c r="V416" s="290" t="str">
        <f t="shared" si="35"/>
        <v>-</v>
      </c>
      <c r="W416" s="256" t="s">
        <v>147</v>
      </c>
      <c r="X416" s="300">
        <v>3.51</v>
      </c>
      <c r="Y416" s="304">
        <f t="shared" si="32"/>
        <v>0</v>
      </c>
    </row>
    <row r="417" spans="1:25" s="193" customFormat="1" ht="37.25" customHeight="1">
      <c r="A417" s="257">
        <v>2018</v>
      </c>
      <c r="B417" s="247" t="s">
        <v>727</v>
      </c>
      <c r="C417" s="211" t="s">
        <v>728</v>
      </c>
      <c r="D417" s="203">
        <v>1</v>
      </c>
      <c r="E417" s="227">
        <v>165</v>
      </c>
      <c r="F417" s="349"/>
      <c r="G417" s="350"/>
      <c r="H417" s="351"/>
      <c r="I417" s="352"/>
      <c r="J417" s="353"/>
      <c r="K417" s="354"/>
      <c r="L417" s="355"/>
      <c r="M417" s="356"/>
      <c r="N417" s="383"/>
      <c r="O417" s="357"/>
      <c r="P417" s="358"/>
      <c r="Q417" s="359"/>
      <c r="R417" s="360"/>
      <c r="S417" s="361"/>
      <c r="T417" s="228">
        <f t="shared" si="37"/>
        <v>0</v>
      </c>
      <c r="U417" s="228">
        <f t="shared" si="36"/>
        <v>0</v>
      </c>
      <c r="V417" s="290" t="str">
        <f t="shared" si="35"/>
        <v>-</v>
      </c>
      <c r="W417" s="256" t="s">
        <v>130</v>
      </c>
      <c r="X417" s="300">
        <v>2.6</v>
      </c>
      <c r="Y417" s="304">
        <f t="shared" si="32"/>
        <v>0</v>
      </c>
    </row>
    <row r="418" spans="1:25" s="193" customFormat="1" ht="37.25" customHeight="1">
      <c r="A418" s="257">
        <v>2018</v>
      </c>
      <c r="B418" s="247" t="s">
        <v>729</v>
      </c>
      <c r="C418" s="211" t="s">
        <v>730</v>
      </c>
      <c r="D418" s="203">
        <v>1</v>
      </c>
      <c r="E418" s="227">
        <v>166</v>
      </c>
      <c r="F418" s="349"/>
      <c r="G418" s="350"/>
      <c r="H418" s="351"/>
      <c r="I418" s="352"/>
      <c r="J418" s="353"/>
      <c r="K418" s="354"/>
      <c r="L418" s="355"/>
      <c r="M418" s="356"/>
      <c r="N418" s="383"/>
      <c r="O418" s="357"/>
      <c r="P418" s="358"/>
      <c r="Q418" s="359"/>
      <c r="R418" s="360"/>
      <c r="S418" s="361"/>
      <c r="T418" s="228">
        <f t="shared" si="37"/>
        <v>0</v>
      </c>
      <c r="U418" s="228">
        <f t="shared" si="36"/>
        <v>0</v>
      </c>
      <c r="V418" s="290" t="str">
        <f t="shared" si="35"/>
        <v>-</v>
      </c>
      <c r="W418" s="256" t="s">
        <v>147</v>
      </c>
      <c r="X418" s="300">
        <v>2.64</v>
      </c>
      <c r="Y418" s="304">
        <f t="shared" si="32"/>
        <v>0</v>
      </c>
    </row>
    <row r="419" spans="1:25" s="193" customFormat="1" ht="37.25" customHeight="1">
      <c r="A419" s="257">
        <v>2018</v>
      </c>
      <c r="B419" s="247" t="s">
        <v>731</v>
      </c>
      <c r="C419" s="211" t="s">
        <v>732</v>
      </c>
      <c r="D419" s="203">
        <v>1</v>
      </c>
      <c r="E419" s="227">
        <v>146</v>
      </c>
      <c r="F419" s="349"/>
      <c r="G419" s="350"/>
      <c r="H419" s="351"/>
      <c r="I419" s="352"/>
      <c r="J419" s="353"/>
      <c r="K419" s="354"/>
      <c r="L419" s="355"/>
      <c r="M419" s="356"/>
      <c r="N419" s="383"/>
      <c r="O419" s="357"/>
      <c r="P419" s="358"/>
      <c r="Q419" s="359"/>
      <c r="R419" s="360"/>
      <c r="S419" s="361"/>
      <c r="T419" s="228">
        <f t="shared" si="37"/>
        <v>0</v>
      </c>
      <c r="U419" s="228">
        <f t="shared" si="36"/>
        <v>0</v>
      </c>
      <c r="V419" s="290" t="str">
        <f t="shared" si="35"/>
        <v>-</v>
      </c>
      <c r="W419" s="256" t="s">
        <v>130</v>
      </c>
      <c r="X419" s="300">
        <v>2.2799999999999998</v>
      </c>
      <c r="Y419" s="304">
        <f t="shared" si="32"/>
        <v>0</v>
      </c>
    </row>
    <row r="420" spans="1:25" s="193" customFormat="1" ht="37.25" customHeight="1">
      <c r="A420" s="257">
        <v>2018</v>
      </c>
      <c r="B420" s="247" t="s">
        <v>733</v>
      </c>
      <c r="C420" s="211" t="s">
        <v>734</v>
      </c>
      <c r="D420" s="203">
        <v>1</v>
      </c>
      <c r="E420" s="227">
        <v>122</v>
      </c>
      <c r="F420" s="349"/>
      <c r="G420" s="350"/>
      <c r="H420" s="351"/>
      <c r="I420" s="352"/>
      <c r="J420" s="353"/>
      <c r="K420" s="354"/>
      <c r="L420" s="355"/>
      <c r="M420" s="356"/>
      <c r="N420" s="383"/>
      <c r="O420" s="357"/>
      <c r="P420" s="358"/>
      <c r="Q420" s="359"/>
      <c r="R420" s="360"/>
      <c r="S420" s="361"/>
      <c r="T420" s="228">
        <f t="shared" si="37"/>
        <v>0</v>
      </c>
      <c r="U420" s="228">
        <f t="shared" si="36"/>
        <v>0</v>
      </c>
      <c r="V420" s="290" t="str">
        <f t="shared" si="35"/>
        <v>-</v>
      </c>
      <c r="W420" s="256" t="s">
        <v>130</v>
      </c>
      <c r="X420" s="300">
        <v>1.88</v>
      </c>
      <c r="Y420" s="304">
        <f t="shared" si="32"/>
        <v>0</v>
      </c>
    </row>
    <row r="421" spans="1:25" s="193" customFormat="1" ht="37.25" customHeight="1">
      <c r="A421" s="257">
        <v>2018</v>
      </c>
      <c r="B421" s="247" t="s">
        <v>735</v>
      </c>
      <c r="C421" s="211" t="s">
        <v>736</v>
      </c>
      <c r="D421" s="203">
        <v>1</v>
      </c>
      <c r="E421" s="227">
        <v>248</v>
      </c>
      <c r="F421" s="349"/>
      <c r="G421" s="350"/>
      <c r="H421" s="351"/>
      <c r="I421" s="352"/>
      <c r="J421" s="353"/>
      <c r="K421" s="354"/>
      <c r="L421" s="355"/>
      <c r="M421" s="356"/>
      <c r="N421" s="383"/>
      <c r="O421" s="357"/>
      <c r="P421" s="358"/>
      <c r="Q421" s="359"/>
      <c r="R421" s="360"/>
      <c r="S421" s="361"/>
      <c r="T421" s="228">
        <f t="shared" si="37"/>
        <v>0</v>
      </c>
      <c r="U421" s="228">
        <f t="shared" si="36"/>
        <v>0</v>
      </c>
      <c r="V421" s="290" t="str">
        <f t="shared" si="35"/>
        <v>-</v>
      </c>
      <c r="W421" s="256" t="s">
        <v>130</v>
      </c>
      <c r="X421" s="300">
        <v>4.0199999999999996</v>
      </c>
      <c r="Y421" s="304">
        <f t="shared" si="32"/>
        <v>0</v>
      </c>
    </row>
    <row r="422" spans="1:25" s="174" customFormat="1" ht="37.25" customHeight="1">
      <c r="A422" s="210" t="s">
        <v>737</v>
      </c>
      <c r="B422" s="247" t="s">
        <v>737</v>
      </c>
      <c r="C422" s="211" t="s">
        <v>738</v>
      </c>
      <c r="D422" s="203">
        <v>1</v>
      </c>
      <c r="E422" s="227">
        <v>16</v>
      </c>
      <c r="F422" s="349"/>
      <c r="G422" s="350"/>
      <c r="H422" s="351"/>
      <c r="I422" s="352"/>
      <c r="J422" s="353"/>
      <c r="K422" s="354"/>
      <c r="L422" s="355"/>
      <c r="M422" s="356"/>
      <c r="N422" s="383"/>
      <c r="O422" s="357"/>
      <c r="P422" s="358"/>
      <c r="Q422" s="359"/>
      <c r="R422" s="360"/>
      <c r="S422" s="361"/>
      <c r="T422" s="228">
        <f t="shared" si="37"/>
        <v>0</v>
      </c>
      <c r="U422" s="228">
        <f t="shared" si="36"/>
        <v>0</v>
      </c>
      <c r="V422" s="290" t="str">
        <f t="shared" si="35"/>
        <v>-</v>
      </c>
      <c r="W422" s="256"/>
      <c r="X422" s="300"/>
      <c r="Y422" s="230"/>
    </row>
    <row r="423" spans="1:25" s="193" customFormat="1" ht="37.25" customHeight="1">
      <c r="A423" s="261" t="s">
        <v>739</v>
      </c>
      <c r="B423" s="262"/>
      <c r="C423" s="263"/>
      <c r="D423" s="264"/>
      <c r="E423" s="265"/>
      <c r="F423" s="266">
        <f>SUMPRODUCT(D6:D421,F6:F421)</f>
        <v>0</v>
      </c>
      <c r="G423" s="267">
        <f>SUMPRODUCT(D6:D421,G6:G421)</f>
        <v>0</v>
      </c>
      <c r="H423" s="268">
        <f>SUMPRODUCT(D6:D421,H6:H421)</f>
        <v>0</v>
      </c>
      <c r="I423" s="269">
        <f>SUMPRODUCT(D6:D421,I6:I421)</f>
        <v>0</v>
      </c>
      <c r="J423" s="270">
        <f>SUMPRODUCT(D6:D421,J6:J421)</f>
        <v>0</v>
      </c>
      <c r="K423" s="271">
        <f>SUMPRODUCT(D6:D421,K6:K421)</f>
        <v>0</v>
      </c>
      <c r="L423" s="272">
        <f>SUMPRODUCT(D6:D421,L6:L421)</f>
        <v>0</v>
      </c>
      <c r="M423" s="273">
        <f>SUMPRODUCT(D6:D421,M6:M421)</f>
        <v>0</v>
      </c>
      <c r="N423" s="384">
        <f>SUMPRODUCT(D6:D421,N6:N421)</f>
        <v>0</v>
      </c>
      <c r="O423" s="254">
        <f>SUMPRODUCT(D6:D421,O6:O421)</f>
        <v>0</v>
      </c>
      <c r="P423" s="274">
        <f>SUMPRODUCT(D6:D421,P6:P421)</f>
        <v>0</v>
      </c>
      <c r="Q423" s="275">
        <f>SUMPRODUCT(D6:D421,Q6:Q421)</f>
        <v>0</v>
      </c>
      <c r="R423" s="276">
        <f>SUMPRODUCT(D6:D421,R6:R421)</f>
        <v>0</v>
      </c>
      <c r="S423" s="277">
        <f>SUMPRODUCT(D6:D421,S6:S421)</f>
        <v>0</v>
      </c>
      <c r="T423" s="278">
        <f>SUM(T6:T422)</f>
        <v>0</v>
      </c>
      <c r="U423" s="278">
        <f>SUM(U6:U422)</f>
        <v>0</v>
      </c>
      <c r="V423" s="291">
        <f>SUM(V6:V422)</f>
        <v>0</v>
      </c>
      <c r="W423" s="279"/>
      <c r="X423" s="299"/>
    </row>
    <row r="424" spans="1:25" s="193" customFormat="1" ht="25" customHeight="1">
      <c r="A424" s="280"/>
      <c r="B424" s="186"/>
      <c r="C424" s="186"/>
      <c r="D424" s="187"/>
      <c r="E424" s="188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394" t="s">
        <v>2</v>
      </c>
      <c r="U424" s="394"/>
      <c r="V424" s="292">
        <f>V423</f>
        <v>0</v>
      </c>
      <c r="W424" s="281"/>
      <c r="X424" s="301"/>
      <c r="Y424" s="282"/>
    </row>
    <row r="425" spans="1:25" s="193" customFormat="1" ht="18" customHeight="1">
      <c r="V425" s="293"/>
      <c r="X425" s="300"/>
      <c r="Y425" s="230"/>
    </row>
    <row r="426" spans="1:25" s="193" customFormat="1" ht="18" customHeight="1">
      <c r="V426" s="293"/>
      <c r="X426" s="301"/>
      <c r="Y426" s="282"/>
    </row>
    <row r="427" spans="1:25" s="193" customFormat="1" ht="18" customHeight="1">
      <c r="V427" s="293"/>
      <c r="X427" s="300"/>
      <c r="Y427" s="230"/>
    </row>
    <row r="428" spans="1:25" s="193" customFormat="1" ht="18" customHeight="1">
      <c r="V428" s="293"/>
      <c r="X428" s="300"/>
      <c r="Y428" s="230"/>
    </row>
    <row r="429" spans="1:25" s="193" customFormat="1" ht="18" customHeight="1">
      <c r="V429" s="293"/>
      <c r="X429" s="300"/>
      <c r="Y429" s="230"/>
    </row>
    <row r="430" spans="1:25" s="193" customFormat="1" ht="18" customHeight="1">
      <c r="V430" s="293"/>
      <c r="X430" s="302"/>
      <c r="Y430" s="283"/>
    </row>
  </sheetData>
  <sheetProtection algorithmName="SHA-512" hashValue="SoPIi0H6hwAF4vt5brV1ll0M3gbNObXzO4P++EZ4lA3rPeRzsL5paOhoTN1GOCd/VwFMWud8x/ir8/MyGLVzvQ==" saltValue="IT/0J1M0s74FXu1IobHfVw==" spinCount="100000" sheet="1" formatCells="0" selectLockedCells="1"/>
  <mergeCells count="5">
    <mergeCell ref="A1:E1"/>
    <mergeCell ref="F1:S1"/>
    <mergeCell ref="T2:U2"/>
    <mergeCell ref="D4:E4"/>
    <mergeCell ref="T424:U424"/>
  </mergeCells>
  <pageMargins left="0.5" right="0.5" top="0.75" bottom="0.75" header="0.27777800000000002" footer="0.27777800000000002"/>
  <pageSetup orientation="portrait"/>
  <headerFooter>
    <oddFooter>&amp;L&amp;"Helvetica,Regular"&amp;11&amp;K000000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558D-8985-F942-887A-97B958E53E9B}">
  <sheetPr>
    <pageSetUpPr fitToPage="1"/>
  </sheetPr>
  <dimension ref="A1:IU33"/>
  <sheetViews>
    <sheetView defaultGridColor="0" colorId="12" zoomScale="41" zoomScaleNormal="75" workbookViewId="0">
      <selection activeCell="O13" sqref="O13"/>
    </sheetView>
  </sheetViews>
  <sheetFormatPr baseColWidth="10" defaultColWidth="23.33203125" defaultRowHeight="18" customHeight="1"/>
  <cols>
    <col min="1" max="1" width="23.33203125" style="284" customWidth="1"/>
    <col min="2" max="2" width="33" style="284" customWidth="1"/>
    <col min="3" max="5" width="23.33203125" style="284" customWidth="1"/>
    <col min="6" max="21" width="14.6640625" style="284" customWidth="1"/>
    <col min="22" max="22" width="23.33203125" style="284" customWidth="1"/>
    <col min="23" max="23" width="23.33203125" style="174" customWidth="1"/>
    <col min="24" max="24" width="18" style="303" hidden="1" customWidth="1"/>
    <col min="25" max="25" width="10.33203125" style="343" hidden="1" customWidth="1"/>
    <col min="26" max="89" width="23.33203125" style="327" customWidth="1"/>
    <col min="90" max="255" width="23.33203125" style="174" customWidth="1"/>
    <col min="256" max="256" width="23.33203125" style="286" customWidth="1"/>
    <col min="257" max="16384" width="23.33203125" style="286"/>
  </cols>
  <sheetData>
    <row r="1" spans="1:89" s="174" customFormat="1" ht="143.5" customHeight="1">
      <c r="A1" s="387" t="s">
        <v>0</v>
      </c>
      <c r="B1" s="388"/>
      <c r="C1" s="388"/>
      <c r="D1" s="388"/>
      <c r="E1" s="388"/>
      <c r="F1" s="389" t="s">
        <v>1720</v>
      </c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173"/>
      <c r="U1" s="173"/>
      <c r="V1" s="325" t="s">
        <v>1</v>
      </c>
      <c r="X1" s="297"/>
      <c r="Y1" s="326"/>
      <c r="Z1" s="327"/>
      <c r="AA1" s="327"/>
      <c r="AB1" s="327"/>
      <c r="AC1" s="327"/>
      <c r="AD1" s="327"/>
      <c r="AE1" s="327"/>
      <c r="AF1" s="327"/>
      <c r="AG1" s="327"/>
      <c r="AH1" s="327"/>
      <c r="AI1" s="327"/>
      <c r="AJ1" s="327"/>
      <c r="AK1" s="327"/>
      <c r="AL1" s="327"/>
      <c r="AM1" s="327"/>
      <c r="AN1" s="327"/>
      <c r="AO1" s="327"/>
      <c r="AP1" s="327"/>
      <c r="AQ1" s="327"/>
      <c r="AR1" s="327"/>
      <c r="AS1" s="327"/>
      <c r="AT1" s="327"/>
      <c r="AU1" s="327"/>
      <c r="AV1" s="327"/>
      <c r="AW1" s="327"/>
      <c r="AX1" s="327"/>
      <c r="AY1" s="327"/>
      <c r="AZ1" s="327"/>
      <c r="BA1" s="327"/>
      <c r="BB1" s="327"/>
      <c r="BC1" s="327"/>
      <c r="BD1" s="327"/>
      <c r="BE1" s="327"/>
      <c r="BF1" s="327"/>
      <c r="BG1" s="327"/>
      <c r="BH1" s="327"/>
      <c r="BI1" s="327"/>
      <c r="BJ1" s="327"/>
      <c r="BK1" s="327"/>
      <c r="BL1" s="327"/>
      <c r="BM1" s="327"/>
      <c r="BN1" s="327"/>
      <c r="BO1" s="327"/>
      <c r="BP1" s="327"/>
      <c r="BQ1" s="327"/>
      <c r="BR1" s="327"/>
      <c r="BS1" s="327"/>
      <c r="BT1" s="327"/>
      <c r="BU1" s="327"/>
      <c r="BV1" s="327"/>
      <c r="BW1" s="327"/>
      <c r="BX1" s="327"/>
      <c r="BY1" s="327"/>
      <c r="BZ1" s="327"/>
      <c r="CA1" s="327"/>
      <c r="CB1" s="327"/>
      <c r="CC1" s="327"/>
      <c r="CD1" s="327"/>
      <c r="CE1" s="327"/>
      <c r="CF1" s="327"/>
      <c r="CG1" s="327"/>
      <c r="CH1" s="327"/>
      <c r="CI1" s="327"/>
      <c r="CJ1" s="327"/>
      <c r="CK1" s="327"/>
    </row>
    <row r="2" spans="1:89" s="174" customFormat="1" ht="44" customHeight="1">
      <c r="A2" s="176" t="s">
        <v>1718</v>
      </c>
      <c r="B2" s="177"/>
      <c r="C2" s="178"/>
      <c r="D2" s="179"/>
      <c r="E2" s="180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391" t="s">
        <v>2</v>
      </c>
      <c r="U2" s="392"/>
      <c r="V2" s="344">
        <f>V25</f>
        <v>0</v>
      </c>
      <c r="W2" s="182"/>
      <c r="X2" s="298" t="s">
        <v>3</v>
      </c>
      <c r="Y2" s="328"/>
      <c r="Z2" s="327"/>
      <c r="AA2" s="327"/>
      <c r="AB2" s="327"/>
      <c r="AC2" s="327"/>
      <c r="AD2" s="327"/>
      <c r="AE2" s="327"/>
      <c r="AF2" s="327"/>
      <c r="AG2" s="327"/>
      <c r="AH2" s="327"/>
      <c r="AI2" s="327"/>
      <c r="AJ2" s="327"/>
      <c r="AK2" s="327"/>
      <c r="AL2" s="327"/>
      <c r="AM2" s="327"/>
      <c r="AN2" s="327"/>
      <c r="AO2" s="327"/>
      <c r="AP2" s="327"/>
      <c r="AQ2" s="327"/>
      <c r="AR2" s="327"/>
      <c r="AS2" s="327"/>
      <c r="AT2" s="327"/>
      <c r="AU2" s="327"/>
      <c r="AV2" s="327"/>
      <c r="AW2" s="327"/>
      <c r="AX2" s="327"/>
      <c r="AY2" s="327"/>
      <c r="AZ2" s="327"/>
      <c r="BA2" s="327"/>
      <c r="BB2" s="327"/>
      <c r="BC2" s="327"/>
      <c r="BD2" s="327"/>
      <c r="BE2" s="327"/>
      <c r="BF2" s="327"/>
      <c r="BG2" s="327"/>
      <c r="BH2" s="327"/>
      <c r="BI2" s="327"/>
      <c r="BJ2" s="327"/>
      <c r="BK2" s="327"/>
      <c r="BL2" s="327"/>
      <c r="BM2" s="327"/>
      <c r="BN2" s="327"/>
      <c r="BO2" s="327"/>
      <c r="BP2" s="327"/>
      <c r="BQ2" s="327"/>
      <c r="BR2" s="327"/>
      <c r="BS2" s="327"/>
      <c r="BT2" s="327"/>
      <c r="BU2" s="327"/>
      <c r="BV2" s="327"/>
      <c r="BW2" s="327"/>
      <c r="BX2" s="327"/>
      <c r="BY2" s="327"/>
      <c r="BZ2" s="327"/>
      <c r="CA2" s="327"/>
      <c r="CB2" s="327"/>
      <c r="CC2" s="327"/>
      <c r="CD2" s="327"/>
      <c r="CE2" s="327"/>
      <c r="CF2" s="327"/>
      <c r="CG2" s="327"/>
      <c r="CH2" s="327"/>
      <c r="CI2" s="327"/>
      <c r="CJ2" s="327"/>
      <c r="CK2" s="327"/>
    </row>
    <row r="3" spans="1:89" s="174" customFormat="1" ht="8.5" customHeight="1">
      <c r="A3" s="184"/>
      <c r="B3" s="185"/>
      <c r="C3" s="186"/>
      <c r="D3" s="187"/>
      <c r="E3" s="188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90"/>
      <c r="U3" s="191"/>
      <c r="V3" s="329"/>
      <c r="W3" s="182"/>
      <c r="X3" s="299"/>
      <c r="Y3" s="330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7"/>
      <c r="BE3" s="327"/>
      <c r="BF3" s="327"/>
      <c r="BG3" s="327"/>
      <c r="BH3" s="327"/>
      <c r="BI3" s="327"/>
      <c r="BJ3" s="327"/>
      <c r="BK3" s="327"/>
      <c r="BL3" s="327"/>
      <c r="BM3" s="327"/>
      <c r="BN3" s="327"/>
      <c r="BO3" s="327"/>
      <c r="BP3" s="327"/>
      <c r="BQ3" s="327"/>
      <c r="BR3" s="327"/>
      <c r="BS3" s="327"/>
      <c r="BT3" s="327"/>
      <c r="BU3" s="327"/>
      <c r="BV3" s="327"/>
      <c r="BW3" s="327"/>
      <c r="BX3" s="327"/>
      <c r="BY3" s="327"/>
      <c r="BZ3" s="327"/>
      <c r="CA3" s="327"/>
      <c r="CB3" s="327"/>
      <c r="CC3" s="327"/>
      <c r="CD3" s="327"/>
      <c r="CE3" s="327"/>
      <c r="CF3" s="327"/>
      <c r="CG3" s="327"/>
      <c r="CH3" s="327"/>
      <c r="CI3" s="327"/>
      <c r="CJ3" s="327"/>
      <c r="CK3" s="327"/>
    </row>
    <row r="4" spans="1:89" s="193" customFormat="1" ht="42" customHeight="1">
      <c r="A4" s="331"/>
      <c r="B4" s="194"/>
      <c r="C4" s="194"/>
      <c r="D4" s="393" t="s">
        <v>4</v>
      </c>
      <c r="E4" s="393"/>
      <c r="F4" s="195">
        <v>9005</v>
      </c>
      <c r="G4" s="196">
        <v>5015</v>
      </c>
      <c r="H4" s="197">
        <v>0</v>
      </c>
      <c r="I4" s="198">
        <v>3020</v>
      </c>
      <c r="J4" s="199">
        <v>4008</v>
      </c>
      <c r="K4" s="200">
        <v>2005</v>
      </c>
      <c r="L4" s="201">
        <v>0</v>
      </c>
      <c r="M4" s="202">
        <v>0</v>
      </c>
      <c r="N4" s="383">
        <v>6027</v>
      </c>
      <c r="O4" s="203">
        <v>9016</v>
      </c>
      <c r="P4" s="204">
        <v>0</v>
      </c>
      <c r="Q4" s="205">
        <v>0</v>
      </c>
      <c r="R4" s="206">
        <v>0</v>
      </c>
      <c r="S4" s="207">
        <v>0</v>
      </c>
      <c r="U4" s="208" t="s">
        <v>3</v>
      </c>
      <c r="V4" s="332">
        <f>SUM(Y6:Y23)</f>
        <v>0</v>
      </c>
      <c r="W4" s="209"/>
      <c r="X4" s="299"/>
      <c r="Y4" s="330"/>
      <c r="Z4" s="327"/>
      <c r="AA4" s="327"/>
      <c r="AB4" s="327"/>
      <c r="AC4" s="327"/>
      <c r="AD4" s="327"/>
      <c r="AE4" s="327"/>
      <c r="AF4" s="327"/>
      <c r="AG4" s="327"/>
      <c r="AH4" s="327"/>
      <c r="AI4" s="327"/>
      <c r="AJ4" s="327"/>
      <c r="AK4" s="327"/>
      <c r="AL4" s="327"/>
      <c r="AM4" s="327"/>
      <c r="AN4" s="327"/>
      <c r="AO4" s="327"/>
      <c r="AP4" s="327"/>
      <c r="AQ4" s="327"/>
      <c r="AR4" s="327"/>
      <c r="AS4" s="327"/>
      <c r="AT4" s="327"/>
      <c r="AU4" s="327"/>
      <c r="AV4" s="327"/>
      <c r="AW4" s="327"/>
      <c r="AX4" s="327"/>
      <c r="AY4" s="327"/>
      <c r="AZ4" s="327"/>
      <c r="BA4" s="327"/>
      <c r="BB4" s="327"/>
      <c r="BC4" s="327"/>
      <c r="BD4" s="327"/>
      <c r="BE4" s="327"/>
      <c r="BF4" s="327"/>
      <c r="BG4" s="327"/>
      <c r="BH4" s="327"/>
      <c r="BI4" s="327"/>
      <c r="BJ4" s="327"/>
      <c r="BK4" s="327"/>
      <c r="BL4" s="327"/>
      <c r="BM4" s="327"/>
      <c r="BN4" s="327"/>
      <c r="BO4" s="327"/>
      <c r="BP4" s="327"/>
      <c r="BQ4" s="327"/>
      <c r="BR4" s="327"/>
      <c r="BS4" s="327"/>
      <c r="BT4" s="327"/>
      <c r="BU4" s="327"/>
      <c r="BV4" s="327"/>
      <c r="BW4" s="327"/>
      <c r="BX4" s="327"/>
      <c r="BY4" s="327"/>
      <c r="BZ4" s="327"/>
      <c r="CA4" s="327"/>
      <c r="CB4" s="327"/>
      <c r="CC4" s="327"/>
      <c r="CD4" s="327"/>
      <c r="CE4" s="327"/>
      <c r="CF4" s="327"/>
      <c r="CG4" s="327"/>
      <c r="CH4" s="327"/>
      <c r="CI4" s="327"/>
      <c r="CJ4" s="327"/>
      <c r="CK4" s="327"/>
    </row>
    <row r="5" spans="1:89" s="193" customFormat="1" ht="63" customHeight="1">
      <c r="A5" s="210" t="s">
        <v>5</v>
      </c>
      <c r="B5" s="211" t="s">
        <v>6</v>
      </c>
      <c r="C5" s="211" t="s">
        <v>7</v>
      </c>
      <c r="D5" s="212" t="s">
        <v>8</v>
      </c>
      <c r="E5" s="212" t="s">
        <v>1168</v>
      </c>
      <c r="F5" s="213" t="s">
        <v>9</v>
      </c>
      <c r="G5" s="214" t="s">
        <v>10</v>
      </c>
      <c r="H5" s="215" t="s">
        <v>11</v>
      </c>
      <c r="I5" s="216" t="s">
        <v>12</v>
      </c>
      <c r="J5" s="217" t="s">
        <v>13</v>
      </c>
      <c r="K5" s="218" t="s">
        <v>14</v>
      </c>
      <c r="L5" s="219" t="s">
        <v>15</v>
      </c>
      <c r="M5" s="220" t="s">
        <v>16</v>
      </c>
      <c r="N5" s="383" t="s">
        <v>1723</v>
      </c>
      <c r="O5" s="212" t="s">
        <v>17</v>
      </c>
      <c r="P5" s="221" t="s">
        <v>18</v>
      </c>
      <c r="Q5" s="222" t="s">
        <v>19</v>
      </c>
      <c r="R5" s="223" t="s">
        <v>20</v>
      </c>
      <c r="S5" s="224" t="s">
        <v>21</v>
      </c>
      <c r="T5" s="208" t="s">
        <v>22</v>
      </c>
      <c r="U5" s="208" t="s">
        <v>23</v>
      </c>
      <c r="V5" s="208" t="s">
        <v>1169</v>
      </c>
      <c r="W5" s="225" t="s">
        <v>24</v>
      </c>
      <c r="X5" s="298" t="s">
        <v>25</v>
      </c>
      <c r="Y5" s="311" t="s">
        <v>3</v>
      </c>
      <c r="Z5" s="327"/>
      <c r="AA5" s="327"/>
      <c r="AB5" s="327"/>
      <c r="AC5" s="327"/>
      <c r="AD5" s="327"/>
      <c r="AE5" s="327"/>
      <c r="AF5" s="327"/>
      <c r="AG5" s="327"/>
      <c r="AH5" s="327"/>
      <c r="AI5" s="327"/>
      <c r="AJ5" s="327"/>
      <c r="AK5" s="327"/>
      <c r="AL5" s="327"/>
      <c r="AM5" s="327"/>
      <c r="AN5" s="327"/>
      <c r="AO5" s="327"/>
      <c r="AP5" s="327"/>
      <c r="AQ5" s="327"/>
      <c r="AR5" s="327"/>
      <c r="AS5" s="327"/>
      <c r="AT5" s="327"/>
      <c r="AU5" s="327"/>
      <c r="AV5" s="327"/>
      <c r="AW5" s="327"/>
      <c r="AX5" s="327"/>
      <c r="AY5" s="327"/>
      <c r="AZ5" s="327"/>
      <c r="BA5" s="327"/>
      <c r="BB5" s="327"/>
      <c r="BC5" s="327"/>
      <c r="BD5" s="327"/>
      <c r="BE5" s="327"/>
      <c r="BF5" s="327"/>
      <c r="BG5" s="327"/>
      <c r="BH5" s="327"/>
      <c r="BI5" s="327"/>
      <c r="BJ5" s="327"/>
      <c r="BK5" s="327"/>
      <c r="BL5" s="327"/>
      <c r="BM5" s="327"/>
      <c r="BN5" s="327"/>
      <c r="BO5" s="327"/>
      <c r="BP5" s="327"/>
      <c r="BQ5" s="327"/>
      <c r="BR5" s="327"/>
      <c r="BS5" s="327"/>
      <c r="BT5" s="327"/>
      <c r="BU5" s="327"/>
      <c r="BV5" s="327"/>
      <c r="BW5" s="327"/>
      <c r="BX5" s="327"/>
      <c r="BY5" s="327"/>
      <c r="BZ5" s="327"/>
      <c r="CA5" s="327"/>
      <c r="CB5" s="327"/>
      <c r="CC5" s="327"/>
      <c r="CD5" s="327"/>
      <c r="CE5" s="327"/>
      <c r="CF5" s="327"/>
      <c r="CG5" s="327"/>
      <c r="CH5" s="327"/>
      <c r="CI5" s="327"/>
      <c r="CJ5" s="327"/>
      <c r="CK5" s="327"/>
    </row>
    <row r="6" spans="1:89" s="193" customFormat="1" ht="37.25" customHeight="1">
      <c r="A6" s="210" t="s">
        <v>1671</v>
      </c>
      <c r="B6" s="247" t="s">
        <v>1685</v>
      </c>
      <c r="C6" s="211" t="s">
        <v>1686</v>
      </c>
      <c r="D6" s="203">
        <v>10</v>
      </c>
      <c r="E6" s="227">
        <v>237</v>
      </c>
      <c r="F6" s="349"/>
      <c r="G6" s="350"/>
      <c r="H6" s="351"/>
      <c r="I6" s="352"/>
      <c r="J6" s="353"/>
      <c r="K6" s="354"/>
      <c r="L6" s="355"/>
      <c r="M6" s="356"/>
      <c r="N6" s="383"/>
      <c r="O6" s="357"/>
      <c r="P6" s="358"/>
      <c r="Q6" s="359"/>
      <c r="R6" s="360"/>
      <c r="S6" s="361"/>
      <c r="T6" s="228">
        <f>F6+G6+H6+I6+J6+K6+L6+M6+N6+O6+P6+Q6+R6+S6</f>
        <v>0</v>
      </c>
      <c r="U6" s="228">
        <f t="shared" ref="U6:U23" si="0">T6*D6</f>
        <v>0</v>
      </c>
      <c r="V6" s="208" t="str">
        <f t="shared" ref="V6:V23" si="1">IF(T6&gt;0,T6*E6,"-")</f>
        <v>-</v>
      </c>
      <c r="W6" s="229" t="s">
        <v>1717</v>
      </c>
      <c r="X6" s="300">
        <v>1.4059999999999999</v>
      </c>
      <c r="Y6" s="304">
        <f t="shared" ref="Y6:Y23" si="2">X6*T6</f>
        <v>0</v>
      </c>
      <c r="Z6" s="327"/>
      <c r="AA6" s="327"/>
      <c r="AB6" s="327"/>
      <c r="AC6" s="327"/>
      <c r="AD6" s="327"/>
      <c r="AE6" s="327"/>
      <c r="AF6" s="327"/>
      <c r="AG6" s="327"/>
      <c r="AH6" s="327"/>
      <c r="AI6" s="327"/>
      <c r="AJ6" s="327"/>
      <c r="AK6" s="327"/>
      <c r="AL6" s="327"/>
      <c r="AM6" s="327"/>
      <c r="AN6" s="327"/>
      <c r="AO6" s="327"/>
      <c r="AP6" s="327"/>
      <c r="AQ6" s="327"/>
      <c r="AR6" s="327"/>
      <c r="AS6" s="327"/>
      <c r="AT6" s="327"/>
      <c r="AU6" s="327"/>
      <c r="AV6" s="327"/>
      <c r="AW6" s="327"/>
      <c r="AX6" s="327"/>
      <c r="AY6" s="327"/>
      <c r="AZ6" s="327"/>
      <c r="BA6" s="327"/>
      <c r="BB6" s="327"/>
      <c r="BC6" s="327"/>
      <c r="BD6" s="327"/>
      <c r="BE6" s="327"/>
      <c r="BF6" s="327"/>
      <c r="BG6" s="327"/>
      <c r="BH6" s="327"/>
      <c r="BI6" s="327"/>
      <c r="BJ6" s="327"/>
      <c r="BK6" s="327"/>
      <c r="BL6" s="327"/>
      <c r="BM6" s="327"/>
      <c r="BN6" s="327"/>
      <c r="BO6" s="327"/>
      <c r="BP6" s="327"/>
      <c r="BQ6" s="327"/>
      <c r="BR6" s="327"/>
      <c r="BS6" s="327"/>
      <c r="BT6" s="327"/>
      <c r="BU6" s="327"/>
      <c r="BV6" s="327"/>
      <c r="BW6" s="327"/>
      <c r="BX6" s="327"/>
      <c r="BY6" s="327"/>
      <c r="BZ6" s="327"/>
      <c r="CA6" s="327"/>
      <c r="CB6" s="327"/>
      <c r="CC6" s="327"/>
      <c r="CD6" s="327"/>
      <c r="CE6" s="327"/>
      <c r="CF6" s="327"/>
      <c r="CG6" s="327"/>
      <c r="CH6" s="327"/>
      <c r="CI6" s="327"/>
      <c r="CJ6" s="327"/>
      <c r="CK6" s="327"/>
    </row>
    <row r="7" spans="1:89" s="193" customFormat="1" ht="37.25" customHeight="1">
      <c r="A7" s="210" t="s">
        <v>1671</v>
      </c>
      <c r="B7" s="247" t="s">
        <v>1687</v>
      </c>
      <c r="C7" s="211" t="s">
        <v>1688</v>
      </c>
      <c r="D7" s="203">
        <v>5</v>
      </c>
      <c r="E7" s="227">
        <v>105</v>
      </c>
      <c r="F7" s="349"/>
      <c r="G7" s="350"/>
      <c r="H7" s="351"/>
      <c r="I7" s="352"/>
      <c r="J7" s="353"/>
      <c r="K7" s="354"/>
      <c r="L7" s="355"/>
      <c r="M7" s="356"/>
      <c r="N7" s="383"/>
      <c r="O7" s="357"/>
      <c r="P7" s="358"/>
      <c r="Q7" s="359"/>
      <c r="R7" s="360"/>
      <c r="S7" s="361"/>
      <c r="T7" s="228">
        <f t="shared" ref="T7:T23" si="3">F7+G7+H7+I7+J7+K7+L7+M7+N7+O7+P7+Q7+R7+S7</f>
        <v>0</v>
      </c>
      <c r="U7" s="228">
        <f t="shared" si="0"/>
        <v>0</v>
      </c>
      <c r="V7" s="208" t="str">
        <f t="shared" si="1"/>
        <v>-</v>
      </c>
      <c r="W7" s="229" t="s">
        <v>388</v>
      </c>
      <c r="X7" s="300">
        <v>1.712</v>
      </c>
      <c r="Y7" s="304">
        <f t="shared" si="2"/>
        <v>0</v>
      </c>
      <c r="Z7" s="327"/>
      <c r="AA7" s="327"/>
      <c r="AB7" s="327"/>
      <c r="AC7" s="327"/>
      <c r="AD7" s="327"/>
      <c r="AE7" s="327"/>
      <c r="AF7" s="327"/>
      <c r="AG7" s="327"/>
      <c r="AH7" s="327"/>
      <c r="AI7" s="327"/>
      <c r="AJ7" s="327"/>
      <c r="AK7" s="327"/>
      <c r="AL7" s="327"/>
      <c r="AM7" s="327"/>
      <c r="AN7" s="327"/>
      <c r="AO7" s="327"/>
      <c r="AP7" s="327"/>
      <c r="AQ7" s="327"/>
      <c r="AR7" s="327"/>
      <c r="AS7" s="327"/>
      <c r="AT7" s="327"/>
      <c r="AU7" s="327"/>
      <c r="AV7" s="327"/>
      <c r="AW7" s="327"/>
      <c r="AX7" s="327"/>
      <c r="AY7" s="327"/>
      <c r="AZ7" s="327"/>
      <c r="BA7" s="327"/>
      <c r="BB7" s="327"/>
      <c r="BC7" s="327"/>
      <c r="BD7" s="327"/>
      <c r="BE7" s="327"/>
      <c r="BF7" s="327"/>
      <c r="BG7" s="327"/>
      <c r="BH7" s="327"/>
      <c r="BI7" s="327"/>
      <c r="BJ7" s="327"/>
      <c r="BK7" s="327"/>
      <c r="BL7" s="327"/>
      <c r="BM7" s="327"/>
      <c r="BN7" s="327"/>
      <c r="BO7" s="327"/>
      <c r="BP7" s="327"/>
      <c r="BQ7" s="327"/>
      <c r="BR7" s="327"/>
      <c r="BS7" s="327"/>
      <c r="BT7" s="327"/>
      <c r="BU7" s="327"/>
      <c r="BV7" s="327"/>
      <c r="BW7" s="327"/>
      <c r="BX7" s="327"/>
      <c r="BY7" s="327"/>
      <c r="BZ7" s="327"/>
      <c r="CA7" s="327"/>
      <c r="CB7" s="327"/>
      <c r="CC7" s="327"/>
      <c r="CD7" s="327"/>
      <c r="CE7" s="327"/>
      <c r="CF7" s="327"/>
      <c r="CG7" s="327"/>
      <c r="CH7" s="327"/>
      <c r="CI7" s="327"/>
      <c r="CJ7" s="327"/>
      <c r="CK7" s="327"/>
    </row>
    <row r="8" spans="1:89" s="193" customFormat="1" ht="37.25" customHeight="1">
      <c r="A8" s="210" t="s">
        <v>1671</v>
      </c>
      <c r="B8" s="247" t="s">
        <v>1672</v>
      </c>
      <c r="C8" s="211" t="s">
        <v>1673</v>
      </c>
      <c r="D8" s="203">
        <v>5</v>
      </c>
      <c r="E8" s="227">
        <v>107</v>
      </c>
      <c r="F8" s="349"/>
      <c r="G8" s="350"/>
      <c r="H8" s="351"/>
      <c r="I8" s="352"/>
      <c r="J8" s="353"/>
      <c r="K8" s="354"/>
      <c r="L8" s="355"/>
      <c r="M8" s="356"/>
      <c r="N8" s="383"/>
      <c r="O8" s="357"/>
      <c r="P8" s="358"/>
      <c r="Q8" s="359"/>
      <c r="R8" s="360"/>
      <c r="S8" s="361"/>
      <c r="T8" s="228">
        <f t="shared" si="3"/>
        <v>0</v>
      </c>
      <c r="U8" s="228">
        <f t="shared" si="0"/>
        <v>0</v>
      </c>
      <c r="V8" s="208" t="str">
        <f t="shared" si="1"/>
        <v>-</v>
      </c>
      <c r="W8" s="229" t="s">
        <v>1658</v>
      </c>
      <c r="X8" s="300">
        <v>1.954</v>
      </c>
      <c r="Y8" s="304">
        <f t="shared" si="2"/>
        <v>0</v>
      </c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  <c r="AO8" s="327"/>
      <c r="AP8" s="327"/>
      <c r="AQ8" s="327"/>
      <c r="AR8" s="327"/>
      <c r="AS8" s="327"/>
      <c r="AT8" s="327"/>
      <c r="AU8" s="327"/>
      <c r="AV8" s="327"/>
      <c r="AW8" s="327"/>
      <c r="AX8" s="327"/>
      <c r="AY8" s="327"/>
      <c r="AZ8" s="327"/>
      <c r="BA8" s="327"/>
      <c r="BB8" s="327"/>
      <c r="BC8" s="327"/>
      <c r="BD8" s="327"/>
      <c r="BE8" s="327"/>
      <c r="BF8" s="327"/>
      <c r="BG8" s="327"/>
      <c r="BH8" s="327"/>
      <c r="BI8" s="327"/>
      <c r="BJ8" s="327"/>
      <c r="BK8" s="327"/>
      <c r="BL8" s="327"/>
      <c r="BM8" s="327"/>
      <c r="BN8" s="327"/>
      <c r="BO8" s="327"/>
      <c r="BP8" s="327"/>
      <c r="BQ8" s="327"/>
      <c r="BR8" s="327"/>
      <c r="BS8" s="327"/>
      <c r="BT8" s="327"/>
      <c r="BU8" s="327"/>
      <c r="BV8" s="327"/>
      <c r="BW8" s="327"/>
      <c r="BX8" s="327"/>
      <c r="BY8" s="327"/>
      <c r="BZ8" s="327"/>
      <c r="CA8" s="327"/>
      <c r="CB8" s="327"/>
      <c r="CC8" s="327"/>
      <c r="CD8" s="327"/>
      <c r="CE8" s="327"/>
      <c r="CF8" s="327"/>
      <c r="CG8" s="327"/>
      <c r="CH8" s="327"/>
      <c r="CI8" s="327"/>
      <c r="CJ8" s="327"/>
      <c r="CK8" s="327"/>
    </row>
    <row r="9" spans="1:89" s="193" customFormat="1" ht="37.25" customHeight="1">
      <c r="A9" s="210" t="s">
        <v>1671</v>
      </c>
      <c r="B9" s="247" t="s">
        <v>1674</v>
      </c>
      <c r="C9" s="211" t="s">
        <v>1675</v>
      </c>
      <c r="D9" s="203">
        <v>5</v>
      </c>
      <c r="E9" s="227">
        <v>137</v>
      </c>
      <c r="F9" s="349"/>
      <c r="G9" s="350"/>
      <c r="H9" s="351"/>
      <c r="I9" s="352"/>
      <c r="J9" s="353"/>
      <c r="K9" s="354"/>
      <c r="L9" s="355"/>
      <c r="M9" s="356"/>
      <c r="N9" s="383"/>
      <c r="O9" s="357"/>
      <c r="P9" s="358"/>
      <c r="Q9" s="359"/>
      <c r="R9" s="360"/>
      <c r="S9" s="361"/>
      <c r="T9" s="228">
        <f t="shared" si="3"/>
        <v>0</v>
      </c>
      <c r="U9" s="228">
        <f t="shared" si="0"/>
        <v>0</v>
      </c>
      <c r="V9" s="208" t="str">
        <f t="shared" si="1"/>
        <v>-</v>
      </c>
      <c r="W9" s="229" t="s">
        <v>1668</v>
      </c>
      <c r="X9" s="300">
        <v>2.2029999999999998</v>
      </c>
      <c r="Y9" s="304">
        <f t="shared" si="2"/>
        <v>0</v>
      </c>
      <c r="Z9" s="327"/>
      <c r="AA9" s="327"/>
      <c r="AB9" s="327"/>
      <c r="AC9" s="327"/>
      <c r="AD9" s="327"/>
      <c r="AE9" s="327"/>
      <c r="AF9" s="327"/>
      <c r="AG9" s="327"/>
      <c r="AH9" s="327"/>
      <c r="AI9" s="327"/>
      <c r="AJ9" s="327"/>
      <c r="AK9" s="327"/>
      <c r="AL9" s="327"/>
      <c r="AM9" s="327"/>
      <c r="AN9" s="327"/>
      <c r="AO9" s="327"/>
      <c r="AP9" s="327"/>
      <c r="AQ9" s="327"/>
      <c r="AR9" s="327"/>
      <c r="AS9" s="327"/>
      <c r="AT9" s="327"/>
      <c r="AU9" s="327"/>
      <c r="AV9" s="327"/>
      <c r="AW9" s="327"/>
      <c r="AX9" s="327"/>
      <c r="AY9" s="327"/>
      <c r="AZ9" s="327"/>
      <c r="BA9" s="327"/>
      <c r="BB9" s="327"/>
      <c r="BC9" s="327"/>
      <c r="BD9" s="327"/>
      <c r="BE9" s="327"/>
      <c r="BF9" s="327"/>
      <c r="BG9" s="327"/>
      <c r="BH9" s="327"/>
      <c r="BI9" s="327"/>
      <c r="BJ9" s="327"/>
      <c r="BK9" s="327"/>
      <c r="BL9" s="327"/>
      <c r="BM9" s="327"/>
      <c r="BN9" s="327"/>
      <c r="BO9" s="327"/>
      <c r="BP9" s="327"/>
      <c r="BQ9" s="327"/>
      <c r="BR9" s="327"/>
      <c r="BS9" s="327"/>
      <c r="BT9" s="327"/>
      <c r="BU9" s="327"/>
      <c r="BV9" s="327"/>
      <c r="BW9" s="327"/>
      <c r="BX9" s="327"/>
      <c r="BY9" s="327"/>
      <c r="BZ9" s="327"/>
      <c r="CA9" s="327"/>
      <c r="CB9" s="327"/>
      <c r="CC9" s="327"/>
      <c r="CD9" s="327"/>
      <c r="CE9" s="327"/>
      <c r="CF9" s="327"/>
      <c r="CG9" s="327"/>
      <c r="CH9" s="327"/>
      <c r="CI9" s="327"/>
      <c r="CJ9" s="327"/>
      <c r="CK9" s="327"/>
    </row>
    <row r="10" spans="1:89" s="193" customFormat="1" ht="37.25" customHeight="1">
      <c r="A10" s="210" t="s">
        <v>1671</v>
      </c>
      <c r="B10" s="247" t="s">
        <v>1676</v>
      </c>
      <c r="C10" s="211" t="s">
        <v>1677</v>
      </c>
      <c r="D10" s="203">
        <v>5</v>
      </c>
      <c r="E10" s="227">
        <v>137</v>
      </c>
      <c r="F10" s="349"/>
      <c r="G10" s="350"/>
      <c r="H10" s="351"/>
      <c r="I10" s="352"/>
      <c r="J10" s="353"/>
      <c r="K10" s="354"/>
      <c r="L10" s="355"/>
      <c r="M10" s="356"/>
      <c r="N10" s="383"/>
      <c r="O10" s="357"/>
      <c r="P10" s="358"/>
      <c r="Q10" s="359"/>
      <c r="R10" s="360"/>
      <c r="S10" s="361"/>
      <c r="T10" s="228">
        <f t="shared" si="3"/>
        <v>0</v>
      </c>
      <c r="U10" s="228">
        <f t="shared" si="0"/>
        <v>0</v>
      </c>
      <c r="V10" s="208" t="str">
        <f t="shared" si="1"/>
        <v>-</v>
      </c>
      <c r="W10" s="229" t="s">
        <v>1659</v>
      </c>
      <c r="X10" s="300">
        <v>2.33</v>
      </c>
      <c r="Y10" s="304">
        <f t="shared" si="2"/>
        <v>0</v>
      </c>
      <c r="Z10" s="327"/>
      <c r="AA10" s="327"/>
      <c r="AB10" s="327"/>
      <c r="AC10" s="327"/>
      <c r="AD10" s="327"/>
      <c r="AE10" s="327"/>
      <c r="AF10" s="327"/>
      <c r="AG10" s="327"/>
      <c r="AH10" s="327"/>
      <c r="AI10" s="327"/>
      <c r="AJ10" s="327"/>
      <c r="AK10" s="327"/>
      <c r="AL10" s="327"/>
      <c r="AM10" s="327"/>
      <c r="AN10" s="327"/>
      <c r="AO10" s="327"/>
      <c r="AP10" s="327"/>
      <c r="AQ10" s="327"/>
      <c r="AR10" s="327"/>
      <c r="AS10" s="327"/>
      <c r="AT10" s="327"/>
      <c r="AU10" s="327"/>
      <c r="AV10" s="327"/>
      <c r="AW10" s="327"/>
      <c r="AX10" s="327"/>
      <c r="AY10" s="327"/>
      <c r="AZ10" s="327"/>
      <c r="BA10" s="327"/>
      <c r="BB10" s="327"/>
      <c r="BC10" s="327"/>
      <c r="BD10" s="327"/>
      <c r="BE10" s="327"/>
      <c r="BF10" s="327"/>
      <c r="BG10" s="327"/>
      <c r="BH10" s="327"/>
      <c r="BI10" s="327"/>
      <c r="BJ10" s="327"/>
      <c r="BK10" s="327"/>
      <c r="BL10" s="327"/>
      <c r="BM10" s="327"/>
      <c r="BN10" s="327"/>
      <c r="BO10" s="327"/>
      <c r="BP10" s="327"/>
      <c r="BQ10" s="327"/>
      <c r="BR10" s="327"/>
      <c r="BS10" s="327"/>
      <c r="BT10" s="327"/>
      <c r="BU10" s="327"/>
      <c r="BV10" s="327"/>
      <c r="BW10" s="327"/>
      <c r="BX10" s="327"/>
      <c r="BY10" s="327"/>
      <c r="BZ10" s="327"/>
      <c r="CA10" s="327"/>
      <c r="CB10" s="327"/>
      <c r="CC10" s="327"/>
      <c r="CD10" s="327"/>
      <c r="CE10" s="327"/>
      <c r="CF10" s="327"/>
      <c r="CG10" s="327"/>
      <c r="CH10" s="327"/>
      <c r="CI10" s="327"/>
      <c r="CJ10" s="327"/>
      <c r="CK10" s="327"/>
    </row>
    <row r="11" spans="1:89" s="193" customFormat="1" ht="37.25" customHeight="1">
      <c r="A11" s="210" t="s">
        <v>1671</v>
      </c>
      <c r="B11" s="247" t="s">
        <v>1678</v>
      </c>
      <c r="C11" s="211" t="s">
        <v>1715</v>
      </c>
      <c r="D11" s="203">
        <v>6</v>
      </c>
      <c r="E11" s="227">
        <v>157</v>
      </c>
      <c r="F11" s="349"/>
      <c r="G11" s="350"/>
      <c r="H11" s="351"/>
      <c r="I11" s="352"/>
      <c r="J11" s="353"/>
      <c r="K11" s="354"/>
      <c r="L11" s="355"/>
      <c r="M11" s="356"/>
      <c r="N11" s="383"/>
      <c r="O11" s="357"/>
      <c r="P11" s="358"/>
      <c r="Q11" s="359"/>
      <c r="R11" s="360"/>
      <c r="S11" s="361"/>
      <c r="T11" s="228">
        <f t="shared" si="3"/>
        <v>0</v>
      </c>
      <c r="U11" s="228">
        <f t="shared" si="0"/>
        <v>0</v>
      </c>
      <c r="V11" s="208" t="str">
        <f t="shared" si="1"/>
        <v>-</v>
      </c>
      <c r="W11" s="229" t="s">
        <v>1679</v>
      </c>
      <c r="X11" s="300">
        <v>2.145</v>
      </c>
      <c r="Y11" s="304">
        <f t="shared" si="2"/>
        <v>0</v>
      </c>
      <c r="Z11" s="327"/>
      <c r="AA11" s="327"/>
      <c r="AB11" s="327"/>
      <c r="AC11" s="327"/>
      <c r="AD11" s="327"/>
      <c r="AE11" s="327"/>
      <c r="AF11" s="327"/>
      <c r="AG11" s="327"/>
      <c r="AH11" s="327"/>
      <c r="AI11" s="327"/>
      <c r="AJ11" s="327"/>
      <c r="AK11" s="327"/>
      <c r="AL11" s="327"/>
      <c r="AM11" s="327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327"/>
      <c r="AY11" s="327"/>
      <c r="AZ11" s="327"/>
      <c r="BA11" s="327"/>
      <c r="BB11" s="327"/>
      <c r="BC11" s="327"/>
      <c r="BD11" s="327"/>
      <c r="BE11" s="327"/>
      <c r="BF11" s="327"/>
      <c r="BG11" s="327"/>
      <c r="BH11" s="327"/>
      <c r="BI11" s="327"/>
      <c r="BJ11" s="327"/>
      <c r="BK11" s="327"/>
      <c r="BL11" s="327"/>
      <c r="BM11" s="327"/>
      <c r="BN11" s="327"/>
      <c r="BO11" s="327"/>
      <c r="BP11" s="327"/>
      <c r="BQ11" s="327"/>
      <c r="BR11" s="327"/>
      <c r="BS11" s="327"/>
      <c r="BT11" s="327"/>
      <c r="BU11" s="327"/>
      <c r="BV11" s="327"/>
      <c r="BW11" s="327"/>
      <c r="BX11" s="327"/>
      <c r="BY11" s="327"/>
      <c r="BZ11" s="327"/>
      <c r="CA11" s="327"/>
      <c r="CB11" s="327"/>
      <c r="CC11" s="327"/>
      <c r="CD11" s="327"/>
      <c r="CE11" s="327"/>
      <c r="CF11" s="327"/>
      <c r="CG11" s="327"/>
      <c r="CH11" s="327"/>
      <c r="CI11" s="327"/>
      <c r="CJ11" s="327"/>
      <c r="CK11" s="327"/>
    </row>
    <row r="12" spans="1:89" s="193" customFormat="1" ht="37.25" customHeight="1">
      <c r="A12" s="210" t="s">
        <v>1671</v>
      </c>
      <c r="B12" s="247" t="s">
        <v>1680</v>
      </c>
      <c r="C12" s="211" t="s">
        <v>1681</v>
      </c>
      <c r="D12" s="203">
        <v>6</v>
      </c>
      <c r="E12" s="227">
        <v>164</v>
      </c>
      <c r="F12" s="349"/>
      <c r="G12" s="350"/>
      <c r="H12" s="351"/>
      <c r="I12" s="352"/>
      <c r="J12" s="353"/>
      <c r="K12" s="354"/>
      <c r="L12" s="355"/>
      <c r="M12" s="356"/>
      <c r="N12" s="383"/>
      <c r="O12" s="357"/>
      <c r="P12" s="358"/>
      <c r="Q12" s="359"/>
      <c r="R12" s="360"/>
      <c r="S12" s="361"/>
      <c r="T12" s="228">
        <f t="shared" si="3"/>
        <v>0</v>
      </c>
      <c r="U12" s="228">
        <f t="shared" si="0"/>
        <v>0</v>
      </c>
      <c r="V12" s="208" t="str">
        <f t="shared" si="1"/>
        <v>-</v>
      </c>
      <c r="W12" s="229" t="s">
        <v>1682</v>
      </c>
      <c r="X12" s="300"/>
      <c r="Y12" s="304"/>
      <c r="Z12" s="327"/>
      <c r="AA12" s="327"/>
      <c r="AB12" s="327"/>
      <c r="AC12" s="327"/>
      <c r="AD12" s="327"/>
      <c r="AE12" s="327"/>
      <c r="AF12" s="327"/>
      <c r="AG12" s="327"/>
      <c r="AH12" s="327"/>
      <c r="AI12" s="327"/>
      <c r="AJ12" s="327"/>
      <c r="AK12" s="327"/>
      <c r="AL12" s="327"/>
      <c r="AM12" s="327"/>
      <c r="AN12" s="327"/>
      <c r="AO12" s="327"/>
      <c r="AP12" s="327"/>
      <c r="AQ12" s="327"/>
      <c r="AR12" s="327"/>
      <c r="AS12" s="327"/>
      <c r="AT12" s="327"/>
      <c r="AU12" s="327"/>
      <c r="AV12" s="327"/>
      <c r="AW12" s="327"/>
      <c r="AX12" s="327"/>
      <c r="AY12" s="327"/>
      <c r="AZ12" s="327"/>
      <c r="BA12" s="327"/>
      <c r="BB12" s="327"/>
      <c r="BC12" s="327"/>
      <c r="BD12" s="327"/>
      <c r="BE12" s="327"/>
      <c r="BF12" s="327"/>
      <c r="BG12" s="327"/>
      <c r="BH12" s="327"/>
      <c r="BI12" s="327"/>
      <c r="BJ12" s="327"/>
      <c r="BK12" s="327"/>
      <c r="BL12" s="327"/>
      <c r="BM12" s="327"/>
      <c r="BN12" s="327"/>
      <c r="BO12" s="327"/>
      <c r="BP12" s="327"/>
      <c r="BQ12" s="327"/>
      <c r="BR12" s="327"/>
      <c r="BS12" s="327"/>
      <c r="BT12" s="327"/>
      <c r="BU12" s="327"/>
      <c r="BV12" s="327"/>
      <c r="BW12" s="327"/>
      <c r="BX12" s="327"/>
      <c r="BY12" s="327"/>
      <c r="BZ12" s="327"/>
      <c r="CA12" s="327"/>
      <c r="CB12" s="327"/>
      <c r="CC12" s="327"/>
      <c r="CD12" s="327"/>
      <c r="CE12" s="327"/>
      <c r="CF12" s="327"/>
      <c r="CG12" s="327"/>
      <c r="CH12" s="327"/>
      <c r="CI12" s="327"/>
      <c r="CJ12" s="327"/>
      <c r="CK12" s="327"/>
    </row>
    <row r="13" spans="1:89" s="193" customFormat="1" ht="37.25" customHeight="1">
      <c r="A13" s="210" t="s">
        <v>1671</v>
      </c>
      <c r="B13" s="247" t="s">
        <v>1683</v>
      </c>
      <c r="C13" s="211" t="s">
        <v>1684</v>
      </c>
      <c r="D13" s="203">
        <v>5</v>
      </c>
      <c r="E13" s="227">
        <v>148</v>
      </c>
      <c r="F13" s="349"/>
      <c r="G13" s="350"/>
      <c r="H13" s="351"/>
      <c r="I13" s="352"/>
      <c r="J13" s="353"/>
      <c r="K13" s="354"/>
      <c r="L13" s="355"/>
      <c r="M13" s="356"/>
      <c r="N13" s="383"/>
      <c r="O13" s="357"/>
      <c r="P13" s="358"/>
      <c r="Q13" s="359"/>
      <c r="R13" s="360"/>
      <c r="S13" s="361"/>
      <c r="T13" s="228">
        <f t="shared" si="3"/>
        <v>0</v>
      </c>
      <c r="U13" s="228">
        <f t="shared" si="0"/>
        <v>0</v>
      </c>
      <c r="V13" s="208" t="str">
        <f t="shared" si="1"/>
        <v>-</v>
      </c>
      <c r="W13" s="229" t="s">
        <v>526</v>
      </c>
      <c r="X13" s="300"/>
      <c r="Y13" s="304"/>
      <c r="Z13" s="327"/>
      <c r="AA13" s="327"/>
      <c r="AB13" s="327"/>
      <c r="AC13" s="327"/>
      <c r="AD13" s="327"/>
      <c r="AE13" s="327"/>
      <c r="AF13" s="327"/>
      <c r="AG13" s="327"/>
      <c r="AH13" s="327"/>
      <c r="AI13" s="327"/>
      <c r="AJ13" s="327"/>
      <c r="AK13" s="327"/>
      <c r="AL13" s="327"/>
      <c r="AM13" s="327"/>
      <c r="AN13" s="327"/>
      <c r="AO13" s="327"/>
      <c r="AP13" s="327"/>
      <c r="AQ13" s="327"/>
      <c r="AR13" s="327"/>
      <c r="AS13" s="327"/>
      <c r="AT13" s="327"/>
      <c r="AU13" s="327"/>
      <c r="AV13" s="327"/>
      <c r="AW13" s="327"/>
      <c r="AX13" s="327"/>
      <c r="AY13" s="327"/>
      <c r="AZ13" s="327"/>
      <c r="BA13" s="327"/>
      <c r="BB13" s="327"/>
      <c r="BC13" s="327"/>
      <c r="BD13" s="327"/>
      <c r="BE13" s="327"/>
      <c r="BF13" s="327"/>
      <c r="BG13" s="327"/>
      <c r="BH13" s="327"/>
      <c r="BI13" s="327"/>
      <c r="BJ13" s="327"/>
      <c r="BK13" s="327"/>
      <c r="BL13" s="327"/>
      <c r="BM13" s="327"/>
      <c r="BN13" s="327"/>
      <c r="BO13" s="327"/>
      <c r="BP13" s="327"/>
      <c r="BQ13" s="327"/>
      <c r="BR13" s="327"/>
      <c r="BS13" s="327"/>
      <c r="BT13" s="327"/>
      <c r="BU13" s="327"/>
      <c r="BV13" s="327"/>
      <c r="BW13" s="327"/>
      <c r="BX13" s="327"/>
      <c r="BY13" s="327"/>
      <c r="BZ13" s="327"/>
      <c r="CA13" s="327"/>
      <c r="CB13" s="327"/>
      <c r="CC13" s="327"/>
      <c r="CD13" s="327"/>
      <c r="CE13" s="327"/>
      <c r="CF13" s="327"/>
      <c r="CG13" s="327"/>
      <c r="CH13" s="327"/>
      <c r="CI13" s="327"/>
      <c r="CJ13" s="327"/>
      <c r="CK13" s="327"/>
    </row>
    <row r="14" spans="1:89" s="193" customFormat="1" ht="37.25" customHeight="1">
      <c r="A14" s="210" t="s">
        <v>1671</v>
      </c>
      <c r="B14" s="247" t="s">
        <v>1689</v>
      </c>
      <c r="C14" s="211" t="s">
        <v>1690</v>
      </c>
      <c r="D14" s="203">
        <v>5</v>
      </c>
      <c r="E14" s="227">
        <v>186</v>
      </c>
      <c r="F14" s="349"/>
      <c r="G14" s="350"/>
      <c r="H14" s="351"/>
      <c r="I14" s="352"/>
      <c r="J14" s="353"/>
      <c r="K14" s="354"/>
      <c r="L14" s="355"/>
      <c r="M14" s="356"/>
      <c r="N14" s="383"/>
      <c r="O14" s="357"/>
      <c r="P14" s="358"/>
      <c r="Q14" s="359"/>
      <c r="R14" s="360"/>
      <c r="S14" s="361"/>
      <c r="T14" s="228">
        <f t="shared" si="3"/>
        <v>0</v>
      </c>
      <c r="U14" s="228">
        <f t="shared" si="0"/>
        <v>0</v>
      </c>
      <c r="V14" s="208" t="str">
        <f t="shared" si="1"/>
        <v>-</v>
      </c>
      <c r="W14" s="229" t="s">
        <v>1691</v>
      </c>
      <c r="X14" s="300">
        <v>2.867</v>
      </c>
      <c r="Y14" s="304">
        <f t="shared" si="2"/>
        <v>0</v>
      </c>
      <c r="Z14" s="327"/>
      <c r="AA14" s="327"/>
      <c r="AB14" s="327"/>
      <c r="AC14" s="327"/>
      <c r="AD14" s="327"/>
      <c r="AE14" s="327"/>
      <c r="AF14" s="327"/>
      <c r="AG14" s="327"/>
      <c r="AH14" s="327"/>
      <c r="AI14" s="327"/>
      <c r="AJ14" s="327"/>
      <c r="AK14" s="327"/>
      <c r="AL14" s="327"/>
      <c r="AM14" s="327"/>
      <c r="AN14" s="327"/>
      <c r="AO14" s="327"/>
      <c r="AP14" s="327"/>
      <c r="AQ14" s="327"/>
      <c r="AR14" s="327"/>
      <c r="AS14" s="327"/>
      <c r="AT14" s="327"/>
      <c r="AU14" s="327"/>
      <c r="AV14" s="327"/>
      <c r="AW14" s="327"/>
      <c r="AX14" s="327"/>
      <c r="AY14" s="327"/>
      <c r="AZ14" s="327"/>
      <c r="BA14" s="327"/>
      <c r="BB14" s="327"/>
      <c r="BC14" s="327"/>
      <c r="BD14" s="327"/>
      <c r="BE14" s="327"/>
      <c r="BF14" s="327"/>
      <c r="BG14" s="327"/>
      <c r="BH14" s="327"/>
      <c r="BI14" s="327"/>
      <c r="BJ14" s="327"/>
      <c r="BK14" s="327"/>
      <c r="BL14" s="327"/>
      <c r="BM14" s="327"/>
      <c r="BN14" s="327"/>
      <c r="BO14" s="327"/>
      <c r="BP14" s="327"/>
      <c r="BQ14" s="327"/>
      <c r="BR14" s="327"/>
      <c r="BS14" s="327"/>
      <c r="BT14" s="327"/>
      <c r="BU14" s="327"/>
      <c r="BV14" s="327"/>
      <c r="BW14" s="327"/>
      <c r="BX14" s="327"/>
      <c r="BY14" s="327"/>
      <c r="BZ14" s="327"/>
      <c r="CA14" s="327"/>
      <c r="CB14" s="327"/>
      <c r="CC14" s="327"/>
      <c r="CD14" s="327"/>
      <c r="CE14" s="327"/>
      <c r="CF14" s="327"/>
      <c r="CG14" s="327"/>
      <c r="CH14" s="327"/>
      <c r="CI14" s="327"/>
      <c r="CJ14" s="327"/>
      <c r="CK14" s="327"/>
    </row>
    <row r="15" spans="1:89" s="193" customFormat="1" ht="37.25" customHeight="1">
      <c r="A15" s="333" t="s">
        <v>1692</v>
      </c>
      <c r="B15" s="247" t="s">
        <v>1693</v>
      </c>
      <c r="C15" s="211" t="s">
        <v>1694</v>
      </c>
      <c r="D15" s="203">
        <v>5</v>
      </c>
      <c r="E15" s="227">
        <v>241</v>
      </c>
      <c r="F15" s="349"/>
      <c r="G15" s="350"/>
      <c r="H15" s="351"/>
      <c r="I15" s="352"/>
      <c r="J15" s="353"/>
      <c r="K15" s="354"/>
      <c r="L15" s="355"/>
      <c r="M15" s="356"/>
      <c r="N15" s="383"/>
      <c r="O15" s="357"/>
      <c r="P15" s="358"/>
      <c r="Q15" s="359"/>
      <c r="R15" s="360"/>
      <c r="S15" s="361"/>
      <c r="T15" s="228">
        <f t="shared" si="3"/>
        <v>0</v>
      </c>
      <c r="U15" s="228">
        <f t="shared" si="0"/>
        <v>0</v>
      </c>
      <c r="V15" s="208" t="str">
        <f t="shared" si="1"/>
        <v>-</v>
      </c>
      <c r="W15" s="229" t="s">
        <v>1695</v>
      </c>
      <c r="X15" s="300">
        <v>2.484</v>
      </c>
      <c r="Y15" s="304">
        <f t="shared" si="2"/>
        <v>0</v>
      </c>
      <c r="Z15" s="327"/>
      <c r="AA15" s="327"/>
      <c r="AB15" s="327"/>
      <c r="AC15" s="327"/>
      <c r="AD15" s="327"/>
      <c r="AE15" s="327"/>
      <c r="AF15" s="327"/>
      <c r="AG15" s="327"/>
      <c r="AH15" s="327"/>
      <c r="AI15" s="327"/>
      <c r="AJ15" s="327"/>
      <c r="AK15" s="327"/>
      <c r="AL15" s="327"/>
      <c r="AM15" s="327"/>
      <c r="AN15" s="327"/>
      <c r="AO15" s="327"/>
      <c r="AP15" s="327"/>
      <c r="AQ15" s="327"/>
      <c r="AR15" s="327"/>
      <c r="AS15" s="327"/>
      <c r="AT15" s="327"/>
      <c r="AU15" s="327"/>
      <c r="AV15" s="327"/>
      <c r="AW15" s="327"/>
      <c r="AX15" s="327"/>
      <c r="AY15" s="327"/>
      <c r="AZ15" s="327"/>
      <c r="BA15" s="327"/>
      <c r="BB15" s="327"/>
      <c r="BC15" s="327"/>
      <c r="BD15" s="327"/>
      <c r="BE15" s="327"/>
      <c r="BF15" s="327"/>
      <c r="BG15" s="327"/>
      <c r="BH15" s="327"/>
      <c r="BI15" s="327"/>
      <c r="BJ15" s="327"/>
      <c r="BK15" s="327"/>
      <c r="BL15" s="327"/>
      <c r="BM15" s="327"/>
      <c r="BN15" s="327"/>
      <c r="BO15" s="327"/>
      <c r="BP15" s="327"/>
      <c r="BQ15" s="327"/>
      <c r="BR15" s="327"/>
      <c r="BS15" s="327"/>
      <c r="BT15" s="327"/>
      <c r="BU15" s="327"/>
      <c r="BV15" s="327"/>
      <c r="BW15" s="327"/>
      <c r="BX15" s="327"/>
      <c r="BY15" s="327"/>
      <c r="BZ15" s="327"/>
      <c r="CA15" s="327"/>
      <c r="CB15" s="327"/>
      <c r="CC15" s="327"/>
      <c r="CD15" s="327"/>
      <c r="CE15" s="327"/>
      <c r="CF15" s="327"/>
      <c r="CG15" s="327"/>
      <c r="CH15" s="327"/>
      <c r="CI15" s="327"/>
      <c r="CJ15" s="327"/>
      <c r="CK15" s="327"/>
    </row>
    <row r="16" spans="1:89" s="193" customFormat="1" ht="37.25" customHeight="1">
      <c r="A16" s="333" t="s">
        <v>1692</v>
      </c>
      <c r="B16" s="247" t="s">
        <v>1696</v>
      </c>
      <c r="C16" s="211" t="s">
        <v>1697</v>
      </c>
      <c r="D16" s="203">
        <v>3</v>
      </c>
      <c r="E16" s="227">
        <v>185</v>
      </c>
      <c r="F16" s="349"/>
      <c r="G16" s="350"/>
      <c r="H16" s="351"/>
      <c r="I16" s="352"/>
      <c r="J16" s="353"/>
      <c r="K16" s="354"/>
      <c r="L16" s="355"/>
      <c r="M16" s="356"/>
      <c r="N16" s="383"/>
      <c r="O16" s="357"/>
      <c r="P16" s="358"/>
      <c r="Q16" s="359"/>
      <c r="R16" s="360"/>
      <c r="S16" s="361"/>
      <c r="T16" s="228">
        <f t="shared" si="3"/>
        <v>0</v>
      </c>
      <c r="U16" s="228">
        <f t="shared" si="0"/>
        <v>0</v>
      </c>
      <c r="V16" s="208" t="str">
        <f t="shared" si="1"/>
        <v>-</v>
      </c>
      <c r="W16" s="229" t="s">
        <v>535</v>
      </c>
      <c r="X16" s="300">
        <v>2.1339999999999999</v>
      </c>
      <c r="Y16" s="304">
        <f t="shared" si="2"/>
        <v>0</v>
      </c>
      <c r="Z16" s="327"/>
      <c r="AA16" s="327"/>
      <c r="AB16" s="327"/>
      <c r="AC16" s="327"/>
      <c r="AD16" s="327"/>
      <c r="AE16" s="327"/>
      <c r="AF16" s="327"/>
      <c r="AG16" s="327"/>
      <c r="AH16" s="327"/>
      <c r="AI16" s="327"/>
      <c r="AJ16" s="327"/>
      <c r="AK16" s="327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7"/>
      <c r="AX16" s="327"/>
      <c r="AY16" s="327"/>
      <c r="AZ16" s="327"/>
      <c r="BA16" s="327"/>
      <c r="BB16" s="327"/>
      <c r="BC16" s="327"/>
      <c r="BD16" s="327"/>
      <c r="BE16" s="327"/>
      <c r="BF16" s="327"/>
      <c r="BG16" s="327"/>
      <c r="BH16" s="327"/>
      <c r="BI16" s="327"/>
      <c r="BJ16" s="327"/>
      <c r="BK16" s="327"/>
      <c r="BL16" s="327"/>
      <c r="BM16" s="327"/>
      <c r="BN16" s="327"/>
      <c r="BO16" s="327"/>
      <c r="BP16" s="327"/>
      <c r="BQ16" s="327"/>
      <c r="BR16" s="327"/>
      <c r="BS16" s="327"/>
      <c r="BT16" s="327"/>
      <c r="BU16" s="327"/>
      <c r="BV16" s="327"/>
      <c r="BW16" s="327"/>
      <c r="BX16" s="327"/>
      <c r="BY16" s="327"/>
      <c r="BZ16" s="327"/>
      <c r="CA16" s="327"/>
      <c r="CB16" s="327"/>
      <c r="CC16" s="327"/>
      <c r="CD16" s="327"/>
      <c r="CE16" s="327"/>
      <c r="CF16" s="327"/>
      <c r="CG16" s="327"/>
      <c r="CH16" s="327"/>
      <c r="CI16" s="327"/>
      <c r="CJ16" s="327"/>
      <c r="CK16" s="327"/>
    </row>
    <row r="17" spans="1:89" s="193" customFormat="1" ht="37.25" customHeight="1">
      <c r="A17" s="333" t="s">
        <v>1692</v>
      </c>
      <c r="B17" s="247" t="s">
        <v>1698</v>
      </c>
      <c r="C17" s="211" t="s">
        <v>1699</v>
      </c>
      <c r="D17" s="203">
        <v>3</v>
      </c>
      <c r="E17" s="227">
        <v>247</v>
      </c>
      <c r="F17" s="349"/>
      <c r="G17" s="350"/>
      <c r="H17" s="351"/>
      <c r="I17" s="352"/>
      <c r="J17" s="353"/>
      <c r="K17" s="354"/>
      <c r="L17" s="355"/>
      <c r="M17" s="356"/>
      <c r="N17" s="383"/>
      <c r="O17" s="357"/>
      <c r="P17" s="358"/>
      <c r="Q17" s="359"/>
      <c r="R17" s="360"/>
      <c r="S17" s="361"/>
      <c r="T17" s="228">
        <f t="shared" si="3"/>
        <v>0</v>
      </c>
      <c r="U17" s="228">
        <f t="shared" si="0"/>
        <v>0</v>
      </c>
      <c r="V17" s="208" t="str">
        <f t="shared" si="1"/>
        <v>-</v>
      </c>
      <c r="W17" s="229" t="s">
        <v>1700</v>
      </c>
      <c r="X17" s="300">
        <v>3.0960000000000001</v>
      </c>
      <c r="Y17" s="304">
        <f t="shared" si="2"/>
        <v>0</v>
      </c>
      <c r="Z17" s="327"/>
      <c r="AA17" s="327"/>
      <c r="AB17" s="327"/>
      <c r="AC17" s="327"/>
      <c r="AD17" s="327"/>
      <c r="AE17" s="327"/>
      <c r="AF17" s="327"/>
      <c r="AG17" s="327"/>
      <c r="AH17" s="327"/>
      <c r="AI17" s="327"/>
      <c r="AJ17" s="327"/>
      <c r="AK17" s="327"/>
      <c r="AL17" s="327"/>
      <c r="AM17" s="327"/>
      <c r="AN17" s="327"/>
      <c r="AO17" s="327"/>
      <c r="AP17" s="327"/>
      <c r="AQ17" s="327"/>
      <c r="AR17" s="327"/>
      <c r="AS17" s="327"/>
      <c r="AT17" s="327"/>
      <c r="AU17" s="327"/>
      <c r="AV17" s="327"/>
      <c r="AW17" s="327"/>
      <c r="AX17" s="327"/>
      <c r="AY17" s="327"/>
      <c r="AZ17" s="327"/>
      <c r="BA17" s="327"/>
      <c r="BB17" s="327"/>
      <c r="BC17" s="327"/>
      <c r="BD17" s="327"/>
      <c r="BE17" s="327"/>
      <c r="BF17" s="327"/>
      <c r="BG17" s="327"/>
      <c r="BH17" s="327"/>
      <c r="BI17" s="327"/>
      <c r="BJ17" s="327"/>
      <c r="BK17" s="327"/>
      <c r="BL17" s="327"/>
      <c r="BM17" s="327"/>
      <c r="BN17" s="327"/>
      <c r="BO17" s="327"/>
      <c r="BP17" s="327"/>
      <c r="BQ17" s="327"/>
      <c r="BR17" s="327"/>
      <c r="BS17" s="327"/>
      <c r="BT17" s="327"/>
      <c r="BU17" s="327"/>
      <c r="BV17" s="327"/>
      <c r="BW17" s="327"/>
      <c r="BX17" s="327"/>
      <c r="BY17" s="327"/>
      <c r="BZ17" s="327"/>
      <c r="CA17" s="327"/>
      <c r="CB17" s="327"/>
      <c r="CC17" s="327"/>
      <c r="CD17" s="327"/>
      <c r="CE17" s="327"/>
      <c r="CF17" s="327"/>
      <c r="CG17" s="327"/>
      <c r="CH17" s="327"/>
      <c r="CI17" s="327"/>
      <c r="CJ17" s="327"/>
      <c r="CK17" s="327"/>
    </row>
    <row r="18" spans="1:89" s="193" customFormat="1" ht="37.25" customHeight="1">
      <c r="A18" s="247" t="s">
        <v>1701</v>
      </c>
      <c r="B18" s="247" t="s">
        <v>1702</v>
      </c>
      <c r="C18" s="211" t="s">
        <v>1703</v>
      </c>
      <c r="D18" s="203">
        <v>5</v>
      </c>
      <c r="E18" s="227">
        <v>150</v>
      </c>
      <c r="F18" s="349"/>
      <c r="G18" s="350"/>
      <c r="H18" s="351"/>
      <c r="I18" s="352"/>
      <c r="J18" s="353"/>
      <c r="K18" s="354"/>
      <c r="L18" s="355"/>
      <c r="M18" s="356"/>
      <c r="N18" s="383"/>
      <c r="O18" s="357"/>
      <c r="P18" s="358"/>
      <c r="Q18" s="359"/>
      <c r="R18" s="360"/>
      <c r="S18" s="361"/>
      <c r="T18" s="228">
        <f t="shared" si="3"/>
        <v>0</v>
      </c>
      <c r="U18" s="228">
        <f t="shared" si="0"/>
        <v>0</v>
      </c>
      <c r="V18" s="208" t="str">
        <f t="shared" si="1"/>
        <v>-</v>
      </c>
      <c r="W18" s="229" t="s">
        <v>77</v>
      </c>
      <c r="X18" s="300">
        <v>2.181</v>
      </c>
      <c r="Y18" s="304">
        <f t="shared" si="2"/>
        <v>0</v>
      </c>
      <c r="Z18" s="327"/>
      <c r="AA18" s="327"/>
      <c r="AB18" s="327"/>
      <c r="AC18" s="327"/>
      <c r="AD18" s="327"/>
      <c r="AE18" s="327"/>
      <c r="AF18" s="327"/>
      <c r="AG18" s="327"/>
      <c r="AH18" s="327"/>
      <c r="AI18" s="327"/>
      <c r="AJ18" s="327"/>
      <c r="AK18" s="327"/>
      <c r="AL18" s="327"/>
      <c r="AM18" s="327"/>
      <c r="AN18" s="327"/>
      <c r="AO18" s="327"/>
      <c r="AP18" s="327"/>
      <c r="AQ18" s="327"/>
      <c r="AR18" s="327"/>
      <c r="AS18" s="327"/>
      <c r="AT18" s="327"/>
      <c r="AU18" s="327"/>
      <c r="AV18" s="327"/>
      <c r="AW18" s="327"/>
      <c r="AX18" s="327"/>
      <c r="AY18" s="327"/>
      <c r="AZ18" s="327"/>
      <c r="BA18" s="327"/>
      <c r="BB18" s="327"/>
      <c r="BC18" s="327"/>
      <c r="BD18" s="327"/>
      <c r="BE18" s="327"/>
      <c r="BF18" s="327"/>
      <c r="BG18" s="327"/>
      <c r="BH18" s="327"/>
      <c r="BI18" s="327"/>
      <c r="BJ18" s="327"/>
      <c r="BK18" s="327"/>
      <c r="BL18" s="327"/>
      <c r="BM18" s="327"/>
      <c r="BN18" s="327"/>
      <c r="BO18" s="327"/>
      <c r="BP18" s="327"/>
      <c r="BQ18" s="327"/>
      <c r="BR18" s="327"/>
      <c r="BS18" s="327"/>
      <c r="BT18" s="327"/>
      <c r="BU18" s="327"/>
      <c r="BV18" s="327"/>
      <c r="BW18" s="327"/>
      <c r="BX18" s="327"/>
      <c r="BY18" s="327"/>
      <c r="BZ18" s="327"/>
      <c r="CA18" s="327"/>
      <c r="CB18" s="327"/>
      <c r="CC18" s="327"/>
      <c r="CD18" s="327"/>
      <c r="CE18" s="327"/>
      <c r="CF18" s="327"/>
      <c r="CG18" s="327"/>
      <c r="CH18" s="327"/>
      <c r="CI18" s="327"/>
      <c r="CJ18" s="327"/>
      <c r="CK18" s="327"/>
    </row>
    <row r="19" spans="1:89" s="193" customFormat="1" ht="37.25" customHeight="1">
      <c r="A19" s="247" t="s">
        <v>1701</v>
      </c>
      <c r="B19" s="247" t="s">
        <v>1704</v>
      </c>
      <c r="C19" s="211" t="s">
        <v>1705</v>
      </c>
      <c r="D19" s="203">
        <v>5</v>
      </c>
      <c r="E19" s="227">
        <v>173</v>
      </c>
      <c r="F19" s="349"/>
      <c r="G19" s="350"/>
      <c r="H19" s="351"/>
      <c r="I19" s="352"/>
      <c r="J19" s="353"/>
      <c r="K19" s="354"/>
      <c r="L19" s="355"/>
      <c r="M19" s="356"/>
      <c r="N19" s="383"/>
      <c r="O19" s="357"/>
      <c r="P19" s="358"/>
      <c r="Q19" s="359"/>
      <c r="R19" s="360"/>
      <c r="S19" s="361"/>
      <c r="T19" s="228">
        <f t="shared" si="3"/>
        <v>0</v>
      </c>
      <c r="U19" s="228">
        <f t="shared" si="0"/>
        <v>0</v>
      </c>
      <c r="V19" s="208" t="str">
        <f t="shared" si="1"/>
        <v>-</v>
      </c>
      <c r="W19" s="229" t="s">
        <v>526</v>
      </c>
      <c r="X19" s="300">
        <v>2.6070000000000002</v>
      </c>
      <c r="Y19" s="304">
        <f t="shared" si="2"/>
        <v>0</v>
      </c>
      <c r="Z19" s="327"/>
      <c r="AA19" s="327"/>
      <c r="AB19" s="327"/>
      <c r="AC19" s="327"/>
      <c r="AD19" s="327"/>
      <c r="AE19" s="327"/>
      <c r="AF19" s="327"/>
      <c r="AG19" s="327"/>
      <c r="AH19" s="327"/>
      <c r="AI19" s="327"/>
      <c r="AJ19" s="327"/>
      <c r="AK19" s="327"/>
      <c r="AL19" s="327"/>
      <c r="AM19" s="327"/>
      <c r="AN19" s="327"/>
      <c r="AO19" s="327"/>
      <c r="AP19" s="327"/>
      <c r="AQ19" s="327"/>
      <c r="AR19" s="327"/>
      <c r="AS19" s="327"/>
      <c r="AT19" s="327"/>
      <c r="AU19" s="327"/>
      <c r="AV19" s="327"/>
      <c r="AW19" s="327"/>
      <c r="AX19" s="327"/>
      <c r="AY19" s="327"/>
      <c r="AZ19" s="327"/>
      <c r="BA19" s="327"/>
      <c r="BB19" s="327"/>
      <c r="BC19" s="327"/>
      <c r="BD19" s="327"/>
      <c r="BE19" s="327"/>
      <c r="BF19" s="327"/>
      <c r="BG19" s="327"/>
      <c r="BH19" s="327"/>
      <c r="BI19" s="327"/>
      <c r="BJ19" s="327"/>
      <c r="BK19" s="327"/>
      <c r="BL19" s="327"/>
      <c r="BM19" s="327"/>
      <c r="BN19" s="327"/>
      <c r="BO19" s="327"/>
      <c r="BP19" s="327"/>
      <c r="BQ19" s="327"/>
      <c r="BR19" s="327"/>
      <c r="BS19" s="327"/>
      <c r="BT19" s="327"/>
      <c r="BU19" s="327"/>
      <c r="BV19" s="327"/>
      <c r="BW19" s="327"/>
      <c r="BX19" s="327"/>
      <c r="BY19" s="327"/>
      <c r="BZ19" s="327"/>
      <c r="CA19" s="327"/>
      <c r="CB19" s="327"/>
      <c r="CC19" s="327"/>
      <c r="CD19" s="327"/>
      <c r="CE19" s="327"/>
      <c r="CF19" s="327"/>
      <c r="CG19" s="327"/>
      <c r="CH19" s="327"/>
      <c r="CI19" s="327"/>
      <c r="CJ19" s="327"/>
      <c r="CK19" s="327"/>
    </row>
    <row r="20" spans="1:89" s="193" customFormat="1" ht="37.25" customHeight="1">
      <c r="A20" s="247" t="s">
        <v>1701</v>
      </c>
      <c r="B20" s="247" t="s">
        <v>1706</v>
      </c>
      <c r="C20" s="211" t="s">
        <v>1707</v>
      </c>
      <c r="D20" s="203">
        <v>5</v>
      </c>
      <c r="E20" s="227">
        <v>252</v>
      </c>
      <c r="F20" s="349"/>
      <c r="G20" s="350"/>
      <c r="H20" s="351"/>
      <c r="I20" s="352"/>
      <c r="J20" s="353"/>
      <c r="K20" s="354"/>
      <c r="L20" s="355"/>
      <c r="M20" s="356"/>
      <c r="N20" s="383"/>
      <c r="O20" s="357"/>
      <c r="P20" s="358"/>
      <c r="Q20" s="359"/>
      <c r="R20" s="360"/>
      <c r="S20" s="361"/>
      <c r="T20" s="228">
        <f t="shared" si="3"/>
        <v>0</v>
      </c>
      <c r="U20" s="228">
        <f t="shared" si="0"/>
        <v>0</v>
      </c>
      <c r="V20" s="208" t="str">
        <f t="shared" si="1"/>
        <v>-</v>
      </c>
      <c r="W20" s="229" t="s">
        <v>1166</v>
      </c>
      <c r="X20" s="300">
        <v>4.0810000000000004</v>
      </c>
      <c r="Y20" s="304">
        <f t="shared" si="2"/>
        <v>0</v>
      </c>
      <c r="Z20" s="327"/>
      <c r="AA20" s="327"/>
      <c r="AB20" s="327"/>
      <c r="AC20" s="327"/>
      <c r="AD20" s="327"/>
      <c r="AE20" s="327"/>
      <c r="AF20" s="327"/>
      <c r="AG20" s="327"/>
      <c r="AH20" s="327"/>
      <c r="AI20" s="327"/>
      <c r="AJ20" s="327"/>
      <c r="AK20" s="327"/>
      <c r="AL20" s="327"/>
      <c r="AM20" s="327"/>
      <c r="AN20" s="327"/>
      <c r="AO20" s="327"/>
      <c r="AP20" s="327"/>
      <c r="AQ20" s="327"/>
      <c r="AR20" s="327"/>
      <c r="AS20" s="327"/>
      <c r="AT20" s="327"/>
      <c r="AU20" s="327"/>
      <c r="AV20" s="327"/>
      <c r="AW20" s="327"/>
      <c r="AX20" s="327"/>
      <c r="AY20" s="327"/>
      <c r="AZ20" s="327"/>
      <c r="BA20" s="327"/>
      <c r="BB20" s="327"/>
      <c r="BC20" s="327"/>
      <c r="BD20" s="327"/>
      <c r="BE20" s="327"/>
      <c r="BF20" s="327"/>
      <c r="BG20" s="327"/>
      <c r="BH20" s="327"/>
      <c r="BI20" s="327"/>
      <c r="BJ20" s="327"/>
      <c r="BK20" s="327"/>
      <c r="BL20" s="327"/>
      <c r="BM20" s="327"/>
      <c r="BN20" s="327"/>
      <c r="BO20" s="327"/>
      <c r="BP20" s="327"/>
      <c r="BQ20" s="327"/>
      <c r="BR20" s="327"/>
      <c r="BS20" s="327"/>
      <c r="BT20" s="327"/>
      <c r="BU20" s="327"/>
      <c r="BV20" s="327"/>
      <c r="BW20" s="327"/>
      <c r="BX20" s="327"/>
      <c r="BY20" s="327"/>
      <c r="BZ20" s="327"/>
      <c r="CA20" s="327"/>
      <c r="CB20" s="327"/>
      <c r="CC20" s="327"/>
      <c r="CD20" s="327"/>
      <c r="CE20" s="327"/>
      <c r="CF20" s="327"/>
      <c r="CG20" s="327"/>
      <c r="CH20" s="327"/>
      <c r="CI20" s="327"/>
      <c r="CJ20" s="327"/>
      <c r="CK20" s="327"/>
    </row>
    <row r="21" spans="1:89" s="193" customFormat="1" ht="37.25" customHeight="1">
      <c r="A21" s="247" t="s">
        <v>1701</v>
      </c>
      <c r="B21" s="247" t="s">
        <v>1708</v>
      </c>
      <c r="C21" s="211" t="s">
        <v>1716</v>
      </c>
      <c r="D21" s="203">
        <v>3</v>
      </c>
      <c r="E21" s="227">
        <v>218</v>
      </c>
      <c r="F21" s="349"/>
      <c r="G21" s="350"/>
      <c r="H21" s="351"/>
      <c r="I21" s="352"/>
      <c r="J21" s="353"/>
      <c r="K21" s="354"/>
      <c r="L21" s="355"/>
      <c r="M21" s="356"/>
      <c r="N21" s="383"/>
      <c r="O21" s="357"/>
      <c r="P21" s="358"/>
      <c r="Q21" s="359"/>
      <c r="R21" s="360"/>
      <c r="S21" s="361"/>
      <c r="T21" s="228">
        <f t="shared" si="3"/>
        <v>0</v>
      </c>
      <c r="U21" s="228">
        <f t="shared" si="0"/>
        <v>0</v>
      </c>
      <c r="V21" s="208" t="str">
        <f t="shared" si="1"/>
        <v>-</v>
      </c>
      <c r="W21" s="229" t="s">
        <v>602</v>
      </c>
      <c r="X21" s="300">
        <v>2.6509999999999998</v>
      </c>
      <c r="Y21" s="304">
        <f t="shared" si="2"/>
        <v>0</v>
      </c>
      <c r="Z21" s="327"/>
      <c r="AA21" s="327"/>
      <c r="AB21" s="327"/>
      <c r="AC21" s="327"/>
      <c r="AD21" s="327"/>
      <c r="AE21" s="327"/>
      <c r="AF21" s="327"/>
      <c r="AG21" s="327"/>
      <c r="AH21" s="327"/>
      <c r="AI21" s="327"/>
      <c r="AJ21" s="327"/>
      <c r="AK21" s="327"/>
      <c r="AL21" s="327"/>
      <c r="AM21" s="327"/>
      <c r="AN21" s="327"/>
      <c r="AO21" s="327"/>
      <c r="AP21" s="327"/>
      <c r="AQ21" s="327"/>
      <c r="AR21" s="327"/>
      <c r="AS21" s="327"/>
      <c r="AT21" s="327"/>
      <c r="AU21" s="327"/>
      <c r="AV21" s="327"/>
      <c r="AW21" s="327"/>
      <c r="AX21" s="327"/>
      <c r="AY21" s="327"/>
      <c r="AZ21" s="327"/>
      <c r="BA21" s="327"/>
      <c r="BB21" s="327"/>
      <c r="BC21" s="327"/>
      <c r="BD21" s="327"/>
      <c r="BE21" s="327"/>
      <c r="BF21" s="327"/>
      <c r="BG21" s="327"/>
      <c r="BH21" s="327"/>
      <c r="BI21" s="327"/>
      <c r="BJ21" s="327"/>
      <c r="BK21" s="327"/>
      <c r="BL21" s="327"/>
      <c r="BM21" s="327"/>
      <c r="BN21" s="327"/>
      <c r="BO21" s="327"/>
      <c r="BP21" s="327"/>
      <c r="BQ21" s="327"/>
      <c r="BR21" s="327"/>
      <c r="BS21" s="327"/>
      <c r="BT21" s="327"/>
      <c r="BU21" s="327"/>
      <c r="BV21" s="327"/>
      <c r="BW21" s="327"/>
      <c r="BX21" s="327"/>
      <c r="BY21" s="327"/>
      <c r="BZ21" s="327"/>
      <c r="CA21" s="327"/>
      <c r="CB21" s="327"/>
      <c r="CC21" s="327"/>
      <c r="CD21" s="327"/>
      <c r="CE21" s="327"/>
      <c r="CF21" s="327"/>
      <c r="CG21" s="327"/>
      <c r="CH21" s="327"/>
      <c r="CI21" s="327"/>
      <c r="CJ21" s="327"/>
      <c r="CK21" s="327"/>
    </row>
    <row r="22" spans="1:89" s="193" customFormat="1" ht="37.25" customHeight="1">
      <c r="A22" s="247" t="s">
        <v>1701</v>
      </c>
      <c r="B22" s="247" t="s">
        <v>1709</v>
      </c>
      <c r="C22" s="211" t="s">
        <v>1710</v>
      </c>
      <c r="D22" s="203">
        <v>3</v>
      </c>
      <c r="E22" s="227">
        <v>252</v>
      </c>
      <c r="F22" s="349"/>
      <c r="G22" s="350"/>
      <c r="H22" s="351"/>
      <c r="I22" s="352"/>
      <c r="J22" s="353"/>
      <c r="K22" s="354"/>
      <c r="L22" s="355"/>
      <c r="M22" s="356"/>
      <c r="N22" s="383"/>
      <c r="O22" s="357"/>
      <c r="P22" s="358"/>
      <c r="Q22" s="359"/>
      <c r="R22" s="360"/>
      <c r="S22" s="361"/>
      <c r="T22" s="228">
        <f t="shared" si="3"/>
        <v>0</v>
      </c>
      <c r="U22" s="228">
        <f t="shared" si="0"/>
        <v>0</v>
      </c>
      <c r="V22" s="208" t="str">
        <f t="shared" si="1"/>
        <v>-</v>
      </c>
      <c r="W22" s="229" t="s">
        <v>1351</v>
      </c>
      <c r="X22" s="300">
        <v>3.1930000000000001</v>
      </c>
      <c r="Y22" s="304">
        <f t="shared" si="2"/>
        <v>0</v>
      </c>
      <c r="Z22" s="327"/>
      <c r="AA22" s="327"/>
      <c r="AB22" s="327"/>
      <c r="AC22" s="327"/>
      <c r="AD22" s="327"/>
      <c r="AE22" s="327"/>
      <c r="AF22" s="327"/>
      <c r="AG22" s="327"/>
      <c r="AH22" s="327"/>
      <c r="AI22" s="327"/>
      <c r="AJ22" s="327"/>
      <c r="AK22" s="327"/>
      <c r="AL22" s="327"/>
      <c r="AM22" s="327"/>
      <c r="AN22" s="327"/>
      <c r="AO22" s="327"/>
      <c r="AP22" s="327"/>
      <c r="AQ22" s="327"/>
      <c r="AR22" s="327"/>
      <c r="AS22" s="327"/>
      <c r="AT22" s="327"/>
      <c r="AU22" s="327"/>
      <c r="AV22" s="327"/>
      <c r="AW22" s="327"/>
      <c r="AX22" s="327"/>
      <c r="AY22" s="327"/>
      <c r="AZ22" s="327"/>
      <c r="BA22" s="327"/>
      <c r="BB22" s="327"/>
      <c r="BC22" s="327"/>
      <c r="BD22" s="327"/>
      <c r="BE22" s="327"/>
      <c r="BF22" s="327"/>
      <c r="BG22" s="327"/>
      <c r="BH22" s="327"/>
      <c r="BI22" s="327"/>
      <c r="BJ22" s="327"/>
      <c r="BK22" s="327"/>
      <c r="BL22" s="327"/>
      <c r="BM22" s="327"/>
      <c r="BN22" s="327"/>
      <c r="BO22" s="327"/>
      <c r="BP22" s="327"/>
      <c r="BQ22" s="327"/>
      <c r="BR22" s="327"/>
      <c r="BS22" s="327"/>
      <c r="BT22" s="327"/>
      <c r="BU22" s="327"/>
      <c r="BV22" s="327"/>
      <c r="BW22" s="327"/>
      <c r="BX22" s="327"/>
      <c r="BY22" s="327"/>
      <c r="BZ22" s="327"/>
      <c r="CA22" s="327"/>
      <c r="CB22" s="327"/>
      <c r="CC22" s="327"/>
      <c r="CD22" s="327"/>
      <c r="CE22" s="327"/>
      <c r="CF22" s="327"/>
      <c r="CG22" s="327"/>
      <c r="CH22" s="327"/>
      <c r="CI22" s="327"/>
      <c r="CJ22" s="327"/>
      <c r="CK22" s="327"/>
    </row>
    <row r="23" spans="1:89" s="193" customFormat="1" ht="37.25" customHeight="1">
      <c r="A23" s="247" t="s">
        <v>1701</v>
      </c>
      <c r="B23" s="247" t="s">
        <v>1711</v>
      </c>
      <c r="C23" s="211" t="s">
        <v>1712</v>
      </c>
      <c r="D23" s="203">
        <v>1</v>
      </c>
      <c r="E23" s="227">
        <v>152</v>
      </c>
      <c r="F23" s="349"/>
      <c r="G23" s="350"/>
      <c r="H23" s="351"/>
      <c r="I23" s="352"/>
      <c r="J23" s="353"/>
      <c r="K23" s="354"/>
      <c r="L23" s="355"/>
      <c r="M23" s="356"/>
      <c r="N23" s="383"/>
      <c r="O23" s="357"/>
      <c r="P23" s="358"/>
      <c r="Q23" s="359"/>
      <c r="R23" s="360"/>
      <c r="S23" s="361"/>
      <c r="T23" s="228">
        <f t="shared" si="3"/>
        <v>0</v>
      </c>
      <c r="U23" s="228">
        <f t="shared" si="0"/>
        <v>0</v>
      </c>
      <c r="V23" s="208" t="str">
        <f t="shared" si="1"/>
        <v>-</v>
      </c>
      <c r="W23" s="229" t="s">
        <v>645</v>
      </c>
      <c r="X23" s="300">
        <v>2.13</v>
      </c>
      <c r="Y23" s="304">
        <f t="shared" si="2"/>
        <v>0</v>
      </c>
      <c r="Z23" s="327"/>
      <c r="AA23" s="327"/>
      <c r="AB23" s="327"/>
      <c r="AC23" s="327"/>
      <c r="AD23" s="327"/>
      <c r="AE23" s="327"/>
      <c r="AF23" s="327"/>
      <c r="AG23" s="327"/>
      <c r="AH23" s="327"/>
      <c r="AI23" s="327"/>
      <c r="AJ23" s="327"/>
      <c r="AK23" s="327"/>
      <c r="AL23" s="327"/>
      <c r="AM23" s="327"/>
      <c r="AN23" s="327"/>
      <c r="AO23" s="327"/>
      <c r="AP23" s="327"/>
      <c r="AQ23" s="327"/>
      <c r="AR23" s="327"/>
      <c r="AS23" s="327"/>
      <c r="AT23" s="327"/>
      <c r="AU23" s="327"/>
      <c r="AV23" s="327"/>
      <c r="AW23" s="327"/>
      <c r="AX23" s="327"/>
      <c r="AY23" s="327"/>
      <c r="AZ23" s="327"/>
      <c r="BA23" s="327"/>
      <c r="BB23" s="327"/>
      <c r="BC23" s="327"/>
      <c r="BD23" s="327"/>
      <c r="BE23" s="327"/>
      <c r="BF23" s="327"/>
      <c r="BG23" s="327"/>
      <c r="BH23" s="327"/>
      <c r="BI23" s="327"/>
      <c r="BJ23" s="327"/>
      <c r="BK23" s="327"/>
      <c r="BL23" s="327"/>
      <c r="BM23" s="327"/>
      <c r="BN23" s="327"/>
      <c r="BO23" s="327"/>
      <c r="BP23" s="327"/>
      <c r="BQ23" s="327"/>
      <c r="BR23" s="327"/>
      <c r="BS23" s="327"/>
      <c r="BT23" s="327"/>
      <c r="BU23" s="327"/>
      <c r="BV23" s="327"/>
      <c r="BW23" s="327"/>
      <c r="BX23" s="327"/>
      <c r="BY23" s="327"/>
      <c r="BZ23" s="327"/>
      <c r="CA23" s="327"/>
      <c r="CB23" s="327"/>
      <c r="CC23" s="327"/>
      <c r="CD23" s="327"/>
      <c r="CE23" s="327"/>
      <c r="CF23" s="327"/>
      <c r="CG23" s="327"/>
      <c r="CH23" s="327"/>
      <c r="CI23" s="327"/>
      <c r="CJ23" s="327"/>
      <c r="CK23" s="327"/>
    </row>
    <row r="24" spans="1:89" s="193" customFormat="1" ht="37.25" customHeight="1">
      <c r="A24" s="261" t="s">
        <v>739</v>
      </c>
      <c r="B24" s="262"/>
      <c r="C24" s="263"/>
      <c r="D24" s="264"/>
      <c r="E24" s="265"/>
      <c r="F24" s="266">
        <f>SUMPRODUCT(D6:D23,F6:F23)</f>
        <v>0</v>
      </c>
      <c r="G24" s="267">
        <f>SUMPRODUCT(D6:D23,G6:G23)</f>
        <v>0</v>
      </c>
      <c r="H24" s="268">
        <f>SUMPRODUCT(D6:D23,H6:H23)</f>
        <v>0</v>
      </c>
      <c r="I24" s="269">
        <f>SUMPRODUCT(D6:D23,I6:I23)</f>
        <v>0</v>
      </c>
      <c r="J24" s="270">
        <f>SUMPRODUCT(D6:D23,J6:J23)</f>
        <v>0</v>
      </c>
      <c r="K24" s="271">
        <f>SUMPRODUCT(D6:D23,K6:K23)</f>
        <v>0</v>
      </c>
      <c r="L24" s="272">
        <f>SUMPRODUCT(D6:D23,L6:L23)</f>
        <v>0</v>
      </c>
      <c r="M24" s="273">
        <f>SUMPRODUCT(D6:D23,M6:M23)</f>
        <v>0</v>
      </c>
      <c r="N24" s="383">
        <f>SUMPRODUCT(D6:D23,N6:N23)</f>
        <v>0</v>
      </c>
      <c r="O24" s="254">
        <f>SUMPRODUCT(D6:D23,O6:O23)</f>
        <v>0</v>
      </c>
      <c r="P24" s="274">
        <f>SUMPRODUCT(D6:D23,P6:P23)</f>
        <v>0</v>
      </c>
      <c r="Q24" s="275">
        <f>SUMPRODUCT(D6:D23,Q6:Q23)</f>
        <v>0</v>
      </c>
      <c r="R24" s="276">
        <f>SUMPRODUCT(D6:D23,R6:R23)</f>
        <v>0</v>
      </c>
      <c r="S24" s="277">
        <f>SUMPRODUCT(D6:D23,S6:S23)</f>
        <v>0</v>
      </c>
      <c r="T24" s="278">
        <f>SUM(T6:T23)</f>
        <v>0</v>
      </c>
      <c r="U24" s="278">
        <f>SUM(U6:U23)</f>
        <v>0</v>
      </c>
      <c r="V24" s="345">
        <f>SUM(V6:V23)</f>
        <v>0</v>
      </c>
      <c r="W24" s="279"/>
      <c r="X24" s="299"/>
      <c r="Y24" s="334"/>
      <c r="Z24" s="327"/>
      <c r="AA24" s="327"/>
      <c r="AB24" s="327"/>
      <c r="AC24" s="327"/>
      <c r="AD24" s="327"/>
      <c r="AE24" s="327"/>
      <c r="AF24" s="327"/>
      <c r="AG24" s="327"/>
      <c r="AH24" s="327"/>
      <c r="AI24" s="327"/>
      <c r="AJ24" s="327"/>
      <c r="AK24" s="327"/>
      <c r="AL24" s="327"/>
      <c r="AM24" s="327"/>
      <c r="AN24" s="327"/>
      <c r="AO24" s="327"/>
      <c r="AP24" s="327"/>
      <c r="AQ24" s="327"/>
      <c r="AR24" s="327"/>
      <c r="AS24" s="327"/>
      <c r="AT24" s="327"/>
      <c r="AU24" s="327"/>
      <c r="AV24" s="327"/>
      <c r="AW24" s="327"/>
      <c r="AX24" s="327"/>
      <c r="AY24" s="327"/>
      <c r="AZ24" s="327"/>
      <c r="BA24" s="327"/>
      <c r="BB24" s="327"/>
      <c r="BC24" s="327"/>
      <c r="BD24" s="327"/>
      <c r="BE24" s="327"/>
      <c r="BF24" s="327"/>
      <c r="BG24" s="327"/>
      <c r="BH24" s="327"/>
      <c r="BI24" s="327"/>
      <c r="BJ24" s="327"/>
      <c r="BK24" s="327"/>
      <c r="BL24" s="327"/>
      <c r="BM24" s="327"/>
      <c r="BN24" s="327"/>
      <c r="BO24" s="327"/>
      <c r="BP24" s="327"/>
      <c r="BQ24" s="327"/>
      <c r="BR24" s="327"/>
      <c r="BS24" s="327"/>
      <c r="BT24" s="327"/>
      <c r="BU24" s="327"/>
      <c r="BV24" s="327"/>
      <c r="BW24" s="327"/>
      <c r="BX24" s="327"/>
      <c r="BY24" s="327"/>
      <c r="BZ24" s="327"/>
      <c r="CA24" s="327"/>
      <c r="CB24" s="327"/>
      <c r="CC24" s="327"/>
      <c r="CD24" s="327"/>
      <c r="CE24" s="327"/>
      <c r="CF24" s="327"/>
      <c r="CG24" s="327"/>
      <c r="CH24" s="327"/>
      <c r="CI24" s="327"/>
      <c r="CJ24" s="327"/>
      <c r="CK24" s="327"/>
    </row>
    <row r="25" spans="1:89" s="193" customFormat="1" ht="25" customHeight="1">
      <c r="A25" s="335"/>
      <c r="B25" s="178"/>
      <c r="C25" s="178"/>
      <c r="D25" s="179"/>
      <c r="E25" s="180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395" t="s">
        <v>2</v>
      </c>
      <c r="U25" s="395"/>
      <c r="V25" s="346">
        <f>V24</f>
        <v>0</v>
      </c>
      <c r="W25" s="336"/>
      <c r="X25" s="301"/>
      <c r="Y25" s="337"/>
      <c r="Z25" s="327"/>
      <c r="AA25" s="327"/>
      <c r="AB25" s="327"/>
      <c r="AC25" s="327"/>
      <c r="AD25" s="327"/>
      <c r="AE25" s="327"/>
      <c r="AF25" s="327"/>
      <c r="AG25" s="327"/>
      <c r="AH25" s="327"/>
      <c r="AI25" s="327"/>
      <c r="AJ25" s="327"/>
      <c r="AK25" s="327"/>
      <c r="AL25" s="327"/>
      <c r="AM25" s="327"/>
      <c r="AN25" s="327"/>
      <c r="AO25" s="327"/>
      <c r="AP25" s="327"/>
      <c r="AQ25" s="327"/>
      <c r="AR25" s="327"/>
      <c r="AS25" s="327"/>
      <c r="AT25" s="327"/>
      <c r="AU25" s="327"/>
      <c r="AV25" s="327"/>
      <c r="AW25" s="327"/>
      <c r="AX25" s="327"/>
      <c r="AY25" s="327"/>
      <c r="AZ25" s="327"/>
      <c r="BA25" s="327"/>
      <c r="BB25" s="327"/>
      <c r="BC25" s="327"/>
      <c r="BD25" s="327"/>
      <c r="BE25" s="327"/>
      <c r="BF25" s="327"/>
      <c r="BG25" s="327"/>
      <c r="BH25" s="327"/>
      <c r="BI25" s="327"/>
      <c r="BJ25" s="327"/>
      <c r="BK25" s="327"/>
      <c r="BL25" s="327"/>
      <c r="BM25" s="327"/>
      <c r="BN25" s="327"/>
      <c r="BO25" s="327"/>
      <c r="BP25" s="327"/>
      <c r="BQ25" s="327"/>
      <c r="BR25" s="327"/>
      <c r="BS25" s="327"/>
      <c r="BT25" s="327"/>
      <c r="BU25" s="327"/>
      <c r="BV25" s="327"/>
      <c r="BW25" s="327"/>
      <c r="BX25" s="327"/>
      <c r="BY25" s="327"/>
      <c r="BZ25" s="327"/>
      <c r="CA25" s="327"/>
      <c r="CB25" s="327"/>
      <c r="CC25" s="327"/>
      <c r="CD25" s="327"/>
      <c r="CE25" s="327"/>
      <c r="CF25" s="327"/>
      <c r="CG25" s="327"/>
      <c r="CH25" s="327"/>
      <c r="CI25" s="327"/>
      <c r="CJ25" s="327"/>
      <c r="CK25" s="327"/>
    </row>
    <row r="26" spans="1:89" s="327" customFormat="1" ht="18" customHeight="1">
      <c r="A26" s="338"/>
      <c r="B26" s="338"/>
      <c r="C26" s="338"/>
      <c r="D26" s="338"/>
      <c r="X26" s="339"/>
      <c r="Y26" s="340"/>
    </row>
    <row r="27" spans="1:89" s="327" customFormat="1" ht="18" customHeight="1">
      <c r="A27" s="338"/>
      <c r="B27" s="338"/>
      <c r="C27" s="338"/>
      <c r="D27" s="338"/>
      <c r="X27" s="339"/>
      <c r="Y27" s="340"/>
    </row>
    <row r="28" spans="1:89" s="327" customFormat="1" ht="18" customHeight="1">
      <c r="A28" s="338"/>
      <c r="B28" s="338"/>
      <c r="C28" s="338"/>
      <c r="D28" s="338"/>
      <c r="X28" s="339"/>
      <c r="Y28" s="340"/>
    </row>
    <row r="29" spans="1:89" s="327" customFormat="1" ht="18" customHeight="1">
      <c r="A29" s="338"/>
      <c r="B29" s="338"/>
      <c r="C29" s="338"/>
      <c r="D29" s="338"/>
      <c r="X29" s="339"/>
      <c r="Y29" s="340"/>
    </row>
    <row r="30" spans="1:89" s="327" customFormat="1" ht="18" customHeight="1">
      <c r="A30" s="338"/>
      <c r="B30" s="338"/>
      <c r="C30" s="338"/>
      <c r="D30" s="338"/>
      <c r="X30" s="339"/>
      <c r="Y30" s="340"/>
    </row>
    <row r="31" spans="1:89" s="327" customFormat="1" ht="18" customHeight="1">
      <c r="A31" s="338"/>
      <c r="B31" s="338"/>
      <c r="C31" s="338"/>
      <c r="D31" s="338"/>
      <c r="X31" s="339"/>
      <c r="Y31" s="340"/>
    </row>
    <row r="32" spans="1:89" s="327" customFormat="1" ht="18" customHeight="1">
      <c r="A32" s="338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X32" s="341"/>
      <c r="Y32" s="342"/>
    </row>
    <row r="33" spans="1:25" s="327" customFormat="1" ht="18" customHeight="1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8"/>
      <c r="U33" s="338"/>
      <c r="V33" s="338"/>
      <c r="X33" s="341"/>
      <c r="Y33" s="342"/>
    </row>
  </sheetData>
  <sheetProtection algorithmName="SHA-512" hashValue="YHZ3/pi9sAP2NyQUGqkx4MPw4RUwpmzKBhITGWnDRc0uM+4CKYt5ExkTHxZoiILavDehY9dpwXyuDOYzQP8g+A==" saltValue="zLq4zKCj2BusWgEjoZq8pA==" spinCount="100000" sheet="1" formatCells="0" selectLockedCells="1"/>
  <mergeCells count="5">
    <mergeCell ref="A1:E1"/>
    <mergeCell ref="F1:S1"/>
    <mergeCell ref="T2:U2"/>
    <mergeCell ref="D4:E4"/>
    <mergeCell ref="T25:U25"/>
  </mergeCells>
  <pageMargins left="0.5" right="0.5" top="0.75" bottom="0.75" header="0.27777800000000002" footer="0.27777800000000002"/>
  <pageSetup orientation="portrait"/>
  <headerFooter>
    <oddFooter>&amp;L&amp;"Helvetica,Regular"&amp;11&amp;K000000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T166"/>
  <sheetViews>
    <sheetView showGridLines="0" zoomScale="50" workbookViewId="0">
      <selection activeCell="M92" sqref="M92:M93"/>
    </sheetView>
  </sheetViews>
  <sheetFormatPr baseColWidth="10" defaultColWidth="30.5" defaultRowHeight="18" customHeight="1"/>
  <cols>
    <col min="1" max="1" width="22.33203125" style="23" customWidth="1"/>
    <col min="2" max="3" width="25.6640625" style="23" customWidth="1"/>
    <col min="4" max="4" width="15.6640625" style="23" customWidth="1"/>
    <col min="5" max="5" width="15.6640625" style="159" customWidth="1"/>
    <col min="6" max="6" width="21.1640625" style="23" customWidth="1"/>
    <col min="7" max="15" width="19.33203125" style="23" customWidth="1"/>
    <col min="16" max="16" width="19.33203125" style="133" customWidth="1"/>
    <col min="17" max="17" width="22.6640625" style="23" customWidth="1"/>
    <col min="18" max="18" width="34.6640625" style="23" customWidth="1"/>
    <col min="19" max="19" width="21" style="168" bestFit="1" customWidth="1"/>
    <col min="20" max="255" width="30.5" style="23" customWidth="1"/>
    <col min="256" max="16384" width="30.5" style="23"/>
  </cols>
  <sheetData>
    <row r="1" spans="1:254" ht="143.5" customHeight="1">
      <c r="A1" s="398" t="s">
        <v>740</v>
      </c>
      <c r="B1" s="399"/>
      <c r="C1" s="399"/>
      <c r="D1" s="399"/>
      <c r="E1" s="399"/>
      <c r="F1" s="396" t="s">
        <v>1721</v>
      </c>
      <c r="G1" s="397"/>
      <c r="H1" s="397"/>
      <c r="I1" s="397"/>
      <c r="J1" s="397"/>
      <c r="K1" s="397"/>
      <c r="L1" s="397"/>
      <c r="M1" s="397"/>
      <c r="N1" s="397"/>
      <c r="O1" s="397"/>
      <c r="Q1" s="24"/>
      <c r="R1" s="24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6"/>
    </row>
    <row r="2" spans="1:254" ht="11" customHeight="1">
      <c r="A2" s="127" t="s">
        <v>1670</v>
      </c>
      <c r="B2" s="27"/>
      <c r="C2" s="2"/>
      <c r="D2" s="2"/>
      <c r="E2" s="163"/>
      <c r="F2" s="3"/>
      <c r="G2" s="3"/>
      <c r="H2" s="3"/>
      <c r="I2" s="3"/>
      <c r="J2" s="3"/>
      <c r="K2" s="3"/>
      <c r="L2" s="3"/>
      <c r="M2" s="3"/>
      <c r="N2" s="3"/>
      <c r="O2" s="3"/>
      <c r="P2" s="134"/>
      <c r="Q2" s="1"/>
      <c r="R2" s="3"/>
      <c r="S2" s="169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9"/>
    </row>
    <row r="3" spans="1:254" ht="21" customHeight="1">
      <c r="A3" s="10"/>
      <c r="B3" s="30"/>
      <c r="C3" s="21"/>
      <c r="D3" s="21"/>
      <c r="E3" s="164"/>
      <c r="F3" s="9" t="s">
        <v>741</v>
      </c>
      <c r="G3" s="9" t="s">
        <v>741</v>
      </c>
      <c r="H3" s="9" t="s">
        <v>741</v>
      </c>
      <c r="I3" s="9" t="s">
        <v>741</v>
      </c>
      <c r="J3" s="9" t="s">
        <v>742</v>
      </c>
      <c r="K3" s="9" t="s">
        <v>742</v>
      </c>
      <c r="L3" s="9" t="s">
        <v>742</v>
      </c>
      <c r="M3" s="9" t="s">
        <v>742</v>
      </c>
      <c r="N3" s="9" t="s">
        <v>742</v>
      </c>
      <c r="O3" s="9" t="s">
        <v>742</v>
      </c>
      <c r="P3" s="9" t="s">
        <v>742</v>
      </c>
      <c r="Q3" s="9"/>
      <c r="R3" s="31" t="s">
        <v>2</v>
      </c>
      <c r="S3" s="170">
        <f>S166</f>
        <v>0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9"/>
    </row>
    <row r="4" spans="1:254" ht="21" customHeight="1">
      <c r="A4" s="32"/>
      <c r="B4" s="21"/>
      <c r="C4" s="21"/>
      <c r="D4" s="400" t="s">
        <v>743</v>
      </c>
      <c r="E4" s="400"/>
      <c r="F4" s="5">
        <v>9005</v>
      </c>
      <c r="G4" s="6">
        <v>5015</v>
      </c>
      <c r="H4" s="33">
        <v>1018</v>
      </c>
      <c r="I4" s="7">
        <v>3020</v>
      </c>
      <c r="J4" s="34"/>
      <c r="K4" s="35"/>
      <c r="L4" s="36"/>
      <c r="M4" s="8">
        <v>9010</v>
      </c>
      <c r="N4" s="37">
        <v>6037</v>
      </c>
      <c r="O4" s="38">
        <v>4008</v>
      </c>
      <c r="P4" s="130">
        <v>7046</v>
      </c>
      <c r="Q4" s="3"/>
      <c r="R4" s="39"/>
      <c r="S4" s="171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9"/>
    </row>
    <row r="5" spans="1:254" ht="42" customHeight="1">
      <c r="A5" s="40" t="s">
        <v>5</v>
      </c>
      <c r="B5" s="4" t="s">
        <v>6</v>
      </c>
      <c r="C5" s="4" t="s">
        <v>7</v>
      </c>
      <c r="D5" s="4" t="s">
        <v>744</v>
      </c>
      <c r="E5" s="164" t="s">
        <v>1168</v>
      </c>
      <c r="F5" s="12" t="s">
        <v>745</v>
      </c>
      <c r="G5" s="13" t="s">
        <v>746</v>
      </c>
      <c r="H5" s="14" t="s">
        <v>747</v>
      </c>
      <c r="I5" s="15" t="s">
        <v>748</v>
      </c>
      <c r="J5" s="41" t="s">
        <v>16</v>
      </c>
      <c r="K5" s="42" t="s">
        <v>14</v>
      </c>
      <c r="L5" s="43" t="s">
        <v>15</v>
      </c>
      <c r="M5" s="4" t="s">
        <v>749</v>
      </c>
      <c r="N5" s="44" t="s">
        <v>750</v>
      </c>
      <c r="O5" s="45" t="s">
        <v>751</v>
      </c>
      <c r="P5" s="131" t="s">
        <v>941</v>
      </c>
      <c r="Q5" s="9" t="s">
        <v>22</v>
      </c>
      <c r="R5" s="9" t="s">
        <v>752</v>
      </c>
      <c r="S5" s="172" t="s">
        <v>1169</v>
      </c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9"/>
    </row>
    <row r="6" spans="1:254" ht="37.25" customHeight="1">
      <c r="A6" s="321" t="s">
        <v>1664</v>
      </c>
      <c r="B6" s="4" t="s">
        <v>1564</v>
      </c>
      <c r="C6" s="4" t="s">
        <v>1565</v>
      </c>
      <c r="D6" s="8">
        <v>1</v>
      </c>
      <c r="E6" s="165">
        <v>194</v>
      </c>
      <c r="F6" s="362"/>
      <c r="G6" s="363"/>
      <c r="H6" s="364"/>
      <c r="I6" s="365"/>
      <c r="J6" s="322" t="s">
        <v>804</v>
      </c>
      <c r="K6" s="323" t="s">
        <v>804</v>
      </c>
      <c r="L6" s="324" t="s">
        <v>804</v>
      </c>
      <c r="M6" s="376"/>
      <c r="N6" s="50" t="s">
        <v>804</v>
      </c>
      <c r="O6" s="51" t="s">
        <v>804</v>
      </c>
      <c r="P6" s="132" t="s">
        <v>804</v>
      </c>
      <c r="Q6" s="22">
        <f>F6+G6+H6+I6+M6</f>
        <v>0</v>
      </c>
      <c r="R6" s="22">
        <f t="shared" ref="R6:R37" si="0">Q6*D6</f>
        <v>0</v>
      </c>
      <c r="S6" s="9" t="str">
        <f t="shared" ref="S6:S37" si="1">IF(Q6&gt;0,Q6*E6,"-")</f>
        <v>-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9"/>
    </row>
    <row r="7" spans="1:254" ht="37.25" customHeight="1">
      <c r="A7" s="321" t="s">
        <v>1664</v>
      </c>
      <c r="B7" s="4" t="s">
        <v>1566</v>
      </c>
      <c r="C7" s="4" t="s">
        <v>1567</v>
      </c>
      <c r="D7" s="8">
        <v>1</v>
      </c>
      <c r="E7" s="165">
        <v>192</v>
      </c>
      <c r="F7" s="362"/>
      <c r="G7" s="363"/>
      <c r="H7" s="364"/>
      <c r="I7" s="365"/>
      <c r="J7" s="322" t="s">
        <v>804</v>
      </c>
      <c r="K7" s="323" t="s">
        <v>804</v>
      </c>
      <c r="L7" s="324" t="s">
        <v>804</v>
      </c>
      <c r="M7" s="376"/>
      <c r="N7" s="50" t="s">
        <v>804</v>
      </c>
      <c r="O7" s="51" t="s">
        <v>804</v>
      </c>
      <c r="P7" s="132" t="s">
        <v>804</v>
      </c>
      <c r="Q7" s="22">
        <f t="shared" ref="Q7:Q59" si="2">F7+G7+H7+I7+M7</f>
        <v>0</v>
      </c>
      <c r="R7" s="22">
        <f t="shared" si="0"/>
        <v>0</v>
      </c>
      <c r="S7" s="9" t="str">
        <f t="shared" si="1"/>
        <v>-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9"/>
    </row>
    <row r="8" spans="1:254" ht="37.25" customHeight="1">
      <c r="A8" s="321" t="s">
        <v>1664</v>
      </c>
      <c r="B8" s="4" t="s">
        <v>1568</v>
      </c>
      <c r="C8" s="4" t="s">
        <v>1569</v>
      </c>
      <c r="D8" s="8">
        <v>1</v>
      </c>
      <c r="E8" s="165">
        <v>190</v>
      </c>
      <c r="F8" s="362"/>
      <c r="G8" s="363"/>
      <c r="H8" s="364"/>
      <c r="I8" s="365"/>
      <c r="J8" s="322" t="s">
        <v>804</v>
      </c>
      <c r="K8" s="323" t="s">
        <v>804</v>
      </c>
      <c r="L8" s="324" t="s">
        <v>804</v>
      </c>
      <c r="M8" s="376"/>
      <c r="N8" s="50" t="s">
        <v>804</v>
      </c>
      <c r="O8" s="51" t="s">
        <v>804</v>
      </c>
      <c r="P8" s="132" t="s">
        <v>804</v>
      </c>
      <c r="Q8" s="22">
        <f t="shared" si="2"/>
        <v>0</v>
      </c>
      <c r="R8" s="22">
        <f t="shared" si="0"/>
        <v>0</v>
      </c>
      <c r="S8" s="9" t="str">
        <f t="shared" si="1"/>
        <v>-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9"/>
    </row>
    <row r="9" spans="1:254" ht="37.25" customHeight="1">
      <c r="A9" s="321" t="s">
        <v>1664</v>
      </c>
      <c r="B9" s="4" t="s">
        <v>1570</v>
      </c>
      <c r="C9" s="4" t="s">
        <v>1571</v>
      </c>
      <c r="D9" s="8">
        <v>1</v>
      </c>
      <c r="E9" s="165">
        <v>179</v>
      </c>
      <c r="F9" s="362"/>
      <c r="G9" s="363"/>
      <c r="H9" s="364"/>
      <c r="I9" s="365"/>
      <c r="J9" s="322" t="s">
        <v>804</v>
      </c>
      <c r="K9" s="323" t="s">
        <v>804</v>
      </c>
      <c r="L9" s="324" t="s">
        <v>804</v>
      </c>
      <c r="M9" s="376"/>
      <c r="N9" s="50" t="s">
        <v>804</v>
      </c>
      <c r="O9" s="51" t="s">
        <v>804</v>
      </c>
      <c r="P9" s="132" t="s">
        <v>804</v>
      </c>
      <c r="Q9" s="22">
        <f t="shared" si="2"/>
        <v>0</v>
      </c>
      <c r="R9" s="22">
        <f t="shared" si="0"/>
        <v>0</v>
      </c>
      <c r="S9" s="9" t="str">
        <f t="shared" si="1"/>
        <v>-</v>
      </c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9"/>
    </row>
    <row r="10" spans="1:254" ht="37.25" customHeight="1">
      <c r="A10" s="321" t="s">
        <v>1664</v>
      </c>
      <c r="B10" s="4" t="s">
        <v>1572</v>
      </c>
      <c r="C10" s="4" t="s">
        <v>1573</v>
      </c>
      <c r="D10" s="8">
        <v>1</v>
      </c>
      <c r="E10" s="165">
        <v>139</v>
      </c>
      <c r="F10" s="362"/>
      <c r="G10" s="363"/>
      <c r="H10" s="364"/>
      <c r="I10" s="365"/>
      <c r="J10" s="322" t="s">
        <v>804</v>
      </c>
      <c r="K10" s="323" t="s">
        <v>804</v>
      </c>
      <c r="L10" s="324" t="s">
        <v>804</v>
      </c>
      <c r="M10" s="376"/>
      <c r="N10" s="50" t="s">
        <v>804</v>
      </c>
      <c r="O10" s="51" t="s">
        <v>804</v>
      </c>
      <c r="P10" s="132" t="s">
        <v>804</v>
      </c>
      <c r="Q10" s="22">
        <f t="shared" si="2"/>
        <v>0</v>
      </c>
      <c r="R10" s="22">
        <f t="shared" si="0"/>
        <v>0</v>
      </c>
      <c r="S10" s="9" t="str">
        <f t="shared" si="1"/>
        <v>-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9"/>
    </row>
    <row r="11" spans="1:254" ht="37.25" customHeight="1">
      <c r="A11" s="321" t="s">
        <v>1664</v>
      </c>
      <c r="B11" s="4" t="s">
        <v>1574</v>
      </c>
      <c r="C11" s="4" t="s">
        <v>1575</v>
      </c>
      <c r="D11" s="8">
        <v>1</v>
      </c>
      <c r="E11" s="165">
        <v>172</v>
      </c>
      <c r="F11" s="362"/>
      <c r="G11" s="363"/>
      <c r="H11" s="364"/>
      <c r="I11" s="365"/>
      <c r="J11" s="322" t="s">
        <v>804</v>
      </c>
      <c r="K11" s="323" t="s">
        <v>804</v>
      </c>
      <c r="L11" s="324" t="s">
        <v>804</v>
      </c>
      <c r="M11" s="376"/>
      <c r="N11" s="50" t="s">
        <v>804</v>
      </c>
      <c r="O11" s="51" t="s">
        <v>804</v>
      </c>
      <c r="P11" s="132" t="s">
        <v>804</v>
      </c>
      <c r="Q11" s="22">
        <f t="shared" si="2"/>
        <v>0</v>
      </c>
      <c r="R11" s="22">
        <f t="shared" si="0"/>
        <v>0</v>
      </c>
      <c r="S11" s="9" t="str">
        <f t="shared" si="1"/>
        <v>-</v>
      </c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9"/>
    </row>
    <row r="12" spans="1:254" ht="37.25" customHeight="1">
      <c r="A12" s="321" t="s">
        <v>1664</v>
      </c>
      <c r="B12" s="4" t="s">
        <v>1576</v>
      </c>
      <c r="C12" s="4" t="s">
        <v>1577</v>
      </c>
      <c r="D12" s="8">
        <v>1</v>
      </c>
      <c r="E12" s="165">
        <v>167</v>
      </c>
      <c r="F12" s="362"/>
      <c r="G12" s="363"/>
      <c r="H12" s="364"/>
      <c r="I12" s="365"/>
      <c r="J12" s="322" t="s">
        <v>804</v>
      </c>
      <c r="K12" s="323" t="s">
        <v>804</v>
      </c>
      <c r="L12" s="324" t="s">
        <v>804</v>
      </c>
      <c r="M12" s="376"/>
      <c r="N12" s="50" t="s">
        <v>804</v>
      </c>
      <c r="O12" s="51" t="s">
        <v>804</v>
      </c>
      <c r="P12" s="132" t="s">
        <v>804</v>
      </c>
      <c r="Q12" s="22">
        <f t="shared" si="2"/>
        <v>0</v>
      </c>
      <c r="R12" s="22">
        <f t="shared" si="0"/>
        <v>0</v>
      </c>
      <c r="S12" s="9" t="str">
        <f t="shared" si="1"/>
        <v>-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9"/>
    </row>
    <row r="13" spans="1:254" ht="37.25" customHeight="1">
      <c r="A13" s="321" t="s">
        <v>1664</v>
      </c>
      <c r="B13" s="4" t="s">
        <v>1578</v>
      </c>
      <c r="C13" s="4" t="s">
        <v>1579</v>
      </c>
      <c r="D13" s="8">
        <v>1</v>
      </c>
      <c r="E13" s="165">
        <v>138</v>
      </c>
      <c r="F13" s="362"/>
      <c r="G13" s="363"/>
      <c r="H13" s="364"/>
      <c r="I13" s="365"/>
      <c r="J13" s="322" t="s">
        <v>804</v>
      </c>
      <c r="K13" s="323" t="s">
        <v>804</v>
      </c>
      <c r="L13" s="324" t="s">
        <v>804</v>
      </c>
      <c r="M13" s="376"/>
      <c r="N13" s="50" t="s">
        <v>804</v>
      </c>
      <c r="O13" s="51" t="s">
        <v>804</v>
      </c>
      <c r="P13" s="132" t="s">
        <v>804</v>
      </c>
      <c r="Q13" s="22">
        <f t="shared" si="2"/>
        <v>0</v>
      </c>
      <c r="R13" s="22">
        <f t="shared" si="0"/>
        <v>0</v>
      </c>
      <c r="S13" s="9" t="str">
        <f t="shared" si="1"/>
        <v>-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9"/>
    </row>
    <row r="14" spans="1:254" ht="37.25" customHeight="1">
      <c r="A14" s="321" t="s">
        <v>1664</v>
      </c>
      <c r="B14" s="4" t="s">
        <v>1580</v>
      </c>
      <c r="C14" s="4" t="s">
        <v>1581</v>
      </c>
      <c r="D14" s="8">
        <v>1</v>
      </c>
      <c r="E14" s="165">
        <v>133</v>
      </c>
      <c r="F14" s="362"/>
      <c r="G14" s="363"/>
      <c r="H14" s="364"/>
      <c r="I14" s="365"/>
      <c r="J14" s="322" t="s">
        <v>804</v>
      </c>
      <c r="K14" s="323" t="s">
        <v>804</v>
      </c>
      <c r="L14" s="324" t="s">
        <v>804</v>
      </c>
      <c r="M14" s="376"/>
      <c r="N14" s="50" t="s">
        <v>804</v>
      </c>
      <c r="O14" s="51" t="s">
        <v>804</v>
      </c>
      <c r="P14" s="132" t="s">
        <v>804</v>
      </c>
      <c r="Q14" s="22">
        <f t="shared" si="2"/>
        <v>0</v>
      </c>
      <c r="R14" s="22">
        <f t="shared" si="0"/>
        <v>0</v>
      </c>
      <c r="S14" s="9" t="str">
        <f t="shared" si="1"/>
        <v>-</v>
      </c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9"/>
    </row>
    <row r="15" spans="1:254" ht="37.25" customHeight="1">
      <c r="A15" s="321" t="s">
        <v>1664</v>
      </c>
      <c r="B15" s="4" t="s">
        <v>1582</v>
      </c>
      <c r="C15" s="4" t="s">
        <v>1583</v>
      </c>
      <c r="D15" s="8">
        <v>1</v>
      </c>
      <c r="E15" s="165">
        <v>166</v>
      </c>
      <c r="F15" s="362"/>
      <c r="G15" s="363"/>
      <c r="H15" s="364"/>
      <c r="I15" s="365"/>
      <c r="J15" s="322" t="s">
        <v>804</v>
      </c>
      <c r="K15" s="323" t="s">
        <v>804</v>
      </c>
      <c r="L15" s="324" t="s">
        <v>804</v>
      </c>
      <c r="M15" s="376"/>
      <c r="N15" s="50" t="s">
        <v>804</v>
      </c>
      <c r="O15" s="51" t="s">
        <v>804</v>
      </c>
      <c r="P15" s="132" t="s">
        <v>804</v>
      </c>
      <c r="Q15" s="22">
        <f t="shared" si="2"/>
        <v>0</v>
      </c>
      <c r="R15" s="22">
        <f t="shared" si="0"/>
        <v>0</v>
      </c>
      <c r="S15" s="9" t="str">
        <f t="shared" si="1"/>
        <v>-</v>
      </c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9"/>
    </row>
    <row r="16" spans="1:254" ht="37.25" customHeight="1">
      <c r="A16" s="321" t="s">
        <v>1664</v>
      </c>
      <c r="B16" s="4" t="s">
        <v>1584</v>
      </c>
      <c r="C16" s="4" t="s">
        <v>1585</v>
      </c>
      <c r="D16" s="8">
        <v>1</v>
      </c>
      <c r="E16" s="165">
        <v>168</v>
      </c>
      <c r="F16" s="362"/>
      <c r="G16" s="363"/>
      <c r="H16" s="364"/>
      <c r="I16" s="365"/>
      <c r="J16" s="322" t="s">
        <v>804</v>
      </c>
      <c r="K16" s="323" t="s">
        <v>804</v>
      </c>
      <c r="L16" s="324" t="s">
        <v>804</v>
      </c>
      <c r="M16" s="376"/>
      <c r="N16" s="50" t="s">
        <v>804</v>
      </c>
      <c r="O16" s="51" t="s">
        <v>804</v>
      </c>
      <c r="P16" s="132" t="s">
        <v>804</v>
      </c>
      <c r="Q16" s="22">
        <f t="shared" si="2"/>
        <v>0</v>
      </c>
      <c r="R16" s="22">
        <f t="shared" si="0"/>
        <v>0</v>
      </c>
      <c r="S16" s="9" t="str">
        <f t="shared" si="1"/>
        <v>-</v>
      </c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9"/>
    </row>
    <row r="17" spans="1:254" ht="37.25" customHeight="1">
      <c r="A17" s="321" t="s">
        <v>1664</v>
      </c>
      <c r="B17" s="4" t="s">
        <v>1586</v>
      </c>
      <c r="C17" s="4" t="s">
        <v>1587</v>
      </c>
      <c r="D17" s="8">
        <v>1</v>
      </c>
      <c r="E17" s="165">
        <v>136</v>
      </c>
      <c r="F17" s="362"/>
      <c r="G17" s="363"/>
      <c r="H17" s="364"/>
      <c r="I17" s="365"/>
      <c r="J17" s="322" t="s">
        <v>804</v>
      </c>
      <c r="K17" s="323" t="s">
        <v>804</v>
      </c>
      <c r="L17" s="324" t="s">
        <v>804</v>
      </c>
      <c r="M17" s="376"/>
      <c r="N17" s="50" t="s">
        <v>804</v>
      </c>
      <c r="O17" s="51" t="s">
        <v>804</v>
      </c>
      <c r="P17" s="132" t="s">
        <v>804</v>
      </c>
      <c r="Q17" s="22">
        <f t="shared" si="2"/>
        <v>0</v>
      </c>
      <c r="R17" s="22">
        <f t="shared" si="0"/>
        <v>0</v>
      </c>
      <c r="S17" s="9" t="str">
        <f t="shared" si="1"/>
        <v>-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9"/>
    </row>
    <row r="18" spans="1:254" ht="37.25" customHeight="1">
      <c r="A18" s="321" t="s">
        <v>1664</v>
      </c>
      <c r="B18" s="4" t="s">
        <v>1588</v>
      </c>
      <c r="C18" s="4" t="s">
        <v>1589</v>
      </c>
      <c r="D18" s="8">
        <v>1</v>
      </c>
      <c r="E18" s="165">
        <v>127</v>
      </c>
      <c r="F18" s="362"/>
      <c r="G18" s="363"/>
      <c r="H18" s="364"/>
      <c r="I18" s="365"/>
      <c r="J18" s="322" t="s">
        <v>804</v>
      </c>
      <c r="K18" s="323" t="s">
        <v>804</v>
      </c>
      <c r="L18" s="324" t="s">
        <v>804</v>
      </c>
      <c r="M18" s="376"/>
      <c r="N18" s="50" t="s">
        <v>804</v>
      </c>
      <c r="O18" s="51" t="s">
        <v>804</v>
      </c>
      <c r="P18" s="132" t="s">
        <v>804</v>
      </c>
      <c r="Q18" s="22">
        <f t="shared" si="2"/>
        <v>0</v>
      </c>
      <c r="R18" s="22">
        <f t="shared" si="0"/>
        <v>0</v>
      </c>
      <c r="S18" s="9" t="str">
        <f t="shared" si="1"/>
        <v>-</v>
      </c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9"/>
    </row>
    <row r="19" spans="1:254" ht="37.25" customHeight="1">
      <c r="A19" s="321" t="s">
        <v>1664</v>
      </c>
      <c r="B19" s="4" t="s">
        <v>1590</v>
      </c>
      <c r="C19" s="4" t="s">
        <v>1591</v>
      </c>
      <c r="D19" s="8">
        <v>1</v>
      </c>
      <c r="E19" s="165">
        <v>132</v>
      </c>
      <c r="F19" s="362"/>
      <c r="G19" s="363"/>
      <c r="H19" s="364"/>
      <c r="I19" s="365"/>
      <c r="J19" s="322" t="s">
        <v>804</v>
      </c>
      <c r="K19" s="323" t="s">
        <v>804</v>
      </c>
      <c r="L19" s="324" t="s">
        <v>804</v>
      </c>
      <c r="M19" s="376"/>
      <c r="N19" s="50" t="s">
        <v>804</v>
      </c>
      <c r="O19" s="51" t="s">
        <v>804</v>
      </c>
      <c r="P19" s="132" t="s">
        <v>804</v>
      </c>
      <c r="Q19" s="22">
        <f t="shared" si="2"/>
        <v>0</v>
      </c>
      <c r="R19" s="22">
        <f t="shared" si="0"/>
        <v>0</v>
      </c>
      <c r="S19" s="9" t="str">
        <f t="shared" si="1"/>
        <v>-</v>
      </c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9"/>
    </row>
    <row r="20" spans="1:254" ht="37.25" customHeight="1">
      <c r="A20" s="321" t="s">
        <v>1664</v>
      </c>
      <c r="B20" s="4" t="s">
        <v>1592</v>
      </c>
      <c r="C20" s="4" t="s">
        <v>1593</v>
      </c>
      <c r="D20" s="8">
        <v>1</v>
      </c>
      <c r="E20" s="165">
        <v>131</v>
      </c>
      <c r="F20" s="362"/>
      <c r="G20" s="363"/>
      <c r="H20" s="364"/>
      <c r="I20" s="365"/>
      <c r="J20" s="322" t="s">
        <v>804</v>
      </c>
      <c r="K20" s="323" t="s">
        <v>804</v>
      </c>
      <c r="L20" s="324" t="s">
        <v>804</v>
      </c>
      <c r="M20" s="376"/>
      <c r="N20" s="50" t="s">
        <v>804</v>
      </c>
      <c r="O20" s="51" t="s">
        <v>804</v>
      </c>
      <c r="P20" s="132" t="s">
        <v>804</v>
      </c>
      <c r="Q20" s="22">
        <f t="shared" si="2"/>
        <v>0</v>
      </c>
      <c r="R20" s="22">
        <f t="shared" si="0"/>
        <v>0</v>
      </c>
      <c r="S20" s="9" t="str">
        <f t="shared" si="1"/>
        <v>-</v>
      </c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9"/>
    </row>
    <row r="21" spans="1:254" ht="37.25" customHeight="1">
      <c r="A21" s="321" t="s">
        <v>1664</v>
      </c>
      <c r="B21" s="4" t="s">
        <v>1594</v>
      </c>
      <c r="C21" s="4" t="s">
        <v>1595</v>
      </c>
      <c r="D21" s="8">
        <v>1</v>
      </c>
      <c r="E21" s="165">
        <v>129</v>
      </c>
      <c r="F21" s="362"/>
      <c r="G21" s="363"/>
      <c r="H21" s="364"/>
      <c r="I21" s="365"/>
      <c r="J21" s="322" t="s">
        <v>804</v>
      </c>
      <c r="K21" s="323" t="s">
        <v>804</v>
      </c>
      <c r="L21" s="324" t="s">
        <v>804</v>
      </c>
      <c r="M21" s="376"/>
      <c r="N21" s="50" t="s">
        <v>804</v>
      </c>
      <c r="O21" s="51" t="s">
        <v>804</v>
      </c>
      <c r="P21" s="132" t="s">
        <v>804</v>
      </c>
      <c r="Q21" s="22">
        <f t="shared" si="2"/>
        <v>0</v>
      </c>
      <c r="R21" s="22">
        <f t="shared" si="0"/>
        <v>0</v>
      </c>
      <c r="S21" s="9" t="str">
        <f t="shared" si="1"/>
        <v>-</v>
      </c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9"/>
    </row>
    <row r="22" spans="1:254" ht="37.25" customHeight="1">
      <c r="A22" s="321" t="s">
        <v>1664</v>
      </c>
      <c r="B22" s="4" t="s">
        <v>1596</v>
      </c>
      <c r="C22" s="4" t="s">
        <v>1597</v>
      </c>
      <c r="D22" s="8">
        <v>1</v>
      </c>
      <c r="E22" s="165">
        <v>134</v>
      </c>
      <c r="F22" s="362"/>
      <c r="G22" s="363"/>
      <c r="H22" s="364"/>
      <c r="I22" s="365"/>
      <c r="J22" s="322" t="s">
        <v>804</v>
      </c>
      <c r="K22" s="323" t="s">
        <v>804</v>
      </c>
      <c r="L22" s="324" t="s">
        <v>804</v>
      </c>
      <c r="M22" s="376"/>
      <c r="N22" s="50" t="s">
        <v>804</v>
      </c>
      <c r="O22" s="51" t="s">
        <v>804</v>
      </c>
      <c r="P22" s="132" t="s">
        <v>804</v>
      </c>
      <c r="Q22" s="22">
        <f t="shared" si="2"/>
        <v>0</v>
      </c>
      <c r="R22" s="22">
        <f t="shared" si="0"/>
        <v>0</v>
      </c>
      <c r="S22" s="9" t="str">
        <f t="shared" si="1"/>
        <v>-</v>
      </c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9"/>
    </row>
    <row r="23" spans="1:254" ht="37.25" customHeight="1">
      <c r="A23" s="321" t="s">
        <v>1664</v>
      </c>
      <c r="B23" s="4" t="s">
        <v>1598</v>
      </c>
      <c r="C23" s="4" t="s">
        <v>1599</v>
      </c>
      <c r="D23" s="8">
        <v>1</v>
      </c>
      <c r="E23" s="165">
        <v>207</v>
      </c>
      <c r="F23" s="362"/>
      <c r="G23" s="363"/>
      <c r="H23" s="364"/>
      <c r="I23" s="365"/>
      <c r="J23" s="322" t="s">
        <v>804</v>
      </c>
      <c r="K23" s="323" t="s">
        <v>804</v>
      </c>
      <c r="L23" s="324" t="s">
        <v>804</v>
      </c>
      <c r="M23" s="376"/>
      <c r="N23" s="50" t="s">
        <v>804</v>
      </c>
      <c r="O23" s="51" t="s">
        <v>804</v>
      </c>
      <c r="P23" s="132" t="s">
        <v>804</v>
      </c>
      <c r="Q23" s="22">
        <f t="shared" si="2"/>
        <v>0</v>
      </c>
      <c r="R23" s="22">
        <f t="shared" si="0"/>
        <v>0</v>
      </c>
      <c r="S23" s="9" t="str">
        <f t="shared" si="1"/>
        <v>-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9"/>
    </row>
    <row r="24" spans="1:254" ht="37.25" customHeight="1">
      <c r="A24" s="321" t="s">
        <v>1664</v>
      </c>
      <c r="B24" s="4" t="s">
        <v>1600</v>
      </c>
      <c r="C24" s="4" t="s">
        <v>1601</v>
      </c>
      <c r="D24" s="8">
        <v>1</v>
      </c>
      <c r="E24" s="165">
        <v>205</v>
      </c>
      <c r="F24" s="362"/>
      <c r="G24" s="363"/>
      <c r="H24" s="364"/>
      <c r="I24" s="365"/>
      <c r="J24" s="322" t="s">
        <v>804</v>
      </c>
      <c r="K24" s="323" t="s">
        <v>804</v>
      </c>
      <c r="L24" s="324" t="s">
        <v>804</v>
      </c>
      <c r="M24" s="376"/>
      <c r="N24" s="50" t="s">
        <v>804</v>
      </c>
      <c r="O24" s="51" t="s">
        <v>804</v>
      </c>
      <c r="P24" s="132" t="s">
        <v>804</v>
      </c>
      <c r="Q24" s="22">
        <f t="shared" si="2"/>
        <v>0</v>
      </c>
      <c r="R24" s="22">
        <f t="shared" si="0"/>
        <v>0</v>
      </c>
      <c r="S24" s="9" t="str">
        <f t="shared" si="1"/>
        <v>-</v>
      </c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9"/>
    </row>
    <row r="25" spans="1:254" ht="37.25" customHeight="1">
      <c r="A25" s="321" t="s">
        <v>1664</v>
      </c>
      <c r="B25" s="4" t="s">
        <v>1602</v>
      </c>
      <c r="C25" s="4" t="s">
        <v>1603</v>
      </c>
      <c r="D25" s="8">
        <v>1</v>
      </c>
      <c r="E25" s="165">
        <v>203</v>
      </c>
      <c r="F25" s="362"/>
      <c r="G25" s="363"/>
      <c r="H25" s="364"/>
      <c r="I25" s="365"/>
      <c r="J25" s="322" t="s">
        <v>804</v>
      </c>
      <c r="K25" s="323" t="s">
        <v>804</v>
      </c>
      <c r="L25" s="324" t="s">
        <v>804</v>
      </c>
      <c r="M25" s="376"/>
      <c r="N25" s="50" t="s">
        <v>804</v>
      </c>
      <c r="O25" s="51" t="s">
        <v>804</v>
      </c>
      <c r="P25" s="132" t="s">
        <v>804</v>
      </c>
      <c r="Q25" s="22">
        <f t="shared" si="2"/>
        <v>0</v>
      </c>
      <c r="R25" s="22">
        <f t="shared" si="0"/>
        <v>0</v>
      </c>
      <c r="S25" s="9" t="str">
        <f t="shared" si="1"/>
        <v>-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9"/>
    </row>
    <row r="26" spans="1:254" ht="37.25" customHeight="1">
      <c r="A26" s="321" t="s">
        <v>1664</v>
      </c>
      <c r="B26" s="4" t="s">
        <v>1604</v>
      </c>
      <c r="C26" s="4" t="s">
        <v>1605</v>
      </c>
      <c r="D26" s="8">
        <v>1</v>
      </c>
      <c r="E26" s="165">
        <v>191</v>
      </c>
      <c r="F26" s="362"/>
      <c r="G26" s="363"/>
      <c r="H26" s="364"/>
      <c r="I26" s="365"/>
      <c r="J26" s="322" t="s">
        <v>804</v>
      </c>
      <c r="K26" s="323" t="s">
        <v>804</v>
      </c>
      <c r="L26" s="324" t="s">
        <v>804</v>
      </c>
      <c r="M26" s="376"/>
      <c r="N26" s="50" t="s">
        <v>804</v>
      </c>
      <c r="O26" s="51" t="s">
        <v>804</v>
      </c>
      <c r="P26" s="132" t="s">
        <v>804</v>
      </c>
      <c r="Q26" s="22">
        <f t="shared" si="2"/>
        <v>0</v>
      </c>
      <c r="R26" s="22">
        <f t="shared" si="0"/>
        <v>0</v>
      </c>
      <c r="S26" s="9" t="str">
        <f t="shared" si="1"/>
        <v>-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9"/>
    </row>
    <row r="27" spans="1:254" ht="37.25" customHeight="1">
      <c r="A27" s="321" t="s">
        <v>1664</v>
      </c>
      <c r="B27" s="4" t="s">
        <v>1606</v>
      </c>
      <c r="C27" s="4" t="s">
        <v>1607</v>
      </c>
      <c r="D27" s="8">
        <v>1</v>
      </c>
      <c r="E27" s="165">
        <v>153</v>
      </c>
      <c r="F27" s="362"/>
      <c r="G27" s="363"/>
      <c r="H27" s="364"/>
      <c r="I27" s="365"/>
      <c r="J27" s="322" t="s">
        <v>804</v>
      </c>
      <c r="K27" s="323" t="s">
        <v>804</v>
      </c>
      <c r="L27" s="324" t="s">
        <v>804</v>
      </c>
      <c r="M27" s="376"/>
      <c r="N27" s="50" t="s">
        <v>804</v>
      </c>
      <c r="O27" s="51" t="s">
        <v>804</v>
      </c>
      <c r="P27" s="132" t="s">
        <v>804</v>
      </c>
      <c r="Q27" s="22">
        <f t="shared" si="2"/>
        <v>0</v>
      </c>
      <c r="R27" s="22">
        <f t="shared" si="0"/>
        <v>0</v>
      </c>
      <c r="S27" s="9" t="str">
        <f t="shared" si="1"/>
        <v>-</v>
      </c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9"/>
    </row>
    <row r="28" spans="1:254" ht="37.25" customHeight="1">
      <c r="A28" s="321" t="s">
        <v>1664</v>
      </c>
      <c r="B28" s="4" t="s">
        <v>1608</v>
      </c>
      <c r="C28" s="4" t="s">
        <v>1609</v>
      </c>
      <c r="D28" s="8">
        <v>1</v>
      </c>
      <c r="E28" s="165">
        <v>192</v>
      </c>
      <c r="F28" s="362"/>
      <c r="G28" s="363"/>
      <c r="H28" s="364"/>
      <c r="I28" s="365"/>
      <c r="J28" s="322" t="s">
        <v>804</v>
      </c>
      <c r="K28" s="323" t="s">
        <v>804</v>
      </c>
      <c r="L28" s="324" t="s">
        <v>804</v>
      </c>
      <c r="M28" s="376"/>
      <c r="N28" s="50" t="s">
        <v>804</v>
      </c>
      <c r="O28" s="51" t="s">
        <v>804</v>
      </c>
      <c r="P28" s="132" t="s">
        <v>804</v>
      </c>
      <c r="Q28" s="22">
        <f t="shared" si="2"/>
        <v>0</v>
      </c>
      <c r="R28" s="22">
        <f t="shared" si="0"/>
        <v>0</v>
      </c>
      <c r="S28" s="9" t="str">
        <f t="shared" si="1"/>
        <v>-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9"/>
    </row>
    <row r="29" spans="1:254" ht="37.25" customHeight="1">
      <c r="A29" s="321" t="s">
        <v>1664</v>
      </c>
      <c r="B29" s="4" t="s">
        <v>1610</v>
      </c>
      <c r="C29" s="4" t="s">
        <v>1611</v>
      </c>
      <c r="D29" s="8">
        <v>1</v>
      </c>
      <c r="E29" s="165">
        <v>185</v>
      </c>
      <c r="F29" s="362"/>
      <c r="G29" s="363"/>
      <c r="H29" s="364"/>
      <c r="I29" s="365"/>
      <c r="J29" s="322" t="s">
        <v>804</v>
      </c>
      <c r="K29" s="323" t="s">
        <v>804</v>
      </c>
      <c r="L29" s="324" t="s">
        <v>804</v>
      </c>
      <c r="M29" s="376"/>
      <c r="N29" s="50" t="s">
        <v>804</v>
      </c>
      <c r="O29" s="51" t="s">
        <v>804</v>
      </c>
      <c r="P29" s="132" t="s">
        <v>804</v>
      </c>
      <c r="Q29" s="22">
        <f t="shared" si="2"/>
        <v>0</v>
      </c>
      <c r="R29" s="22">
        <f t="shared" si="0"/>
        <v>0</v>
      </c>
      <c r="S29" s="9" t="str">
        <f t="shared" si="1"/>
        <v>-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9"/>
    </row>
    <row r="30" spans="1:254" ht="37.25" customHeight="1">
      <c r="A30" s="321" t="s">
        <v>1664</v>
      </c>
      <c r="B30" s="4" t="s">
        <v>1612</v>
      </c>
      <c r="C30" s="4" t="s">
        <v>1613</v>
      </c>
      <c r="D30" s="8">
        <v>1</v>
      </c>
      <c r="E30" s="165">
        <v>153</v>
      </c>
      <c r="F30" s="362"/>
      <c r="G30" s="363"/>
      <c r="H30" s="364"/>
      <c r="I30" s="365"/>
      <c r="J30" s="322" t="s">
        <v>804</v>
      </c>
      <c r="K30" s="323" t="s">
        <v>804</v>
      </c>
      <c r="L30" s="324" t="s">
        <v>804</v>
      </c>
      <c r="M30" s="376"/>
      <c r="N30" s="50" t="s">
        <v>804</v>
      </c>
      <c r="O30" s="51" t="s">
        <v>804</v>
      </c>
      <c r="P30" s="132" t="s">
        <v>804</v>
      </c>
      <c r="Q30" s="22">
        <f t="shared" si="2"/>
        <v>0</v>
      </c>
      <c r="R30" s="22">
        <f t="shared" si="0"/>
        <v>0</v>
      </c>
      <c r="S30" s="9" t="str">
        <f t="shared" si="1"/>
        <v>-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9"/>
    </row>
    <row r="31" spans="1:254" ht="37.25" customHeight="1">
      <c r="A31" s="321" t="s">
        <v>1664</v>
      </c>
      <c r="B31" s="4" t="s">
        <v>1614</v>
      </c>
      <c r="C31" s="4" t="s">
        <v>1615</v>
      </c>
      <c r="D31" s="8">
        <v>1</v>
      </c>
      <c r="E31" s="165">
        <v>147</v>
      </c>
      <c r="F31" s="362"/>
      <c r="G31" s="363"/>
      <c r="H31" s="364"/>
      <c r="I31" s="365"/>
      <c r="J31" s="322" t="s">
        <v>804</v>
      </c>
      <c r="K31" s="323" t="s">
        <v>804</v>
      </c>
      <c r="L31" s="324" t="s">
        <v>804</v>
      </c>
      <c r="M31" s="376"/>
      <c r="N31" s="50" t="s">
        <v>804</v>
      </c>
      <c r="O31" s="51" t="s">
        <v>804</v>
      </c>
      <c r="P31" s="132" t="s">
        <v>804</v>
      </c>
      <c r="Q31" s="22">
        <f t="shared" si="2"/>
        <v>0</v>
      </c>
      <c r="R31" s="22">
        <f t="shared" si="0"/>
        <v>0</v>
      </c>
      <c r="S31" s="9" t="str">
        <f t="shared" si="1"/>
        <v>-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9"/>
    </row>
    <row r="32" spans="1:254" ht="37.25" customHeight="1">
      <c r="A32" s="321" t="s">
        <v>1664</v>
      </c>
      <c r="B32" s="4" t="s">
        <v>1616</v>
      </c>
      <c r="C32" s="4" t="s">
        <v>1617</v>
      </c>
      <c r="D32" s="8">
        <v>1</v>
      </c>
      <c r="E32" s="165">
        <v>179</v>
      </c>
      <c r="F32" s="362"/>
      <c r="G32" s="363"/>
      <c r="H32" s="364"/>
      <c r="I32" s="365"/>
      <c r="J32" s="322" t="s">
        <v>804</v>
      </c>
      <c r="K32" s="323" t="s">
        <v>804</v>
      </c>
      <c r="L32" s="324" t="s">
        <v>804</v>
      </c>
      <c r="M32" s="376"/>
      <c r="N32" s="50" t="s">
        <v>804</v>
      </c>
      <c r="O32" s="51" t="s">
        <v>804</v>
      </c>
      <c r="P32" s="132" t="s">
        <v>804</v>
      </c>
      <c r="Q32" s="22">
        <f t="shared" si="2"/>
        <v>0</v>
      </c>
      <c r="R32" s="22">
        <f t="shared" si="0"/>
        <v>0</v>
      </c>
      <c r="S32" s="9" t="str">
        <f t="shared" si="1"/>
        <v>-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9"/>
    </row>
    <row r="33" spans="1:254" ht="37.25" customHeight="1">
      <c r="A33" s="321" t="s">
        <v>1664</v>
      </c>
      <c r="B33" s="4" t="s">
        <v>1618</v>
      </c>
      <c r="C33" s="4" t="s">
        <v>1619</v>
      </c>
      <c r="D33" s="8">
        <v>1</v>
      </c>
      <c r="E33" s="165">
        <v>185</v>
      </c>
      <c r="F33" s="362"/>
      <c r="G33" s="363"/>
      <c r="H33" s="364"/>
      <c r="I33" s="365"/>
      <c r="J33" s="322" t="s">
        <v>804</v>
      </c>
      <c r="K33" s="323" t="s">
        <v>804</v>
      </c>
      <c r="L33" s="324" t="s">
        <v>804</v>
      </c>
      <c r="M33" s="376"/>
      <c r="N33" s="50" t="s">
        <v>804</v>
      </c>
      <c r="O33" s="51" t="s">
        <v>804</v>
      </c>
      <c r="P33" s="132" t="s">
        <v>804</v>
      </c>
      <c r="Q33" s="22">
        <f t="shared" si="2"/>
        <v>0</v>
      </c>
      <c r="R33" s="22">
        <f t="shared" si="0"/>
        <v>0</v>
      </c>
      <c r="S33" s="9" t="str">
        <f t="shared" si="1"/>
        <v>-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9"/>
    </row>
    <row r="34" spans="1:254" ht="37.25" customHeight="1">
      <c r="A34" s="321" t="s">
        <v>1664</v>
      </c>
      <c r="B34" s="4" t="s">
        <v>1620</v>
      </c>
      <c r="C34" s="4" t="s">
        <v>1621</v>
      </c>
      <c r="D34" s="8">
        <v>1</v>
      </c>
      <c r="E34" s="165">
        <v>151</v>
      </c>
      <c r="F34" s="362"/>
      <c r="G34" s="363"/>
      <c r="H34" s="364"/>
      <c r="I34" s="365"/>
      <c r="J34" s="322" t="s">
        <v>804</v>
      </c>
      <c r="K34" s="323" t="s">
        <v>804</v>
      </c>
      <c r="L34" s="324" t="s">
        <v>804</v>
      </c>
      <c r="M34" s="376"/>
      <c r="N34" s="50" t="s">
        <v>804</v>
      </c>
      <c r="O34" s="51" t="s">
        <v>804</v>
      </c>
      <c r="P34" s="132" t="s">
        <v>804</v>
      </c>
      <c r="Q34" s="22">
        <f t="shared" si="2"/>
        <v>0</v>
      </c>
      <c r="R34" s="22">
        <f t="shared" si="0"/>
        <v>0</v>
      </c>
      <c r="S34" s="9" t="str">
        <f t="shared" si="1"/>
        <v>-</v>
      </c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9"/>
    </row>
    <row r="35" spans="1:254" ht="37.25" customHeight="1">
      <c r="A35" s="321" t="s">
        <v>1664</v>
      </c>
      <c r="B35" s="4" t="s">
        <v>1622</v>
      </c>
      <c r="C35" s="4" t="s">
        <v>1623</v>
      </c>
      <c r="D35" s="8">
        <v>1</v>
      </c>
      <c r="E35" s="165">
        <v>141</v>
      </c>
      <c r="F35" s="362"/>
      <c r="G35" s="363"/>
      <c r="H35" s="364"/>
      <c r="I35" s="365"/>
      <c r="J35" s="322" t="s">
        <v>804</v>
      </c>
      <c r="K35" s="323" t="s">
        <v>804</v>
      </c>
      <c r="L35" s="324" t="s">
        <v>804</v>
      </c>
      <c r="M35" s="376"/>
      <c r="N35" s="50" t="s">
        <v>804</v>
      </c>
      <c r="O35" s="51" t="s">
        <v>804</v>
      </c>
      <c r="P35" s="132" t="s">
        <v>804</v>
      </c>
      <c r="Q35" s="22">
        <f t="shared" si="2"/>
        <v>0</v>
      </c>
      <c r="R35" s="22">
        <f t="shared" si="0"/>
        <v>0</v>
      </c>
      <c r="S35" s="9" t="str">
        <f t="shared" si="1"/>
        <v>-</v>
      </c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9"/>
    </row>
    <row r="36" spans="1:254" ht="37.25" customHeight="1">
      <c r="A36" s="321" t="s">
        <v>1664</v>
      </c>
      <c r="B36" s="4" t="s">
        <v>1624</v>
      </c>
      <c r="C36" s="4" t="s">
        <v>1625</v>
      </c>
      <c r="D36" s="8">
        <v>1</v>
      </c>
      <c r="E36" s="165">
        <v>147</v>
      </c>
      <c r="F36" s="362"/>
      <c r="G36" s="363"/>
      <c r="H36" s="364"/>
      <c r="I36" s="365"/>
      <c r="J36" s="322" t="s">
        <v>804</v>
      </c>
      <c r="K36" s="323" t="s">
        <v>804</v>
      </c>
      <c r="L36" s="324" t="s">
        <v>804</v>
      </c>
      <c r="M36" s="376"/>
      <c r="N36" s="50" t="s">
        <v>804</v>
      </c>
      <c r="O36" s="51" t="s">
        <v>804</v>
      </c>
      <c r="P36" s="132" t="s">
        <v>804</v>
      </c>
      <c r="Q36" s="22">
        <f t="shared" si="2"/>
        <v>0</v>
      </c>
      <c r="R36" s="22">
        <f t="shared" si="0"/>
        <v>0</v>
      </c>
      <c r="S36" s="9" t="str">
        <f t="shared" si="1"/>
        <v>-</v>
      </c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9"/>
    </row>
    <row r="37" spans="1:254" ht="37.25" customHeight="1">
      <c r="A37" s="321" t="s">
        <v>1664</v>
      </c>
      <c r="B37" s="4" t="s">
        <v>1626</v>
      </c>
      <c r="C37" s="4" t="s">
        <v>1627</v>
      </c>
      <c r="D37" s="8">
        <v>1</v>
      </c>
      <c r="E37" s="165">
        <v>146</v>
      </c>
      <c r="F37" s="362"/>
      <c r="G37" s="363"/>
      <c r="H37" s="364"/>
      <c r="I37" s="365"/>
      <c r="J37" s="322" t="s">
        <v>804</v>
      </c>
      <c r="K37" s="323" t="s">
        <v>804</v>
      </c>
      <c r="L37" s="324" t="s">
        <v>804</v>
      </c>
      <c r="M37" s="376"/>
      <c r="N37" s="50" t="s">
        <v>804</v>
      </c>
      <c r="O37" s="51" t="s">
        <v>804</v>
      </c>
      <c r="P37" s="132" t="s">
        <v>804</v>
      </c>
      <c r="Q37" s="22">
        <f t="shared" si="2"/>
        <v>0</v>
      </c>
      <c r="R37" s="22">
        <f t="shared" si="0"/>
        <v>0</v>
      </c>
      <c r="S37" s="9" t="str">
        <f t="shared" si="1"/>
        <v>-</v>
      </c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9"/>
    </row>
    <row r="38" spans="1:254" ht="37.25" customHeight="1">
      <c r="A38" s="321" t="s">
        <v>1664</v>
      </c>
      <c r="B38" s="4" t="s">
        <v>1628</v>
      </c>
      <c r="C38" s="4" t="s">
        <v>1629</v>
      </c>
      <c r="D38" s="8">
        <v>1</v>
      </c>
      <c r="E38" s="165">
        <v>143</v>
      </c>
      <c r="F38" s="362"/>
      <c r="G38" s="363"/>
      <c r="H38" s="364"/>
      <c r="I38" s="365"/>
      <c r="J38" s="322" t="s">
        <v>804</v>
      </c>
      <c r="K38" s="323" t="s">
        <v>804</v>
      </c>
      <c r="L38" s="324" t="s">
        <v>804</v>
      </c>
      <c r="M38" s="376"/>
      <c r="N38" s="50" t="s">
        <v>804</v>
      </c>
      <c r="O38" s="51" t="s">
        <v>804</v>
      </c>
      <c r="P38" s="132" t="s">
        <v>804</v>
      </c>
      <c r="Q38" s="22">
        <f t="shared" si="2"/>
        <v>0</v>
      </c>
      <c r="R38" s="22">
        <f t="shared" ref="R38:R59" si="3">Q38*D38</f>
        <v>0</v>
      </c>
      <c r="S38" s="9" t="str">
        <f t="shared" ref="S38:S59" si="4">IF(Q38&gt;0,Q38*E38,"-")</f>
        <v>-</v>
      </c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9"/>
    </row>
    <row r="39" spans="1:254" ht="37.25" customHeight="1">
      <c r="A39" s="321" t="s">
        <v>1664</v>
      </c>
      <c r="B39" s="4" t="s">
        <v>1630</v>
      </c>
      <c r="C39" s="4" t="s">
        <v>1631</v>
      </c>
      <c r="D39" s="8">
        <v>1</v>
      </c>
      <c r="E39" s="165">
        <v>149</v>
      </c>
      <c r="F39" s="362"/>
      <c r="G39" s="363"/>
      <c r="H39" s="364"/>
      <c r="I39" s="365"/>
      <c r="J39" s="322" t="s">
        <v>804</v>
      </c>
      <c r="K39" s="323" t="s">
        <v>804</v>
      </c>
      <c r="L39" s="324" t="s">
        <v>804</v>
      </c>
      <c r="M39" s="376"/>
      <c r="N39" s="50" t="s">
        <v>804</v>
      </c>
      <c r="O39" s="51" t="s">
        <v>804</v>
      </c>
      <c r="P39" s="132" t="s">
        <v>804</v>
      </c>
      <c r="Q39" s="22">
        <f t="shared" si="2"/>
        <v>0</v>
      </c>
      <c r="R39" s="22">
        <f t="shared" si="3"/>
        <v>0</v>
      </c>
      <c r="S39" s="9" t="str">
        <f t="shared" si="4"/>
        <v>-</v>
      </c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9"/>
    </row>
    <row r="40" spans="1:254" ht="37.25" customHeight="1">
      <c r="A40" s="321" t="s">
        <v>1665</v>
      </c>
      <c r="B40" s="4" t="s">
        <v>1524</v>
      </c>
      <c r="C40" s="4" t="s">
        <v>1525</v>
      </c>
      <c r="D40" s="8">
        <v>1</v>
      </c>
      <c r="E40" s="165">
        <v>190</v>
      </c>
      <c r="F40" s="362"/>
      <c r="G40" s="363"/>
      <c r="H40" s="364"/>
      <c r="I40" s="365"/>
      <c r="J40" s="322" t="s">
        <v>804</v>
      </c>
      <c r="K40" s="323" t="s">
        <v>804</v>
      </c>
      <c r="L40" s="324" t="s">
        <v>804</v>
      </c>
      <c r="M40" s="376"/>
      <c r="N40" s="50" t="s">
        <v>804</v>
      </c>
      <c r="O40" s="51" t="s">
        <v>804</v>
      </c>
      <c r="P40" s="132" t="s">
        <v>804</v>
      </c>
      <c r="Q40" s="22">
        <f t="shared" si="2"/>
        <v>0</v>
      </c>
      <c r="R40" s="22">
        <f t="shared" si="3"/>
        <v>0</v>
      </c>
      <c r="S40" s="9" t="str">
        <f t="shared" si="4"/>
        <v>-</v>
      </c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9"/>
    </row>
    <row r="41" spans="1:254" ht="37.25" customHeight="1">
      <c r="A41" s="321" t="s">
        <v>1665</v>
      </c>
      <c r="B41" s="4" t="s">
        <v>1526</v>
      </c>
      <c r="C41" s="4" t="s">
        <v>1527</v>
      </c>
      <c r="D41" s="8">
        <v>1</v>
      </c>
      <c r="E41" s="165">
        <v>164</v>
      </c>
      <c r="F41" s="362"/>
      <c r="G41" s="363"/>
      <c r="H41" s="364"/>
      <c r="I41" s="365"/>
      <c r="J41" s="322" t="s">
        <v>804</v>
      </c>
      <c r="K41" s="323" t="s">
        <v>804</v>
      </c>
      <c r="L41" s="324" t="s">
        <v>804</v>
      </c>
      <c r="M41" s="376"/>
      <c r="N41" s="50" t="s">
        <v>804</v>
      </c>
      <c r="O41" s="51" t="s">
        <v>804</v>
      </c>
      <c r="P41" s="132" t="s">
        <v>804</v>
      </c>
      <c r="Q41" s="22">
        <f t="shared" si="2"/>
        <v>0</v>
      </c>
      <c r="R41" s="22">
        <f t="shared" si="3"/>
        <v>0</v>
      </c>
      <c r="S41" s="9" t="str">
        <f t="shared" si="4"/>
        <v>-</v>
      </c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9"/>
    </row>
    <row r="42" spans="1:254" ht="37.25" customHeight="1">
      <c r="A42" s="321" t="s">
        <v>1665</v>
      </c>
      <c r="B42" s="4" t="s">
        <v>1528</v>
      </c>
      <c r="C42" s="4" t="s">
        <v>1529</v>
      </c>
      <c r="D42" s="8">
        <v>1</v>
      </c>
      <c r="E42" s="165">
        <v>190</v>
      </c>
      <c r="F42" s="362"/>
      <c r="G42" s="363"/>
      <c r="H42" s="364"/>
      <c r="I42" s="365"/>
      <c r="J42" s="322" t="s">
        <v>804</v>
      </c>
      <c r="K42" s="323" t="s">
        <v>804</v>
      </c>
      <c r="L42" s="324" t="s">
        <v>804</v>
      </c>
      <c r="M42" s="376"/>
      <c r="N42" s="50" t="s">
        <v>804</v>
      </c>
      <c r="O42" s="51" t="s">
        <v>804</v>
      </c>
      <c r="P42" s="132" t="s">
        <v>804</v>
      </c>
      <c r="Q42" s="22">
        <f t="shared" si="2"/>
        <v>0</v>
      </c>
      <c r="R42" s="22">
        <f t="shared" si="3"/>
        <v>0</v>
      </c>
      <c r="S42" s="9" t="str">
        <f t="shared" si="4"/>
        <v>-</v>
      </c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9"/>
    </row>
    <row r="43" spans="1:254" ht="37.25" customHeight="1">
      <c r="A43" s="321" t="s">
        <v>1665</v>
      </c>
      <c r="B43" s="4" t="s">
        <v>1530</v>
      </c>
      <c r="C43" s="4" t="s">
        <v>1531</v>
      </c>
      <c r="D43" s="8">
        <v>1</v>
      </c>
      <c r="E43" s="165">
        <v>158</v>
      </c>
      <c r="F43" s="362"/>
      <c r="G43" s="363"/>
      <c r="H43" s="364"/>
      <c r="I43" s="365"/>
      <c r="J43" s="322" t="s">
        <v>804</v>
      </c>
      <c r="K43" s="323" t="s">
        <v>804</v>
      </c>
      <c r="L43" s="324" t="s">
        <v>804</v>
      </c>
      <c r="M43" s="376"/>
      <c r="N43" s="50" t="s">
        <v>804</v>
      </c>
      <c r="O43" s="51" t="s">
        <v>804</v>
      </c>
      <c r="P43" s="132" t="s">
        <v>804</v>
      </c>
      <c r="Q43" s="22">
        <f t="shared" si="2"/>
        <v>0</v>
      </c>
      <c r="R43" s="22">
        <f t="shared" si="3"/>
        <v>0</v>
      </c>
      <c r="S43" s="9" t="str">
        <f t="shared" si="4"/>
        <v>-</v>
      </c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9"/>
    </row>
    <row r="44" spans="1:254" ht="37.25" customHeight="1">
      <c r="A44" s="321" t="s">
        <v>1665</v>
      </c>
      <c r="B44" s="4" t="s">
        <v>1532</v>
      </c>
      <c r="C44" s="4" t="s">
        <v>1533</v>
      </c>
      <c r="D44" s="8">
        <v>1</v>
      </c>
      <c r="E44" s="165">
        <v>190</v>
      </c>
      <c r="F44" s="362"/>
      <c r="G44" s="363"/>
      <c r="H44" s="364"/>
      <c r="I44" s="365"/>
      <c r="J44" s="322" t="s">
        <v>804</v>
      </c>
      <c r="K44" s="323" t="s">
        <v>804</v>
      </c>
      <c r="L44" s="324" t="s">
        <v>804</v>
      </c>
      <c r="M44" s="376"/>
      <c r="N44" s="50" t="s">
        <v>804</v>
      </c>
      <c r="O44" s="51" t="s">
        <v>804</v>
      </c>
      <c r="P44" s="132" t="s">
        <v>804</v>
      </c>
      <c r="Q44" s="22">
        <f t="shared" si="2"/>
        <v>0</v>
      </c>
      <c r="R44" s="22">
        <f t="shared" si="3"/>
        <v>0</v>
      </c>
      <c r="S44" s="9" t="str">
        <f t="shared" si="4"/>
        <v>-</v>
      </c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9"/>
    </row>
    <row r="45" spans="1:254" ht="37.25" customHeight="1">
      <c r="A45" s="321" t="s">
        <v>1665</v>
      </c>
      <c r="B45" s="4" t="s">
        <v>1534</v>
      </c>
      <c r="C45" s="4" t="s">
        <v>1535</v>
      </c>
      <c r="D45" s="8">
        <v>1</v>
      </c>
      <c r="E45" s="165">
        <v>189</v>
      </c>
      <c r="F45" s="362"/>
      <c r="G45" s="363"/>
      <c r="H45" s="364"/>
      <c r="I45" s="365"/>
      <c r="J45" s="322" t="s">
        <v>804</v>
      </c>
      <c r="K45" s="323" t="s">
        <v>804</v>
      </c>
      <c r="L45" s="324" t="s">
        <v>804</v>
      </c>
      <c r="M45" s="376"/>
      <c r="N45" s="50" t="s">
        <v>804</v>
      </c>
      <c r="O45" s="51" t="s">
        <v>804</v>
      </c>
      <c r="P45" s="132" t="s">
        <v>804</v>
      </c>
      <c r="Q45" s="22">
        <f t="shared" si="2"/>
        <v>0</v>
      </c>
      <c r="R45" s="22">
        <f t="shared" si="3"/>
        <v>0</v>
      </c>
      <c r="S45" s="9" t="str">
        <f t="shared" si="4"/>
        <v>-</v>
      </c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9"/>
    </row>
    <row r="46" spans="1:254" ht="37.25" customHeight="1">
      <c r="A46" s="321" t="s">
        <v>1665</v>
      </c>
      <c r="B46" s="4" t="s">
        <v>1536</v>
      </c>
      <c r="C46" s="4" t="s">
        <v>1537</v>
      </c>
      <c r="D46" s="8">
        <v>1</v>
      </c>
      <c r="E46" s="165">
        <v>159</v>
      </c>
      <c r="F46" s="362"/>
      <c r="G46" s="363"/>
      <c r="H46" s="364"/>
      <c r="I46" s="365"/>
      <c r="J46" s="322" t="s">
        <v>804</v>
      </c>
      <c r="K46" s="323" t="s">
        <v>804</v>
      </c>
      <c r="L46" s="324" t="s">
        <v>804</v>
      </c>
      <c r="M46" s="376"/>
      <c r="N46" s="50" t="s">
        <v>804</v>
      </c>
      <c r="O46" s="51" t="s">
        <v>804</v>
      </c>
      <c r="P46" s="132" t="s">
        <v>804</v>
      </c>
      <c r="Q46" s="22">
        <f t="shared" si="2"/>
        <v>0</v>
      </c>
      <c r="R46" s="22">
        <f t="shared" si="3"/>
        <v>0</v>
      </c>
      <c r="S46" s="9" t="str">
        <f t="shared" si="4"/>
        <v>-</v>
      </c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9"/>
    </row>
    <row r="47" spans="1:254" ht="37.25" customHeight="1">
      <c r="A47" s="321" t="s">
        <v>1665</v>
      </c>
      <c r="B47" s="4" t="s">
        <v>1538</v>
      </c>
      <c r="C47" s="4" t="s">
        <v>1539</v>
      </c>
      <c r="D47" s="8">
        <v>1</v>
      </c>
      <c r="E47" s="165">
        <v>187</v>
      </c>
      <c r="F47" s="362"/>
      <c r="G47" s="363"/>
      <c r="H47" s="364"/>
      <c r="I47" s="365"/>
      <c r="J47" s="322" t="s">
        <v>804</v>
      </c>
      <c r="K47" s="323" t="s">
        <v>804</v>
      </c>
      <c r="L47" s="324" t="s">
        <v>804</v>
      </c>
      <c r="M47" s="376"/>
      <c r="N47" s="50" t="s">
        <v>804</v>
      </c>
      <c r="O47" s="51" t="s">
        <v>804</v>
      </c>
      <c r="P47" s="132" t="s">
        <v>804</v>
      </c>
      <c r="Q47" s="22">
        <f t="shared" si="2"/>
        <v>0</v>
      </c>
      <c r="R47" s="22">
        <f t="shared" si="3"/>
        <v>0</v>
      </c>
      <c r="S47" s="9" t="str">
        <f t="shared" si="4"/>
        <v>-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9"/>
    </row>
    <row r="48" spans="1:254" ht="37.25" customHeight="1">
      <c r="A48" s="321" t="s">
        <v>1665</v>
      </c>
      <c r="B48" s="4" t="s">
        <v>1540</v>
      </c>
      <c r="C48" s="4" t="s">
        <v>1541</v>
      </c>
      <c r="D48" s="8">
        <v>1</v>
      </c>
      <c r="E48" s="165">
        <v>158</v>
      </c>
      <c r="F48" s="362"/>
      <c r="G48" s="363"/>
      <c r="H48" s="364"/>
      <c r="I48" s="365"/>
      <c r="J48" s="322" t="s">
        <v>804</v>
      </c>
      <c r="K48" s="323" t="s">
        <v>804</v>
      </c>
      <c r="L48" s="324" t="s">
        <v>804</v>
      </c>
      <c r="M48" s="376"/>
      <c r="N48" s="50" t="s">
        <v>804</v>
      </c>
      <c r="O48" s="51" t="s">
        <v>804</v>
      </c>
      <c r="P48" s="132" t="s">
        <v>804</v>
      </c>
      <c r="Q48" s="22">
        <f t="shared" si="2"/>
        <v>0</v>
      </c>
      <c r="R48" s="22">
        <f t="shared" si="3"/>
        <v>0</v>
      </c>
      <c r="S48" s="9" t="str">
        <f t="shared" si="4"/>
        <v>-</v>
      </c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9"/>
    </row>
    <row r="49" spans="1:254" ht="37.25" customHeight="1">
      <c r="A49" s="321" t="s">
        <v>1665</v>
      </c>
      <c r="B49" s="4" t="s">
        <v>1542</v>
      </c>
      <c r="C49" s="4" t="s">
        <v>1543</v>
      </c>
      <c r="D49" s="8">
        <v>1</v>
      </c>
      <c r="E49" s="165">
        <v>158</v>
      </c>
      <c r="F49" s="362"/>
      <c r="G49" s="363"/>
      <c r="H49" s="364"/>
      <c r="I49" s="365"/>
      <c r="J49" s="322" t="s">
        <v>804</v>
      </c>
      <c r="K49" s="323" t="s">
        <v>804</v>
      </c>
      <c r="L49" s="324" t="s">
        <v>804</v>
      </c>
      <c r="M49" s="376"/>
      <c r="N49" s="50" t="s">
        <v>804</v>
      </c>
      <c r="O49" s="51" t="s">
        <v>804</v>
      </c>
      <c r="P49" s="132" t="s">
        <v>804</v>
      </c>
      <c r="Q49" s="22">
        <f t="shared" si="2"/>
        <v>0</v>
      </c>
      <c r="R49" s="22">
        <f t="shared" si="3"/>
        <v>0</v>
      </c>
      <c r="S49" s="9" t="str">
        <f t="shared" si="4"/>
        <v>-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9"/>
    </row>
    <row r="50" spans="1:254" ht="37.25" customHeight="1">
      <c r="A50" s="321" t="s">
        <v>1665</v>
      </c>
      <c r="B50" s="4" t="s">
        <v>1544</v>
      </c>
      <c r="C50" s="4" t="s">
        <v>1545</v>
      </c>
      <c r="D50" s="8">
        <v>1</v>
      </c>
      <c r="E50" s="165">
        <v>204</v>
      </c>
      <c r="F50" s="362"/>
      <c r="G50" s="363"/>
      <c r="H50" s="364"/>
      <c r="I50" s="365"/>
      <c r="J50" s="322" t="s">
        <v>804</v>
      </c>
      <c r="K50" s="323" t="s">
        <v>804</v>
      </c>
      <c r="L50" s="324" t="s">
        <v>804</v>
      </c>
      <c r="M50" s="376"/>
      <c r="N50" s="50" t="s">
        <v>804</v>
      </c>
      <c r="O50" s="51" t="s">
        <v>804</v>
      </c>
      <c r="P50" s="132" t="s">
        <v>804</v>
      </c>
      <c r="Q50" s="22">
        <f t="shared" si="2"/>
        <v>0</v>
      </c>
      <c r="R50" s="22">
        <f t="shared" si="3"/>
        <v>0</v>
      </c>
      <c r="S50" s="9" t="str">
        <f t="shared" si="4"/>
        <v>-</v>
      </c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9"/>
    </row>
    <row r="51" spans="1:254" ht="37.25" customHeight="1">
      <c r="A51" s="321" t="s">
        <v>1665</v>
      </c>
      <c r="B51" s="4" t="s">
        <v>1546</v>
      </c>
      <c r="C51" s="4" t="s">
        <v>1547</v>
      </c>
      <c r="D51" s="8">
        <v>1</v>
      </c>
      <c r="E51" s="165">
        <v>190</v>
      </c>
      <c r="F51" s="362"/>
      <c r="G51" s="363"/>
      <c r="H51" s="364"/>
      <c r="I51" s="365"/>
      <c r="J51" s="322" t="s">
        <v>804</v>
      </c>
      <c r="K51" s="323" t="s">
        <v>804</v>
      </c>
      <c r="L51" s="324" t="s">
        <v>804</v>
      </c>
      <c r="M51" s="376"/>
      <c r="N51" s="50" t="s">
        <v>804</v>
      </c>
      <c r="O51" s="51" t="s">
        <v>804</v>
      </c>
      <c r="P51" s="132" t="s">
        <v>804</v>
      </c>
      <c r="Q51" s="22">
        <f t="shared" si="2"/>
        <v>0</v>
      </c>
      <c r="R51" s="22">
        <f t="shared" si="3"/>
        <v>0</v>
      </c>
      <c r="S51" s="9" t="str">
        <f t="shared" si="4"/>
        <v>-</v>
      </c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9"/>
    </row>
    <row r="52" spans="1:254" ht="37.25" customHeight="1">
      <c r="A52" s="321" t="s">
        <v>1665</v>
      </c>
      <c r="B52" s="4" t="s">
        <v>1548</v>
      </c>
      <c r="C52" s="4" t="s">
        <v>1549</v>
      </c>
      <c r="D52" s="8">
        <v>1</v>
      </c>
      <c r="E52" s="165">
        <v>207</v>
      </c>
      <c r="F52" s="362"/>
      <c r="G52" s="363"/>
      <c r="H52" s="364"/>
      <c r="I52" s="365"/>
      <c r="J52" s="322" t="s">
        <v>804</v>
      </c>
      <c r="K52" s="323" t="s">
        <v>804</v>
      </c>
      <c r="L52" s="324" t="s">
        <v>804</v>
      </c>
      <c r="M52" s="376"/>
      <c r="N52" s="50" t="s">
        <v>804</v>
      </c>
      <c r="O52" s="51" t="s">
        <v>804</v>
      </c>
      <c r="P52" s="132" t="s">
        <v>804</v>
      </c>
      <c r="Q52" s="22">
        <f t="shared" si="2"/>
        <v>0</v>
      </c>
      <c r="R52" s="22">
        <f t="shared" si="3"/>
        <v>0</v>
      </c>
      <c r="S52" s="9" t="str">
        <f t="shared" si="4"/>
        <v>-</v>
      </c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9"/>
    </row>
    <row r="53" spans="1:254" ht="37.25" customHeight="1">
      <c r="A53" s="321" t="s">
        <v>1665</v>
      </c>
      <c r="B53" s="4" t="s">
        <v>1550</v>
      </c>
      <c r="C53" s="4" t="s">
        <v>1551</v>
      </c>
      <c r="D53" s="8">
        <v>1</v>
      </c>
      <c r="E53" s="165">
        <v>182</v>
      </c>
      <c r="F53" s="362"/>
      <c r="G53" s="363"/>
      <c r="H53" s="364"/>
      <c r="I53" s="365"/>
      <c r="J53" s="322" t="s">
        <v>804</v>
      </c>
      <c r="K53" s="323" t="s">
        <v>804</v>
      </c>
      <c r="L53" s="324" t="s">
        <v>804</v>
      </c>
      <c r="M53" s="376"/>
      <c r="N53" s="50" t="s">
        <v>804</v>
      </c>
      <c r="O53" s="51" t="s">
        <v>804</v>
      </c>
      <c r="P53" s="132" t="s">
        <v>804</v>
      </c>
      <c r="Q53" s="22">
        <f t="shared" si="2"/>
        <v>0</v>
      </c>
      <c r="R53" s="22">
        <f t="shared" si="3"/>
        <v>0</v>
      </c>
      <c r="S53" s="9" t="str">
        <f t="shared" si="4"/>
        <v>-</v>
      </c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8"/>
      <c r="IP53" s="28"/>
      <c r="IQ53" s="28"/>
      <c r="IR53" s="28"/>
      <c r="IS53" s="28"/>
      <c r="IT53" s="29"/>
    </row>
    <row r="54" spans="1:254" ht="37.25" customHeight="1">
      <c r="A54" s="321" t="s">
        <v>1665</v>
      </c>
      <c r="B54" s="4" t="s">
        <v>1552</v>
      </c>
      <c r="C54" s="4" t="s">
        <v>1553</v>
      </c>
      <c r="D54" s="8">
        <v>1</v>
      </c>
      <c r="E54" s="165">
        <v>209</v>
      </c>
      <c r="F54" s="362"/>
      <c r="G54" s="363"/>
      <c r="H54" s="364"/>
      <c r="I54" s="365"/>
      <c r="J54" s="322" t="s">
        <v>804</v>
      </c>
      <c r="K54" s="323" t="s">
        <v>804</v>
      </c>
      <c r="L54" s="324" t="s">
        <v>804</v>
      </c>
      <c r="M54" s="376"/>
      <c r="N54" s="50" t="s">
        <v>804</v>
      </c>
      <c r="O54" s="51" t="s">
        <v>804</v>
      </c>
      <c r="P54" s="132" t="s">
        <v>804</v>
      </c>
      <c r="Q54" s="22">
        <f t="shared" si="2"/>
        <v>0</v>
      </c>
      <c r="R54" s="22">
        <f t="shared" si="3"/>
        <v>0</v>
      </c>
      <c r="S54" s="9" t="str">
        <f t="shared" si="4"/>
        <v>-</v>
      </c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8"/>
      <c r="IP54" s="28"/>
      <c r="IQ54" s="28"/>
      <c r="IR54" s="28"/>
      <c r="IS54" s="28"/>
      <c r="IT54" s="29"/>
    </row>
    <row r="55" spans="1:254" ht="37.25" customHeight="1">
      <c r="A55" s="321" t="s">
        <v>1665</v>
      </c>
      <c r="B55" s="4" t="s">
        <v>1554</v>
      </c>
      <c r="C55" s="4" t="s">
        <v>1555</v>
      </c>
      <c r="D55" s="8">
        <v>1</v>
      </c>
      <c r="E55" s="165">
        <v>204</v>
      </c>
      <c r="F55" s="362"/>
      <c r="G55" s="363"/>
      <c r="H55" s="364"/>
      <c r="I55" s="365"/>
      <c r="J55" s="322" t="s">
        <v>804</v>
      </c>
      <c r="K55" s="323" t="s">
        <v>804</v>
      </c>
      <c r="L55" s="324" t="s">
        <v>804</v>
      </c>
      <c r="M55" s="376"/>
      <c r="N55" s="50" t="s">
        <v>804</v>
      </c>
      <c r="O55" s="51" t="s">
        <v>804</v>
      </c>
      <c r="P55" s="132" t="s">
        <v>804</v>
      </c>
      <c r="Q55" s="22">
        <f t="shared" si="2"/>
        <v>0</v>
      </c>
      <c r="R55" s="22">
        <f t="shared" si="3"/>
        <v>0</v>
      </c>
      <c r="S55" s="9" t="str">
        <f t="shared" si="4"/>
        <v>-</v>
      </c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8"/>
      <c r="IK55" s="28"/>
      <c r="IL55" s="28"/>
      <c r="IM55" s="28"/>
      <c r="IN55" s="28"/>
      <c r="IO55" s="28"/>
      <c r="IP55" s="28"/>
      <c r="IQ55" s="28"/>
      <c r="IR55" s="28"/>
      <c r="IS55" s="28"/>
      <c r="IT55" s="29"/>
    </row>
    <row r="56" spans="1:254" ht="37.25" customHeight="1">
      <c r="A56" s="321" t="s">
        <v>1665</v>
      </c>
      <c r="B56" s="4" t="s">
        <v>1556</v>
      </c>
      <c r="C56" s="4" t="s">
        <v>1557</v>
      </c>
      <c r="D56" s="8">
        <v>1</v>
      </c>
      <c r="E56" s="165">
        <v>179</v>
      </c>
      <c r="F56" s="362"/>
      <c r="G56" s="363"/>
      <c r="H56" s="364"/>
      <c r="I56" s="365"/>
      <c r="J56" s="322" t="s">
        <v>804</v>
      </c>
      <c r="K56" s="323" t="s">
        <v>804</v>
      </c>
      <c r="L56" s="324" t="s">
        <v>804</v>
      </c>
      <c r="M56" s="376"/>
      <c r="N56" s="50" t="s">
        <v>804</v>
      </c>
      <c r="O56" s="51" t="s">
        <v>804</v>
      </c>
      <c r="P56" s="132" t="s">
        <v>804</v>
      </c>
      <c r="Q56" s="22">
        <f t="shared" si="2"/>
        <v>0</v>
      </c>
      <c r="R56" s="22">
        <f t="shared" si="3"/>
        <v>0</v>
      </c>
      <c r="S56" s="9" t="str">
        <f t="shared" si="4"/>
        <v>-</v>
      </c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8"/>
      <c r="IP56" s="28"/>
      <c r="IQ56" s="28"/>
      <c r="IR56" s="28"/>
      <c r="IS56" s="28"/>
      <c r="IT56" s="29"/>
    </row>
    <row r="57" spans="1:254" ht="37.25" customHeight="1">
      <c r="A57" s="321" t="s">
        <v>1665</v>
      </c>
      <c r="B57" s="4" t="s">
        <v>1558</v>
      </c>
      <c r="C57" s="4" t="s">
        <v>1559</v>
      </c>
      <c r="D57" s="8">
        <v>1</v>
      </c>
      <c r="E57" s="165">
        <v>212</v>
      </c>
      <c r="F57" s="362"/>
      <c r="G57" s="363"/>
      <c r="H57" s="364"/>
      <c r="I57" s="365"/>
      <c r="J57" s="322" t="s">
        <v>804</v>
      </c>
      <c r="K57" s="323" t="s">
        <v>804</v>
      </c>
      <c r="L57" s="324" t="s">
        <v>804</v>
      </c>
      <c r="M57" s="376"/>
      <c r="N57" s="50" t="s">
        <v>804</v>
      </c>
      <c r="O57" s="51" t="s">
        <v>804</v>
      </c>
      <c r="P57" s="132" t="s">
        <v>804</v>
      </c>
      <c r="Q57" s="22">
        <f t="shared" si="2"/>
        <v>0</v>
      </c>
      <c r="R57" s="22">
        <f t="shared" si="3"/>
        <v>0</v>
      </c>
      <c r="S57" s="9" t="str">
        <f t="shared" si="4"/>
        <v>-</v>
      </c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9"/>
    </row>
    <row r="58" spans="1:254" ht="37.25" customHeight="1">
      <c r="A58" s="321" t="s">
        <v>1665</v>
      </c>
      <c r="B58" s="4" t="s">
        <v>1560</v>
      </c>
      <c r="C58" s="4" t="s">
        <v>1561</v>
      </c>
      <c r="D58" s="8">
        <v>1</v>
      </c>
      <c r="E58" s="165">
        <v>179</v>
      </c>
      <c r="F58" s="362"/>
      <c r="G58" s="363"/>
      <c r="H58" s="364"/>
      <c r="I58" s="365"/>
      <c r="J58" s="322" t="s">
        <v>804</v>
      </c>
      <c r="K58" s="323" t="s">
        <v>804</v>
      </c>
      <c r="L58" s="324" t="s">
        <v>804</v>
      </c>
      <c r="M58" s="376"/>
      <c r="N58" s="50" t="s">
        <v>804</v>
      </c>
      <c r="O58" s="51" t="s">
        <v>804</v>
      </c>
      <c r="P58" s="132" t="s">
        <v>804</v>
      </c>
      <c r="Q58" s="22">
        <f t="shared" si="2"/>
        <v>0</v>
      </c>
      <c r="R58" s="22">
        <f t="shared" si="3"/>
        <v>0</v>
      </c>
      <c r="S58" s="9" t="str">
        <f t="shared" si="4"/>
        <v>-</v>
      </c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8"/>
      <c r="IP58" s="28"/>
      <c r="IQ58" s="28"/>
      <c r="IR58" s="28"/>
      <c r="IS58" s="28"/>
      <c r="IT58" s="29"/>
    </row>
    <row r="59" spans="1:254" ht="37.25" customHeight="1">
      <c r="A59" s="321" t="s">
        <v>1665</v>
      </c>
      <c r="B59" s="4" t="s">
        <v>1562</v>
      </c>
      <c r="C59" s="4" t="s">
        <v>1563</v>
      </c>
      <c r="D59" s="8">
        <v>1</v>
      </c>
      <c r="E59" s="165">
        <v>177</v>
      </c>
      <c r="F59" s="362"/>
      <c r="G59" s="363"/>
      <c r="H59" s="364"/>
      <c r="I59" s="365"/>
      <c r="J59" s="322" t="s">
        <v>804</v>
      </c>
      <c r="K59" s="323" t="s">
        <v>804</v>
      </c>
      <c r="L59" s="324" t="s">
        <v>804</v>
      </c>
      <c r="M59" s="376"/>
      <c r="N59" s="50" t="s">
        <v>804</v>
      </c>
      <c r="O59" s="51" t="s">
        <v>804</v>
      </c>
      <c r="P59" s="132" t="s">
        <v>804</v>
      </c>
      <c r="Q59" s="22">
        <f t="shared" si="2"/>
        <v>0</v>
      </c>
      <c r="R59" s="22">
        <f t="shared" si="3"/>
        <v>0</v>
      </c>
      <c r="S59" s="9" t="str">
        <f t="shared" si="4"/>
        <v>-</v>
      </c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8"/>
      <c r="IK59" s="28"/>
      <c r="IL59" s="28"/>
      <c r="IM59" s="28"/>
      <c r="IN59" s="28"/>
      <c r="IO59" s="28"/>
      <c r="IP59" s="28"/>
      <c r="IQ59" s="28"/>
      <c r="IR59" s="28"/>
      <c r="IS59" s="28"/>
      <c r="IT59" s="29"/>
    </row>
    <row r="60" spans="1:254" ht="37.25" customHeight="1">
      <c r="A60" s="40" t="s">
        <v>753</v>
      </c>
      <c r="B60" s="4" t="s">
        <v>754</v>
      </c>
      <c r="C60" s="4" t="s">
        <v>755</v>
      </c>
      <c r="D60" s="8">
        <v>1</v>
      </c>
      <c r="E60" s="165">
        <v>169</v>
      </c>
      <c r="F60" s="362"/>
      <c r="G60" s="363"/>
      <c r="H60" s="364"/>
      <c r="I60" s="365"/>
      <c r="J60" s="366"/>
      <c r="K60" s="367"/>
      <c r="L60" s="368"/>
      <c r="M60" s="369"/>
      <c r="N60" s="370"/>
      <c r="O60" s="371"/>
      <c r="P60" s="132" t="s">
        <v>804</v>
      </c>
      <c r="Q60" s="22">
        <f t="shared" ref="Q60" si="5">F60+G60+H60+I60+J60+K60+L60+M60+N60+O60</f>
        <v>0</v>
      </c>
      <c r="R60" s="22">
        <f t="shared" ref="R60" si="6">Q60*D60</f>
        <v>0</v>
      </c>
      <c r="S60" s="161" t="str">
        <f t="shared" ref="S60" si="7">IF(Q60&gt;0,Q60*E60,"-")</f>
        <v>-</v>
      </c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  <c r="HP60" s="28"/>
      <c r="HQ60" s="28"/>
      <c r="HR60" s="28"/>
      <c r="HS60" s="28"/>
      <c r="HT60" s="28"/>
      <c r="HU60" s="28"/>
      <c r="HV60" s="28"/>
      <c r="HW60" s="28"/>
      <c r="HX60" s="28"/>
      <c r="HY60" s="28"/>
      <c r="HZ60" s="28"/>
      <c r="IA60" s="28"/>
      <c r="IB60" s="28"/>
      <c r="IC60" s="28"/>
      <c r="ID60" s="28"/>
      <c r="IE60" s="28"/>
      <c r="IF60" s="28"/>
      <c r="IG60" s="28"/>
      <c r="IH60" s="28"/>
      <c r="II60" s="28"/>
      <c r="IJ60" s="28"/>
      <c r="IK60" s="28"/>
      <c r="IL60" s="28"/>
      <c r="IM60" s="28"/>
      <c r="IN60" s="28"/>
      <c r="IO60" s="28"/>
      <c r="IP60" s="28"/>
      <c r="IQ60" s="28"/>
      <c r="IR60" s="28"/>
      <c r="IS60" s="28"/>
      <c r="IT60" s="29"/>
    </row>
    <row r="61" spans="1:254" ht="37.25" customHeight="1">
      <c r="A61" s="40" t="s">
        <v>753</v>
      </c>
      <c r="B61" s="4" t="s">
        <v>756</v>
      </c>
      <c r="C61" s="4" t="s">
        <v>757</v>
      </c>
      <c r="D61" s="8">
        <v>1</v>
      </c>
      <c r="E61" s="165">
        <v>182</v>
      </c>
      <c r="F61" s="362"/>
      <c r="G61" s="363"/>
      <c r="H61" s="364"/>
      <c r="I61" s="365"/>
      <c r="J61" s="366"/>
      <c r="K61" s="367"/>
      <c r="L61" s="368"/>
      <c r="M61" s="369"/>
      <c r="N61" s="370"/>
      <c r="O61" s="371"/>
      <c r="P61" s="132" t="s">
        <v>804</v>
      </c>
      <c r="Q61" s="22">
        <f t="shared" ref="Q61:Q79" si="8">F61+G61+H61+I61+J61+K61+L61+M61+N61+O61</f>
        <v>0</v>
      </c>
      <c r="R61" s="22">
        <f t="shared" ref="R61:R91" si="9">Q61*D61</f>
        <v>0</v>
      </c>
      <c r="S61" s="161" t="str">
        <f t="shared" ref="S61:S116" si="10">IF(Q61&gt;0,Q61*E61,"-")</f>
        <v>-</v>
      </c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  <c r="HV61" s="28"/>
      <c r="HW61" s="28"/>
      <c r="HX61" s="28"/>
      <c r="HY61" s="28"/>
      <c r="HZ61" s="28"/>
      <c r="IA61" s="28"/>
      <c r="IB61" s="28"/>
      <c r="IC61" s="28"/>
      <c r="ID61" s="28"/>
      <c r="IE61" s="28"/>
      <c r="IF61" s="28"/>
      <c r="IG61" s="28"/>
      <c r="IH61" s="28"/>
      <c r="II61" s="28"/>
      <c r="IJ61" s="28"/>
      <c r="IK61" s="28"/>
      <c r="IL61" s="28"/>
      <c r="IM61" s="28"/>
      <c r="IN61" s="28"/>
      <c r="IO61" s="28"/>
      <c r="IP61" s="28"/>
      <c r="IQ61" s="28"/>
      <c r="IR61" s="28"/>
      <c r="IS61" s="28"/>
      <c r="IT61" s="29"/>
    </row>
    <row r="62" spans="1:254" ht="37.25" customHeight="1">
      <c r="A62" s="40" t="s">
        <v>758</v>
      </c>
      <c r="B62" s="4" t="s">
        <v>759</v>
      </c>
      <c r="C62" s="4" t="s">
        <v>760</v>
      </c>
      <c r="D62" s="8">
        <v>1</v>
      </c>
      <c r="E62" s="165">
        <v>169</v>
      </c>
      <c r="F62" s="362"/>
      <c r="G62" s="363"/>
      <c r="H62" s="364"/>
      <c r="I62" s="365"/>
      <c r="J62" s="366"/>
      <c r="K62" s="367"/>
      <c r="L62" s="368"/>
      <c r="M62" s="369"/>
      <c r="N62" s="370"/>
      <c r="O62" s="371"/>
      <c r="P62" s="132" t="s">
        <v>804</v>
      </c>
      <c r="Q62" s="22">
        <f t="shared" si="8"/>
        <v>0</v>
      </c>
      <c r="R62" s="22">
        <f t="shared" si="9"/>
        <v>0</v>
      </c>
      <c r="S62" s="161" t="str">
        <f t="shared" si="10"/>
        <v>-</v>
      </c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  <c r="IA62" s="28"/>
      <c r="IB62" s="28"/>
      <c r="IC62" s="28"/>
      <c r="ID62" s="28"/>
      <c r="IE62" s="28"/>
      <c r="IF62" s="28"/>
      <c r="IG62" s="28"/>
      <c r="IH62" s="28"/>
      <c r="II62" s="28"/>
      <c r="IJ62" s="28"/>
      <c r="IK62" s="28"/>
      <c r="IL62" s="28"/>
      <c r="IM62" s="28"/>
      <c r="IN62" s="28"/>
      <c r="IO62" s="28"/>
      <c r="IP62" s="28"/>
      <c r="IQ62" s="28"/>
      <c r="IR62" s="28"/>
      <c r="IS62" s="28"/>
      <c r="IT62" s="29"/>
    </row>
    <row r="63" spans="1:254" ht="37.25" customHeight="1">
      <c r="A63" s="40" t="s">
        <v>758</v>
      </c>
      <c r="B63" s="4" t="s">
        <v>761</v>
      </c>
      <c r="C63" s="4" t="s">
        <v>762</v>
      </c>
      <c r="D63" s="8">
        <v>1</v>
      </c>
      <c r="E63" s="165">
        <v>169</v>
      </c>
      <c r="F63" s="362"/>
      <c r="G63" s="363"/>
      <c r="H63" s="364"/>
      <c r="I63" s="365"/>
      <c r="J63" s="366"/>
      <c r="K63" s="367"/>
      <c r="L63" s="368"/>
      <c r="M63" s="369"/>
      <c r="N63" s="370"/>
      <c r="O63" s="371"/>
      <c r="P63" s="132" t="s">
        <v>804</v>
      </c>
      <c r="Q63" s="22">
        <f t="shared" si="8"/>
        <v>0</v>
      </c>
      <c r="R63" s="22">
        <f t="shared" si="9"/>
        <v>0</v>
      </c>
      <c r="S63" s="161" t="str">
        <f t="shared" si="10"/>
        <v>-</v>
      </c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  <c r="HP63" s="28"/>
      <c r="HQ63" s="28"/>
      <c r="HR63" s="28"/>
      <c r="HS63" s="28"/>
      <c r="HT63" s="28"/>
      <c r="HU63" s="28"/>
      <c r="HV63" s="28"/>
      <c r="HW63" s="28"/>
      <c r="HX63" s="28"/>
      <c r="HY63" s="28"/>
      <c r="HZ63" s="28"/>
      <c r="IA63" s="28"/>
      <c r="IB63" s="28"/>
      <c r="IC63" s="28"/>
      <c r="ID63" s="28"/>
      <c r="IE63" s="28"/>
      <c r="IF63" s="28"/>
      <c r="IG63" s="28"/>
      <c r="IH63" s="28"/>
      <c r="II63" s="28"/>
      <c r="IJ63" s="28"/>
      <c r="IK63" s="28"/>
      <c r="IL63" s="28"/>
      <c r="IM63" s="28"/>
      <c r="IN63" s="28"/>
      <c r="IO63" s="28"/>
      <c r="IP63" s="28"/>
      <c r="IQ63" s="28"/>
      <c r="IR63" s="28"/>
      <c r="IS63" s="28"/>
      <c r="IT63" s="29"/>
    </row>
    <row r="64" spans="1:254" ht="37.25" customHeight="1">
      <c r="A64" s="40" t="s">
        <v>763</v>
      </c>
      <c r="B64" s="4" t="s">
        <v>764</v>
      </c>
      <c r="C64" s="4" t="s">
        <v>765</v>
      </c>
      <c r="D64" s="8">
        <v>1</v>
      </c>
      <c r="E64" s="165">
        <v>182</v>
      </c>
      <c r="F64" s="362"/>
      <c r="G64" s="363"/>
      <c r="H64" s="364"/>
      <c r="I64" s="365"/>
      <c r="J64" s="366"/>
      <c r="K64" s="367"/>
      <c r="L64" s="368"/>
      <c r="M64" s="369"/>
      <c r="N64" s="370"/>
      <c r="O64" s="371"/>
      <c r="P64" s="132" t="s">
        <v>804</v>
      </c>
      <c r="Q64" s="22">
        <f t="shared" si="8"/>
        <v>0</v>
      </c>
      <c r="R64" s="22">
        <f t="shared" si="9"/>
        <v>0</v>
      </c>
      <c r="S64" s="161" t="str">
        <f t="shared" si="10"/>
        <v>-</v>
      </c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  <c r="IN64" s="28"/>
      <c r="IO64" s="28"/>
      <c r="IP64" s="28"/>
      <c r="IQ64" s="28"/>
      <c r="IR64" s="28"/>
      <c r="IS64" s="28"/>
      <c r="IT64" s="29"/>
    </row>
    <row r="65" spans="1:254" ht="37.25" customHeight="1">
      <c r="A65" s="40" t="s">
        <v>763</v>
      </c>
      <c r="B65" s="4" t="s">
        <v>766</v>
      </c>
      <c r="C65" s="4" t="s">
        <v>767</v>
      </c>
      <c r="D65" s="8">
        <v>1</v>
      </c>
      <c r="E65" s="165">
        <v>182</v>
      </c>
      <c r="F65" s="362"/>
      <c r="G65" s="363"/>
      <c r="H65" s="364"/>
      <c r="I65" s="365"/>
      <c r="J65" s="366"/>
      <c r="K65" s="367"/>
      <c r="L65" s="368"/>
      <c r="M65" s="369"/>
      <c r="N65" s="370"/>
      <c r="O65" s="371"/>
      <c r="P65" s="132" t="s">
        <v>804</v>
      </c>
      <c r="Q65" s="22">
        <f t="shared" si="8"/>
        <v>0</v>
      </c>
      <c r="R65" s="22">
        <f t="shared" si="9"/>
        <v>0</v>
      </c>
      <c r="S65" s="161" t="str">
        <f t="shared" si="10"/>
        <v>-</v>
      </c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  <c r="IA65" s="28"/>
      <c r="IB65" s="28"/>
      <c r="IC65" s="28"/>
      <c r="ID65" s="28"/>
      <c r="IE65" s="28"/>
      <c r="IF65" s="28"/>
      <c r="IG65" s="28"/>
      <c r="IH65" s="28"/>
      <c r="II65" s="28"/>
      <c r="IJ65" s="28"/>
      <c r="IK65" s="28"/>
      <c r="IL65" s="28"/>
      <c r="IM65" s="28"/>
      <c r="IN65" s="28"/>
      <c r="IO65" s="28"/>
      <c r="IP65" s="28"/>
      <c r="IQ65" s="28"/>
      <c r="IR65" s="28"/>
      <c r="IS65" s="28"/>
      <c r="IT65" s="29"/>
    </row>
    <row r="66" spans="1:254" ht="37.25" customHeight="1">
      <c r="A66" s="40" t="s">
        <v>768</v>
      </c>
      <c r="B66" s="4" t="s">
        <v>769</v>
      </c>
      <c r="C66" s="4" t="s">
        <v>770</v>
      </c>
      <c r="D66" s="8">
        <v>1</v>
      </c>
      <c r="E66" s="165">
        <v>150</v>
      </c>
      <c r="F66" s="362"/>
      <c r="G66" s="363"/>
      <c r="H66" s="364"/>
      <c r="I66" s="365"/>
      <c r="J66" s="366"/>
      <c r="K66" s="367"/>
      <c r="L66" s="368"/>
      <c r="M66" s="369"/>
      <c r="N66" s="370"/>
      <c r="O66" s="371"/>
      <c r="P66" s="132" t="s">
        <v>804</v>
      </c>
      <c r="Q66" s="22">
        <f t="shared" si="8"/>
        <v>0</v>
      </c>
      <c r="R66" s="22">
        <f t="shared" si="9"/>
        <v>0</v>
      </c>
      <c r="S66" s="161" t="str">
        <f t="shared" si="10"/>
        <v>-</v>
      </c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  <c r="HP66" s="28"/>
      <c r="HQ66" s="28"/>
      <c r="HR66" s="28"/>
      <c r="HS66" s="28"/>
      <c r="HT66" s="28"/>
      <c r="HU66" s="28"/>
      <c r="HV66" s="28"/>
      <c r="HW66" s="28"/>
      <c r="HX66" s="28"/>
      <c r="HY66" s="28"/>
      <c r="HZ66" s="28"/>
      <c r="IA66" s="28"/>
      <c r="IB66" s="28"/>
      <c r="IC66" s="28"/>
      <c r="ID66" s="28"/>
      <c r="IE66" s="28"/>
      <c r="IF66" s="28"/>
      <c r="IG66" s="28"/>
      <c r="IH66" s="28"/>
      <c r="II66" s="28"/>
      <c r="IJ66" s="28"/>
      <c r="IK66" s="28"/>
      <c r="IL66" s="28"/>
      <c r="IM66" s="28"/>
      <c r="IN66" s="28"/>
      <c r="IO66" s="28"/>
      <c r="IP66" s="28"/>
      <c r="IQ66" s="28"/>
      <c r="IR66" s="28"/>
      <c r="IS66" s="28"/>
      <c r="IT66" s="29"/>
    </row>
    <row r="67" spans="1:254" ht="37.25" customHeight="1">
      <c r="A67" s="40" t="s">
        <v>768</v>
      </c>
      <c r="B67" s="4" t="s">
        <v>771</v>
      </c>
      <c r="C67" s="4" t="s">
        <v>772</v>
      </c>
      <c r="D67" s="8">
        <v>1</v>
      </c>
      <c r="E67" s="165">
        <v>150</v>
      </c>
      <c r="F67" s="362"/>
      <c r="G67" s="363"/>
      <c r="H67" s="364"/>
      <c r="I67" s="365"/>
      <c r="J67" s="366"/>
      <c r="K67" s="367"/>
      <c r="L67" s="368"/>
      <c r="M67" s="369"/>
      <c r="N67" s="370"/>
      <c r="O67" s="371"/>
      <c r="P67" s="132" t="s">
        <v>804</v>
      </c>
      <c r="Q67" s="22">
        <f t="shared" si="8"/>
        <v>0</v>
      </c>
      <c r="R67" s="22">
        <f t="shared" si="9"/>
        <v>0</v>
      </c>
      <c r="S67" s="161" t="str">
        <f t="shared" si="10"/>
        <v>-</v>
      </c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  <c r="HX67" s="28"/>
      <c r="HY67" s="28"/>
      <c r="HZ67" s="28"/>
      <c r="IA67" s="28"/>
      <c r="IB67" s="28"/>
      <c r="IC67" s="28"/>
      <c r="ID67" s="28"/>
      <c r="IE67" s="28"/>
      <c r="IF67" s="28"/>
      <c r="IG67" s="28"/>
      <c r="IH67" s="28"/>
      <c r="II67" s="28"/>
      <c r="IJ67" s="28"/>
      <c r="IK67" s="28"/>
      <c r="IL67" s="28"/>
      <c r="IM67" s="28"/>
      <c r="IN67" s="28"/>
      <c r="IO67" s="28"/>
      <c r="IP67" s="28"/>
      <c r="IQ67" s="28"/>
      <c r="IR67" s="28"/>
      <c r="IS67" s="28"/>
      <c r="IT67" s="29"/>
    </row>
    <row r="68" spans="1:254" ht="37.25" customHeight="1">
      <c r="A68" s="40" t="s">
        <v>773</v>
      </c>
      <c r="B68" s="4" t="s">
        <v>774</v>
      </c>
      <c r="C68" s="4" t="s">
        <v>775</v>
      </c>
      <c r="D68" s="8">
        <v>1</v>
      </c>
      <c r="E68" s="165">
        <v>150</v>
      </c>
      <c r="F68" s="362"/>
      <c r="G68" s="363"/>
      <c r="H68" s="364"/>
      <c r="I68" s="365"/>
      <c r="J68" s="366"/>
      <c r="K68" s="367"/>
      <c r="L68" s="368"/>
      <c r="M68" s="369"/>
      <c r="N68" s="370"/>
      <c r="O68" s="371"/>
      <c r="P68" s="132" t="s">
        <v>804</v>
      </c>
      <c r="Q68" s="22">
        <f t="shared" si="8"/>
        <v>0</v>
      </c>
      <c r="R68" s="22">
        <f t="shared" si="9"/>
        <v>0</v>
      </c>
      <c r="S68" s="161" t="str">
        <f t="shared" si="10"/>
        <v>-</v>
      </c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  <c r="HX68" s="28"/>
      <c r="HY68" s="28"/>
      <c r="HZ68" s="28"/>
      <c r="IA68" s="28"/>
      <c r="IB68" s="28"/>
      <c r="IC68" s="28"/>
      <c r="ID68" s="28"/>
      <c r="IE68" s="28"/>
      <c r="IF68" s="28"/>
      <c r="IG68" s="28"/>
      <c r="IH68" s="28"/>
      <c r="II68" s="28"/>
      <c r="IJ68" s="28"/>
      <c r="IK68" s="28"/>
      <c r="IL68" s="28"/>
      <c r="IM68" s="28"/>
      <c r="IN68" s="28"/>
      <c r="IO68" s="28"/>
      <c r="IP68" s="28"/>
      <c r="IQ68" s="28"/>
      <c r="IR68" s="28"/>
      <c r="IS68" s="28"/>
      <c r="IT68" s="29"/>
    </row>
    <row r="69" spans="1:254" ht="37.25" customHeight="1">
      <c r="A69" s="40" t="s">
        <v>773</v>
      </c>
      <c r="B69" s="4" t="s">
        <v>776</v>
      </c>
      <c r="C69" s="4" t="s">
        <v>777</v>
      </c>
      <c r="D69" s="8">
        <v>1</v>
      </c>
      <c r="E69" s="165">
        <v>169</v>
      </c>
      <c r="F69" s="362"/>
      <c r="G69" s="363"/>
      <c r="H69" s="364"/>
      <c r="I69" s="365"/>
      <c r="J69" s="366"/>
      <c r="K69" s="367"/>
      <c r="L69" s="368"/>
      <c r="M69" s="369"/>
      <c r="N69" s="370"/>
      <c r="O69" s="371"/>
      <c r="P69" s="132" t="s">
        <v>804</v>
      </c>
      <c r="Q69" s="22">
        <f t="shared" si="8"/>
        <v>0</v>
      </c>
      <c r="R69" s="22">
        <f t="shared" si="9"/>
        <v>0</v>
      </c>
      <c r="S69" s="161" t="str">
        <f t="shared" si="10"/>
        <v>-</v>
      </c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  <c r="HX69" s="28"/>
      <c r="HY69" s="28"/>
      <c r="HZ69" s="28"/>
      <c r="IA69" s="28"/>
      <c r="IB69" s="28"/>
      <c r="IC69" s="28"/>
      <c r="ID69" s="28"/>
      <c r="IE69" s="28"/>
      <c r="IF69" s="28"/>
      <c r="IG69" s="28"/>
      <c r="IH69" s="28"/>
      <c r="II69" s="28"/>
      <c r="IJ69" s="28"/>
      <c r="IK69" s="28"/>
      <c r="IL69" s="28"/>
      <c r="IM69" s="28"/>
      <c r="IN69" s="28"/>
      <c r="IO69" s="28"/>
      <c r="IP69" s="28"/>
      <c r="IQ69" s="28"/>
      <c r="IR69" s="28"/>
      <c r="IS69" s="28"/>
      <c r="IT69" s="29"/>
    </row>
    <row r="70" spans="1:254" ht="37.25" customHeight="1">
      <c r="A70" s="40" t="s">
        <v>773</v>
      </c>
      <c r="B70" s="4" t="s">
        <v>778</v>
      </c>
      <c r="C70" s="4" t="s">
        <v>779</v>
      </c>
      <c r="D70" s="8">
        <v>1</v>
      </c>
      <c r="E70" s="165">
        <v>187</v>
      </c>
      <c r="F70" s="362"/>
      <c r="G70" s="363"/>
      <c r="H70" s="364"/>
      <c r="I70" s="365"/>
      <c r="J70" s="366"/>
      <c r="K70" s="367"/>
      <c r="L70" s="368"/>
      <c r="M70" s="369"/>
      <c r="N70" s="370"/>
      <c r="O70" s="371"/>
      <c r="P70" s="132" t="s">
        <v>804</v>
      </c>
      <c r="Q70" s="22">
        <f t="shared" si="8"/>
        <v>0</v>
      </c>
      <c r="R70" s="22">
        <f t="shared" si="9"/>
        <v>0</v>
      </c>
      <c r="S70" s="161" t="str">
        <f t="shared" si="10"/>
        <v>-</v>
      </c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28"/>
      <c r="HP70" s="28"/>
      <c r="HQ70" s="28"/>
      <c r="HR70" s="28"/>
      <c r="HS70" s="28"/>
      <c r="HT70" s="28"/>
      <c r="HU70" s="28"/>
      <c r="HV70" s="28"/>
      <c r="HW70" s="28"/>
      <c r="HX70" s="28"/>
      <c r="HY70" s="28"/>
      <c r="HZ70" s="28"/>
      <c r="IA70" s="28"/>
      <c r="IB70" s="28"/>
      <c r="IC70" s="28"/>
      <c r="ID70" s="28"/>
      <c r="IE70" s="28"/>
      <c r="IF70" s="28"/>
      <c r="IG70" s="28"/>
      <c r="IH70" s="28"/>
      <c r="II70" s="28"/>
      <c r="IJ70" s="28"/>
      <c r="IK70" s="28"/>
      <c r="IL70" s="28"/>
      <c r="IM70" s="28"/>
      <c r="IN70" s="28"/>
      <c r="IO70" s="28"/>
      <c r="IP70" s="28"/>
      <c r="IQ70" s="28"/>
      <c r="IR70" s="28"/>
      <c r="IS70" s="28"/>
      <c r="IT70" s="29"/>
    </row>
    <row r="71" spans="1:254" ht="37.25" customHeight="1">
      <c r="A71" s="40" t="s">
        <v>773</v>
      </c>
      <c r="B71" s="4" t="s">
        <v>780</v>
      </c>
      <c r="C71" s="4" t="s">
        <v>781</v>
      </c>
      <c r="D71" s="8">
        <v>1</v>
      </c>
      <c r="E71" s="165">
        <v>169</v>
      </c>
      <c r="F71" s="362"/>
      <c r="G71" s="363"/>
      <c r="H71" s="364"/>
      <c r="I71" s="365"/>
      <c r="J71" s="366"/>
      <c r="K71" s="367"/>
      <c r="L71" s="368"/>
      <c r="M71" s="369"/>
      <c r="N71" s="370"/>
      <c r="O71" s="371"/>
      <c r="P71" s="132" t="s">
        <v>804</v>
      </c>
      <c r="Q71" s="22">
        <f t="shared" si="8"/>
        <v>0</v>
      </c>
      <c r="R71" s="22">
        <f t="shared" si="9"/>
        <v>0</v>
      </c>
      <c r="S71" s="161" t="str">
        <f t="shared" si="10"/>
        <v>-</v>
      </c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28"/>
      <c r="HP71" s="28"/>
      <c r="HQ71" s="28"/>
      <c r="HR71" s="28"/>
      <c r="HS71" s="28"/>
      <c r="HT71" s="28"/>
      <c r="HU71" s="28"/>
      <c r="HV71" s="28"/>
      <c r="HW71" s="28"/>
      <c r="HX71" s="28"/>
      <c r="HY71" s="28"/>
      <c r="HZ71" s="28"/>
      <c r="IA71" s="28"/>
      <c r="IB71" s="28"/>
      <c r="IC71" s="28"/>
      <c r="ID71" s="28"/>
      <c r="IE71" s="28"/>
      <c r="IF71" s="28"/>
      <c r="IG71" s="28"/>
      <c r="IH71" s="28"/>
      <c r="II71" s="28"/>
      <c r="IJ71" s="28"/>
      <c r="IK71" s="28"/>
      <c r="IL71" s="28"/>
      <c r="IM71" s="28"/>
      <c r="IN71" s="28"/>
      <c r="IO71" s="28"/>
      <c r="IP71" s="28"/>
      <c r="IQ71" s="28"/>
      <c r="IR71" s="28"/>
      <c r="IS71" s="28"/>
      <c r="IT71" s="29"/>
    </row>
    <row r="72" spans="1:254" ht="37.25" customHeight="1">
      <c r="A72" s="40" t="s">
        <v>773</v>
      </c>
      <c r="B72" s="4" t="s">
        <v>782</v>
      </c>
      <c r="C72" s="4" t="s">
        <v>783</v>
      </c>
      <c r="D72" s="8">
        <v>1</v>
      </c>
      <c r="E72" s="165">
        <v>187</v>
      </c>
      <c r="F72" s="362"/>
      <c r="G72" s="363"/>
      <c r="H72" s="364"/>
      <c r="I72" s="365"/>
      <c r="J72" s="366"/>
      <c r="K72" s="367"/>
      <c r="L72" s="368"/>
      <c r="M72" s="369"/>
      <c r="N72" s="370"/>
      <c r="O72" s="371"/>
      <c r="P72" s="132" t="s">
        <v>804</v>
      </c>
      <c r="Q72" s="22">
        <f t="shared" si="8"/>
        <v>0</v>
      </c>
      <c r="R72" s="22">
        <f t="shared" si="9"/>
        <v>0</v>
      </c>
      <c r="S72" s="161" t="str">
        <f t="shared" si="10"/>
        <v>-</v>
      </c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  <c r="GP72" s="28"/>
      <c r="GQ72" s="28"/>
      <c r="GR72" s="28"/>
      <c r="GS72" s="28"/>
      <c r="GT72" s="28"/>
      <c r="GU72" s="28"/>
      <c r="GV72" s="28"/>
      <c r="GW72" s="28"/>
      <c r="GX72" s="28"/>
      <c r="GY72" s="28"/>
      <c r="GZ72" s="28"/>
      <c r="HA72" s="28"/>
      <c r="HB72" s="28"/>
      <c r="HC72" s="28"/>
      <c r="HD72" s="28"/>
      <c r="HE72" s="28"/>
      <c r="HF72" s="28"/>
      <c r="HG72" s="28"/>
      <c r="HH72" s="28"/>
      <c r="HI72" s="28"/>
      <c r="HJ72" s="28"/>
      <c r="HK72" s="28"/>
      <c r="HL72" s="28"/>
      <c r="HM72" s="28"/>
      <c r="HN72" s="28"/>
      <c r="HO72" s="28"/>
      <c r="HP72" s="28"/>
      <c r="HQ72" s="28"/>
      <c r="HR72" s="28"/>
      <c r="HS72" s="28"/>
      <c r="HT72" s="28"/>
      <c r="HU72" s="28"/>
      <c r="HV72" s="28"/>
      <c r="HW72" s="28"/>
      <c r="HX72" s="28"/>
      <c r="HY72" s="28"/>
      <c r="HZ72" s="28"/>
      <c r="IA72" s="28"/>
      <c r="IB72" s="28"/>
      <c r="IC72" s="28"/>
      <c r="ID72" s="28"/>
      <c r="IE72" s="28"/>
      <c r="IF72" s="28"/>
      <c r="IG72" s="28"/>
      <c r="IH72" s="28"/>
      <c r="II72" s="28"/>
      <c r="IJ72" s="28"/>
      <c r="IK72" s="28"/>
      <c r="IL72" s="28"/>
      <c r="IM72" s="28"/>
      <c r="IN72" s="28"/>
      <c r="IO72" s="28"/>
      <c r="IP72" s="28"/>
      <c r="IQ72" s="28"/>
      <c r="IR72" s="28"/>
      <c r="IS72" s="28"/>
      <c r="IT72" s="29"/>
    </row>
    <row r="73" spans="1:254" ht="37.25" customHeight="1">
      <c r="A73" s="40" t="s">
        <v>784</v>
      </c>
      <c r="B73" s="4" t="s">
        <v>785</v>
      </c>
      <c r="C73" s="4" t="s">
        <v>786</v>
      </c>
      <c r="D73" s="8">
        <v>1</v>
      </c>
      <c r="E73" s="165">
        <v>169</v>
      </c>
      <c r="F73" s="362"/>
      <c r="G73" s="363"/>
      <c r="H73" s="364"/>
      <c r="I73" s="365"/>
      <c r="J73" s="366"/>
      <c r="K73" s="367"/>
      <c r="L73" s="368"/>
      <c r="M73" s="369"/>
      <c r="N73" s="370"/>
      <c r="O73" s="371"/>
      <c r="P73" s="132" t="s">
        <v>804</v>
      </c>
      <c r="Q73" s="22">
        <f t="shared" si="8"/>
        <v>0</v>
      </c>
      <c r="R73" s="22">
        <f t="shared" si="9"/>
        <v>0</v>
      </c>
      <c r="S73" s="161" t="str">
        <f t="shared" si="10"/>
        <v>-</v>
      </c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28"/>
      <c r="HP73" s="28"/>
      <c r="HQ73" s="28"/>
      <c r="HR73" s="28"/>
      <c r="HS73" s="28"/>
      <c r="HT73" s="28"/>
      <c r="HU73" s="28"/>
      <c r="HV73" s="28"/>
      <c r="HW73" s="28"/>
      <c r="HX73" s="28"/>
      <c r="HY73" s="28"/>
      <c r="HZ73" s="28"/>
      <c r="IA73" s="28"/>
      <c r="IB73" s="28"/>
      <c r="IC73" s="28"/>
      <c r="ID73" s="28"/>
      <c r="IE73" s="28"/>
      <c r="IF73" s="28"/>
      <c r="IG73" s="28"/>
      <c r="IH73" s="28"/>
      <c r="II73" s="28"/>
      <c r="IJ73" s="28"/>
      <c r="IK73" s="28"/>
      <c r="IL73" s="28"/>
      <c r="IM73" s="28"/>
      <c r="IN73" s="28"/>
      <c r="IO73" s="28"/>
      <c r="IP73" s="28"/>
      <c r="IQ73" s="28"/>
      <c r="IR73" s="28"/>
      <c r="IS73" s="28"/>
      <c r="IT73" s="29"/>
    </row>
    <row r="74" spans="1:254" ht="37.25" customHeight="1">
      <c r="A74" s="40" t="s">
        <v>784</v>
      </c>
      <c r="B74" s="4" t="s">
        <v>787</v>
      </c>
      <c r="C74" s="4" t="s">
        <v>788</v>
      </c>
      <c r="D74" s="8">
        <v>1</v>
      </c>
      <c r="E74" s="165">
        <v>169</v>
      </c>
      <c r="F74" s="362"/>
      <c r="G74" s="363"/>
      <c r="H74" s="364"/>
      <c r="I74" s="365"/>
      <c r="J74" s="366"/>
      <c r="K74" s="367"/>
      <c r="L74" s="368"/>
      <c r="M74" s="369"/>
      <c r="N74" s="370"/>
      <c r="O74" s="371"/>
      <c r="P74" s="132" t="s">
        <v>804</v>
      </c>
      <c r="Q74" s="22">
        <f t="shared" si="8"/>
        <v>0</v>
      </c>
      <c r="R74" s="22">
        <f t="shared" si="9"/>
        <v>0</v>
      </c>
      <c r="S74" s="161" t="str">
        <f t="shared" si="10"/>
        <v>-</v>
      </c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  <c r="GP74" s="28"/>
      <c r="GQ74" s="28"/>
      <c r="GR74" s="28"/>
      <c r="GS74" s="28"/>
      <c r="GT74" s="28"/>
      <c r="GU74" s="28"/>
      <c r="GV74" s="28"/>
      <c r="GW74" s="28"/>
      <c r="GX74" s="28"/>
      <c r="GY74" s="28"/>
      <c r="GZ74" s="28"/>
      <c r="HA74" s="28"/>
      <c r="HB74" s="28"/>
      <c r="HC74" s="28"/>
      <c r="HD74" s="28"/>
      <c r="HE74" s="28"/>
      <c r="HF74" s="28"/>
      <c r="HG74" s="28"/>
      <c r="HH74" s="28"/>
      <c r="HI74" s="28"/>
      <c r="HJ74" s="28"/>
      <c r="HK74" s="28"/>
      <c r="HL74" s="28"/>
      <c r="HM74" s="28"/>
      <c r="HN74" s="28"/>
      <c r="HO74" s="28"/>
      <c r="HP74" s="28"/>
      <c r="HQ74" s="28"/>
      <c r="HR74" s="28"/>
      <c r="HS74" s="28"/>
      <c r="HT74" s="28"/>
      <c r="HU74" s="28"/>
      <c r="HV74" s="28"/>
      <c r="HW74" s="28"/>
      <c r="HX74" s="28"/>
      <c r="HY74" s="28"/>
      <c r="HZ74" s="28"/>
      <c r="IA74" s="28"/>
      <c r="IB74" s="28"/>
      <c r="IC74" s="28"/>
      <c r="ID74" s="28"/>
      <c r="IE74" s="28"/>
      <c r="IF74" s="28"/>
      <c r="IG74" s="28"/>
      <c r="IH74" s="28"/>
      <c r="II74" s="28"/>
      <c r="IJ74" s="28"/>
      <c r="IK74" s="28"/>
      <c r="IL74" s="28"/>
      <c r="IM74" s="28"/>
      <c r="IN74" s="28"/>
      <c r="IO74" s="28"/>
      <c r="IP74" s="28"/>
      <c r="IQ74" s="28"/>
      <c r="IR74" s="28"/>
      <c r="IS74" s="28"/>
      <c r="IT74" s="29"/>
    </row>
    <row r="75" spans="1:254" ht="37.25" customHeight="1">
      <c r="A75" s="40" t="s">
        <v>784</v>
      </c>
      <c r="B75" s="4" t="s">
        <v>789</v>
      </c>
      <c r="C75" s="4" t="s">
        <v>790</v>
      </c>
      <c r="D75" s="8">
        <v>1</v>
      </c>
      <c r="E75" s="165">
        <v>169</v>
      </c>
      <c r="F75" s="362"/>
      <c r="G75" s="363"/>
      <c r="H75" s="364"/>
      <c r="I75" s="365"/>
      <c r="J75" s="366"/>
      <c r="K75" s="367"/>
      <c r="L75" s="368"/>
      <c r="M75" s="369"/>
      <c r="N75" s="370"/>
      <c r="O75" s="371"/>
      <c r="P75" s="132" t="s">
        <v>804</v>
      </c>
      <c r="Q75" s="22">
        <f t="shared" si="8"/>
        <v>0</v>
      </c>
      <c r="R75" s="22">
        <f t="shared" si="9"/>
        <v>0</v>
      </c>
      <c r="S75" s="161" t="str">
        <f t="shared" si="10"/>
        <v>-</v>
      </c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  <c r="GP75" s="28"/>
      <c r="GQ75" s="28"/>
      <c r="GR75" s="28"/>
      <c r="GS75" s="28"/>
      <c r="GT75" s="28"/>
      <c r="GU75" s="28"/>
      <c r="GV75" s="28"/>
      <c r="GW75" s="28"/>
      <c r="GX75" s="28"/>
      <c r="GY75" s="28"/>
      <c r="GZ75" s="28"/>
      <c r="HA75" s="28"/>
      <c r="HB75" s="28"/>
      <c r="HC75" s="28"/>
      <c r="HD75" s="28"/>
      <c r="HE75" s="28"/>
      <c r="HF75" s="28"/>
      <c r="HG75" s="28"/>
      <c r="HH75" s="28"/>
      <c r="HI75" s="28"/>
      <c r="HJ75" s="28"/>
      <c r="HK75" s="28"/>
      <c r="HL75" s="28"/>
      <c r="HM75" s="28"/>
      <c r="HN75" s="28"/>
      <c r="HO75" s="28"/>
      <c r="HP75" s="28"/>
      <c r="HQ75" s="28"/>
      <c r="HR75" s="28"/>
      <c r="HS75" s="28"/>
      <c r="HT75" s="28"/>
      <c r="HU75" s="28"/>
      <c r="HV75" s="28"/>
      <c r="HW75" s="28"/>
      <c r="HX75" s="28"/>
      <c r="HY75" s="28"/>
      <c r="HZ75" s="28"/>
      <c r="IA75" s="28"/>
      <c r="IB75" s="28"/>
      <c r="IC75" s="28"/>
      <c r="ID75" s="28"/>
      <c r="IE75" s="28"/>
      <c r="IF75" s="28"/>
      <c r="IG75" s="28"/>
      <c r="IH75" s="28"/>
      <c r="II75" s="28"/>
      <c r="IJ75" s="28"/>
      <c r="IK75" s="28"/>
      <c r="IL75" s="28"/>
      <c r="IM75" s="28"/>
      <c r="IN75" s="28"/>
      <c r="IO75" s="28"/>
      <c r="IP75" s="28"/>
      <c r="IQ75" s="28"/>
      <c r="IR75" s="28"/>
      <c r="IS75" s="28"/>
      <c r="IT75" s="29"/>
    </row>
    <row r="76" spans="1:254" ht="37.25" customHeight="1">
      <c r="A76" s="40" t="s">
        <v>784</v>
      </c>
      <c r="B76" s="4" t="s">
        <v>791</v>
      </c>
      <c r="C76" s="4" t="s">
        <v>792</v>
      </c>
      <c r="D76" s="8">
        <v>1</v>
      </c>
      <c r="E76" s="165">
        <v>200</v>
      </c>
      <c r="F76" s="362"/>
      <c r="G76" s="363"/>
      <c r="H76" s="364"/>
      <c r="I76" s="365"/>
      <c r="J76" s="366"/>
      <c r="K76" s="367"/>
      <c r="L76" s="368"/>
      <c r="M76" s="369"/>
      <c r="N76" s="370"/>
      <c r="O76" s="371"/>
      <c r="P76" s="132" t="s">
        <v>804</v>
      </c>
      <c r="Q76" s="22">
        <f t="shared" si="8"/>
        <v>0</v>
      </c>
      <c r="R76" s="22">
        <f t="shared" si="9"/>
        <v>0</v>
      </c>
      <c r="S76" s="161" t="str">
        <f t="shared" si="10"/>
        <v>-</v>
      </c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  <c r="GP76" s="28"/>
      <c r="GQ76" s="28"/>
      <c r="GR76" s="28"/>
      <c r="GS76" s="28"/>
      <c r="GT76" s="28"/>
      <c r="GU76" s="28"/>
      <c r="GV76" s="28"/>
      <c r="GW76" s="28"/>
      <c r="GX76" s="28"/>
      <c r="GY76" s="28"/>
      <c r="GZ76" s="28"/>
      <c r="HA76" s="28"/>
      <c r="HB76" s="28"/>
      <c r="HC76" s="28"/>
      <c r="HD76" s="28"/>
      <c r="HE76" s="28"/>
      <c r="HF76" s="28"/>
      <c r="HG76" s="28"/>
      <c r="HH76" s="28"/>
      <c r="HI76" s="28"/>
      <c r="HJ76" s="28"/>
      <c r="HK76" s="28"/>
      <c r="HL76" s="28"/>
      <c r="HM76" s="28"/>
      <c r="HN76" s="28"/>
      <c r="HO76" s="28"/>
      <c r="HP76" s="28"/>
      <c r="HQ76" s="28"/>
      <c r="HR76" s="28"/>
      <c r="HS76" s="28"/>
      <c r="HT76" s="28"/>
      <c r="HU76" s="28"/>
      <c r="HV76" s="28"/>
      <c r="HW76" s="28"/>
      <c r="HX76" s="28"/>
      <c r="HY76" s="28"/>
      <c r="HZ76" s="28"/>
      <c r="IA76" s="28"/>
      <c r="IB76" s="28"/>
      <c r="IC76" s="28"/>
      <c r="ID76" s="28"/>
      <c r="IE76" s="28"/>
      <c r="IF76" s="28"/>
      <c r="IG76" s="28"/>
      <c r="IH76" s="28"/>
      <c r="II76" s="28"/>
      <c r="IJ76" s="28"/>
      <c r="IK76" s="28"/>
      <c r="IL76" s="28"/>
      <c r="IM76" s="28"/>
      <c r="IN76" s="28"/>
      <c r="IO76" s="28"/>
      <c r="IP76" s="28"/>
      <c r="IQ76" s="28"/>
      <c r="IR76" s="28"/>
      <c r="IS76" s="28"/>
      <c r="IT76" s="29"/>
    </row>
    <row r="77" spans="1:254" ht="37.25" customHeight="1">
      <c r="A77" s="40" t="s">
        <v>784</v>
      </c>
      <c r="B77" s="4" t="s">
        <v>793</v>
      </c>
      <c r="C77" s="4" t="s">
        <v>794</v>
      </c>
      <c r="D77" s="8">
        <v>1</v>
      </c>
      <c r="E77" s="165">
        <v>200</v>
      </c>
      <c r="F77" s="362"/>
      <c r="G77" s="363"/>
      <c r="H77" s="364"/>
      <c r="I77" s="365"/>
      <c r="J77" s="366"/>
      <c r="K77" s="367"/>
      <c r="L77" s="368"/>
      <c r="M77" s="369"/>
      <c r="N77" s="370"/>
      <c r="O77" s="371"/>
      <c r="P77" s="132" t="s">
        <v>804</v>
      </c>
      <c r="Q77" s="22">
        <f t="shared" si="8"/>
        <v>0</v>
      </c>
      <c r="R77" s="22">
        <f t="shared" si="9"/>
        <v>0</v>
      </c>
      <c r="S77" s="161" t="str">
        <f t="shared" si="10"/>
        <v>-</v>
      </c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  <c r="GP77" s="28"/>
      <c r="GQ77" s="28"/>
      <c r="GR77" s="28"/>
      <c r="GS77" s="28"/>
      <c r="GT77" s="28"/>
      <c r="GU77" s="28"/>
      <c r="GV77" s="28"/>
      <c r="GW77" s="28"/>
      <c r="GX77" s="28"/>
      <c r="GY77" s="28"/>
      <c r="GZ77" s="28"/>
      <c r="HA77" s="28"/>
      <c r="HB77" s="28"/>
      <c r="HC77" s="28"/>
      <c r="HD77" s="28"/>
      <c r="HE77" s="28"/>
      <c r="HF77" s="28"/>
      <c r="HG77" s="28"/>
      <c r="HH77" s="28"/>
      <c r="HI77" s="28"/>
      <c r="HJ77" s="28"/>
      <c r="HK77" s="28"/>
      <c r="HL77" s="28"/>
      <c r="HM77" s="28"/>
      <c r="HN77" s="28"/>
      <c r="HO77" s="28"/>
      <c r="HP77" s="28"/>
      <c r="HQ77" s="28"/>
      <c r="HR77" s="28"/>
      <c r="HS77" s="28"/>
      <c r="HT77" s="28"/>
      <c r="HU77" s="28"/>
      <c r="HV77" s="28"/>
      <c r="HW77" s="28"/>
      <c r="HX77" s="28"/>
      <c r="HY77" s="28"/>
      <c r="HZ77" s="28"/>
      <c r="IA77" s="28"/>
      <c r="IB77" s="28"/>
      <c r="IC77" s="28"/>
      <c r="ID77" s="28"/>
      <c r="IE77" s="28"/>
      <c r="IF77" s="28"/>
      <c r="IG77" s="28"/>
      <c r="IH77" s="28"/>
      <c r="II77" s="28"/>
      <c r="IJ77" s="28"/>
      <c r="IK77" s="28"/>
      <c r="IL77" s="28"/>
      <c r="IM77" s="28"/>
      <c r="IN77" s="28"/>
      <c r="IO77" s="28"/>
      <c r="IP77" s="28"/>
      <c r="IQ77" s="28"/>
      <c r="IR77" s="28"/>
      <c r="IS77" s="28"/>
      <c r="IT77" s="29"/>
    </row>
    <row r="78" spans="1:254" ht="37.25" customHeight="1">
      <c r="A78" s="40" t="s">
        <v>795</v>
      </c>
      <c r="B78" s="4" t="s">
        <v>796</v>
      </c>
      <c r="C78" s="4" t="s">
        <v>797</v>
      </c>
      <c r="D78" s="8">
        <v>1</v>
      </c>
      <c r="E78" s="165">
        <v>182</v>
      </c>
      <c r="F78" s="362"/>
      <c r="G78" s="363"/>
      <c r="H78" s="364"/>
      <c r="I78" s="365"/>
      <c r="J78" s="366"/>
      <c r="K78" s="367"/>
      <c r="L78" s="368"/>
      <c r="M78" s="369"/>
      <c r="N78" s="370"/>
      <c r="O78" s="371"/>
      <c r="P78" s="132" t="s">
        <v>804</v>
      </c>
      <c r="Q78" s="22">
        <f t="shared" si="8"/>
        <v>0</v>
      </c>
      <c r="R78" s="22">
        <f t="shared" si="9"/>
        <v>0</v>
      </c>
      <c r="S78" s="161" t="str">
        <f t="shared" si="10"/>
        <v>-</v>
      </c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  <c r="GO78" s="28"/>
      <c r="GP78" s="28"/>
      <c r="GQ78" s="28"/>
      <c r="GR78" s="28"/>
      <c r="GS78" s="28"/>
      <c r="GT78" s="28"/>
      <c r="GU78" s="28"/>
      <c r="GV78" s="28"/>
      <c r="GW78" s="28"/>
      <c r="GX78" s="28"/>
      <c r="GY78" s="28"/>
      <c r="GZ78" s="28"/>
      <c r="HA78" s="28"/>
      <c r="HB78" s="28"/>
      <c r="HC78" s="28"/>
      <c r="HD78" s="28"/>
      <c r="HE78" s="28"/>
      <c r="HF78" s="28"/>
      <c r="HG78" s="28"/>
      <c r="HH78" s="28"/>
      <c r="HI78" s="28"/>
      <c r="HJ78" s="28"/>
      <c r="HK78" s="28"/>
      <c r="HL78" s="28"/>
      <c r="HM78" s="28"/>
      <c r="HN78" s="28"/>
      <c r="HO78" s="28"/>
      <c r="HP78" s="28"/>
      <c r="HQ78" s="28"/>
      <c r="HR78" s="28"/>
      <c r="HS78" s="28"/>
      <c r="HT78" s="28"/>
      <c r="HU78" s="28"/>
      <c r="HV78" s="28"/>
      <c r="HW78" s="28"/>
      <c r="HX78" s="28"/>
      <c r="HY78" s="28"/>
      <c r="HZ78" s="28"/>
      <c r="IA78" s="28"/>
      <c r="IB78" s="28"/>
      <c r="IC78" s="28"/>
      <c r="ID78" s="28"/>
      <c r="IE78" s="28"/>
      <c r="IF78" s="28"/>
      <c r="IG78" s="28"/>
      <c r="IH78" s="28"/>
      <c r="II78" s="28"/>
      <c r="IJ78" s="28"/>
      <c r="IK78" s="28"/>
      <c r="IL78" s="28"/>
      <c r="IM78" s="28"/>
      <c r="IN78" s="28"/>
      <c r="IO78" s="28"/>
      <c r="IP78" s="28"/>
      <c r="IQ78" s="28"/>
      <c r="IR78" s="28"/>
      <c r="IS78" s="28"/>
      <c r="IT78" s="29"/>
    </row>
    <row r="79" spans="1:254" ht="37.25" customHeight="1">
      <c r="A79" s="40" t="s">
        <v>798</v>
      </c>
      <c r="B79" s="4" t="s">
        <v>799</v>
      </c>
      <c r="C79" s="4" t="s">
        <v>800</v>
      </c>
      <c r="D79" s="8">
        <v>1</v>
      </c>
      <c r="E79" s="165">
        <v>200</v>
      </c>
      <c r="F79" s="362"/>
      <c r="G79" s="363"/>
      <c r="H79" s="364"/>
      <c r="I79" s="365"/>
      <c r="J79" s="366"/>
      <c r="K79" s="367"/>
      <c r="L79" s="368"/>
      <c r="M79" s="369"/>
      <c r="N79" s="370"/>
      <c r="O79" s="371"/>
      <c r="P79" s="132" t="s">
        <v>804</v>
      </c>
      <c r="Q79" s="22">
        <f t="shared" si="8"/>
        <v>0</v>
      </c>
      <c r="R79" s="22">
        <f t="shared" si="9"/>
        <v>0</v>
      </c>
      <c r="S79" s="161" t="str">
        <f t="shared" si="10"/>
        <v>-</v>
      </c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  <c r="GO79" s="28"/>
      <c r="GP79" s="28"/>
      <c r="GQ79" s="28"/>
      <c r="GR79" s="28"/>
      <c r="GS79" s="28"/>
      <c r="GT79" s="28"/>
      <c r="GU79" s="28"/>
      <c r="GV79" s="28"/>
      <c r="GW79" s="28"/>
      <c r="GX79" s="28"/>
      <c r="GY79" s="28"/>
      <c r="GZ79" s="28"/>
      <c r="HA79" s="28"/>
      <c r="HB79" s="28"/>
      <c r="HC79" s="28"/>
      <c r="HD79" s="28"/>
      <c r="HE79" s="28"/>
      <c r="HF79" s="28"/>
      <c r="HG79" s="28"/>
      <c r="HH79" s="28"/>
      <c r="HI79" s="28"/>
      <c r="HJ79" s="28"/>
      <c r="HK79" s="28"/>
      <c r="HL79" s="28"/>
      <c r="HM79" s="28"/>
      <c r="HN79" s="28"/>
      <c r="HO79" s="28"/>
      <c r="HP79" s="28"/>
      <c r="HQ79" s="28"/>
      <c r="HR79" s="28"/>
      <c r="HS79" s="28"/>
      <c r="HT79" s="28"/>
      <c r="HU79" s="28"/>
      <c r="HV79" s="28"/>
      <c r="HW79" s="28"/>
      <c r="HX79" s="28"/>
      <c r="HY79" s="28"/>
      <c r="HZ79" s="28"/>
      <c r="IA79" s="28"/>
      <c r="IB79" s="28"/>
      <c r="IC79" s="28"/>
      <c r="ID79" s="28"/>
      <c r="IE79" s="28"/>
      <c r="IF79" s="28"/>
      <c r="IG79" s="28"/>
      <c r="IH79" s="28"/>
      <c r="II79" s="28"/>
      <c r="IJ79" s="28"/>
      <c r="IK79" s="28"/>
      <c r="IL79" s="28"/>
      <c r="IM79" s="28"/>
      <c r="IN79" s="28"/>
      <c r="IO79" s="28"/>
      <c r="IP79" s="28"/>
      <c r="IQ79" s="28"/>
      <c r="IR79" s="28"/>
      <c r="IS79" s="28"/>
      <c r="IT79" s="29"/>
    </row>
    <row r="80" spans="1:254" ht="37.25" customHeight="1">
      <c r="A80" s="40" t="s">
        <v>801</v>
      </c>
      <c r="B80" s="4" t="s">
        <v>802</v>
      </c>
      <c r="C80" s="4" t="s">
        <v>803</v>
      </c>
      <c r="D80" s="8">
        <v>1</v>
      </c>
      <c r="E80" s="165">
        <v>198</v>
      </c>
      <c r="F80" s="362"/>
      <c r="G80" s="363"/>
      <c r="H80" s="364"/>
      <c r="I80" s="365"/>
      <c r="J80" s="46" t="s">
        <v>804</v>
      </c>
      <c r="K80" s="47" t="s">
        <v>804</v>
      </c>
      <c r="L80" s="48" t="s">
        <v>804</v>
      </c>
      <c r="M80" s="372"/>
      <c r="N80" s="50" t="s">
        <v>804</v>
      </c>
      <c r="O80" s="51" t="s">
        <v>804</v>
      </c>
      <c r="P80" s="132" t="s">
        <v>804</v>
      </c>
      <c r="Q80" s="22">
        <f>F80+G80+H80+I80+M80</f>
        <v>0</v>
      </c>
      <c r="R80" s="22">
        <f t="shared" si="9"/>
        <v>0</v>
      </c>
      <c r="S80" s="161" t="str">
        <f t="shared" si="10"/>
        <v>-</v>
      </c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  <c r="GO80" s="28"/>
      <c r="GP80" s="28"/>
      <c r="GQ80" s="28"/>
      <c r="GR80" s="28"/>
      <c r="GS80" s="28"/>
      <c r="GT80" s="28"/>
      <c r="GU80" s="28"/>
      <c r="GV80" s="28"/>
      <c r="GW80" s="28"/>
      <c r="GX80" s="28"/>
      <c r="GY80" s="28"/>
      <c r="GZ80" s="28"/>
      <c r="HA80" s="28"/>
      <c r="HB80" s="28"/>
      <c r="HC80" s="28"/>
      <c r="HD80" s="28"/>
      <c r="HE80" s="28"/>
      <c r="HF80" s="28"/>
      <c r="HG80" s="28"/>
      <c r="HH80" s="28"/>
      <c r="HI80" s="28"/>
      <c r="HJ80" s="28"/>
      <c r="HK80" s="28"/>
      <c r="HL80" s="28"/>
      <c r="HM80" s="28"/>
      <c r="HN80" s="28"/>
      <c r="HO80" s="28"/>
      <c r="HP80" s="28"/>
      <c r="HQ80" s="28"/>
      <c r="HR80" s="28"/>
      <c r="HS80" s="28"/>
      <c r="HT80" s="28"/>
      <c r="HU80" s="28"/>
      <c r="HV80" s="28"/>
      <c r="HW80" s="28"/>
      <c r="HX80" s="28"/>
      <c r="HY80" s="28"/>
      <c r="HZ80" s="28"/>
      <c r="IA80" s="28"/>
      <c r="IB80" s="28"/>
      <c r="IC80" s="28"/>
      <c r="ID80" s="28"/>
      <c r="IE80" s="28"/>
      <c r="IF80" s="28"/>
      <c r="IG80" s="28"/>
      <c r="IH80" s="28"/>
      <c r="II80" s="28"/>
      <c r="IJ80" s="28"/>
      <c r="IK80" s="28"/>
      <c r="IL80" s="28"/>
      <c r="IM80" s="28"/>
      <c r="IN80" s="28"/>
      <c r="IO80" s="28"/>
      <c r="IP80" s="28"/>
      <c r="IQ80" s="28"/>
      <c r="IR80" s="28"/>
      <c r="IS80" s="28"/>
      <c r="IT80" s="29"/>
    </row>
    <row r="81" spans="1:254" ht="37.25" customHeight="1">
      <c r="A81" s="40" t="s">
        <v>801</v>
      </c>
      <c r="B81" s="4" t="s">
        <v>805</v>
      </c>
      <c r="C81" s="4" t="s">
        <v>806</v>
      </c>
      <c r="D81" s="8">
        <v>1</v>
      </c>
      <c r="E81" s="165">
        <v>198</v>
      </c>
      <c r="F81" s="362"/>
      <c r="G81" s="363"/>
      <c r="H81" s="364"/>
      <c r="I81" s="365"/>
      <c r="J81" s="46" t="s">
        <v>804</v>
      </c>
      <c r="K81" s="47" t="s">
        <v>804</v>
      </c>
      <c r="L81" s="48" t="s">
        <v>804</v>
      </c>
      <c r="M81" s="372"/>
      <c r="N81" s="50" t="s">
        <v>804</v>
      </c>
      <c r="O81" s="51" t="s">
        <v>804</v>
      </c>
      <c r="P81" s="132" t="s">
        <v>804</v>
      </c>
      <c r="Q81" s="22">
        <f t="shared" ref="Q81:Q84" si="11">F81+G81+H81+I81+M81</f>
        <v>0</v>
      </c>
      <c r="R81" s="22">
        <f t="shared" si="9"/>
        <v>0</v>
      </c>
      <c r="S81" s="161" t="str">
        <f t="shared" si="10"/>
        <v>-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  <c r="GP81" s="28"/>
      <c r="GQ81" s="28"/>
      <c r="GR81" s="28"/>
      <c r="GS81" s="28"/>
      <c r="GT81" s="28"/>
      <c r="GU81" s="28"/>
      <c r="GV81" s="28"/>
      <c r="GW81" s="28"/>
      <c r="GX81" s="28"/>
      <c r="GY81" s="28"/>
      <c r="GZ81" s="28"/>
      <c r="HA81" s="28"/>
      <c r="HB81" s="28"/>
      <c r="HC81" s="28"/>
      <c r="HD81" s="28"/>
      <c r="HE81" s="28"/>
      <c r="HF81" s="28"/>
      <c r="HG81" s="28"/>
      <c r="HH81" s="28"/>
      <c r="HI81" s="28"/>
      <c r="HJ81" s="28"/>
      <c r="HK81" s="28"/>
      <c r="HL81" s="28"/>
      <c r="HM81" s="28"/>
      <c r="HN81" s="28"/>
      <c r="HO81" s="28"/>
      <c r="HP81" s="28"/>
      <c r="HQ81" s="28"/>
      <c r="HR81" s="28"/>
      <c r="HS81" s="28"/>
      <c r="HT81" s="28"/>
      <c r="HU81" s="28"/>
      <c r="HV81" s="28"/>
      <c r="HW81" s="28"/>
      <c r="HX81" s="28"/>
      <c r="HY81" s="28"/>
      <c r="HZ81" s="28"/>
      <c r="IA81" s="28"/>
      <c r="IB81" s="28"/>
      <c r="IC81" s="28"/>
      <c r="ID81" s="28"/>
      <c r="IE81" s="28"/>
      <c r="IF81" s="28"/>
      <c r="IG81" s="28"/>
      <c r="IH81" s="28"/>
      <c r="II81" s="28"/>
      <c r="IJ81" s="28"/>
      <c r="IK81" s="28"/>
      <c r="IL81" s="28"/>
      <c r="IM81" s="28"/>
      <c r="IN81" s="28"/>
      <c r="IO81" s="28"/>
      <c r="IP81" s="28"/>
      <c r="IQ81" s="28"/>
      <c r="IR81" s="28"/>
      <c r="IS81" s="28"/>
      <c r="IT81" s="29"/>
    </row>
    <row r="82" spans="1:254" ht="37.25" customHeight="1">
      <c r="A82" s="40" t="s">
        <v>801</v>
      </c>
      <c r="B82" s="4" t="s">
        <v>807</v>
      </c>
      <c r="C82" s="4" t="s">
        <v>808</v>
      </c>
      <c r="D82" s="8">
        <v>1</v>
      </c>
      <c r="E82" s="165">
        <v>198</v>
      </c>
      <c r="F82" s="362"/>
      <c r="G82" s="363"/>
      <c r="H82" s="364"/>
      <c r="I82" s="365"/>
      <c r="J82" s="46" t="s">
        <v>804</v>
      </c>
      <c r="K82" s="47" t="s">
        <v>804</v>
      </c>
      <c r="L82" s="48" t="s">
        <v>804</v>
      </c>
      <c r="M82" s="372"/>
      <c r="N82" s="50" t="s">
        <v>804</v>
      </c>
      <c r="O82" s="51" t="s">
        <v>804</v>
      </c>
      <c r="P82" s="132" t="s">
        <v>804</v>
      </c>
      <c r="Q82" s="22">
        <f t="shared" si="11"/>
        <v>0</v>
      </c>
      <c r="R82" s="22">
        <f t="shared" si="9"/>
        <v>0</v>
      </c>
      <c r="S82" s="161" t="str">
        <f t="shared" si="10"/>
        <v>-</v>
      </c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  <c r="GP82" s="28"/>
      <c r="GQ82" s="28"/>
      <c r="GR82" s="28"/>
      <c r="GS82" s="28"/>
      <c r="GT82" s="28"/>
      <c r="GU82" s="28"/>
      <c r="GV82" s="28"/>
      <c r="GW82" s="28"/>
      <c r="GX82" s="28"/>
      <c r="GY82" s="28"/>
      <c r="GZ82" s="28"/>
      <c r="HA82" s="28"/>
      <c r="HB82" s="28"/>
      <c r="HC82" s="28"/>
      <c r="HD82" s="28"/>
      <c r="HE82" s="28"/>
      <c r="HF82" s="28"/>
      <c r="HG82" s="28"/>
      <c r="HH82" s="28"/>
      <c r="HI82" s="28"/>
      <c r="HJ82" s="28"/>
      <c r="HK82" s="28"/>
      <c r="HL82" s="28"/>
      <c r="HM82" s="28"/>
      <c r="HN82" s="28"/>
      <c r="HO82" s="28"/>
      <c r="HP82" s="28"/>
      <c r="HQ82" s="28"/>
      <c r="HR82" s="28"/>
      <c r="HS82" s="28"/>
      <c r="HT82" s="28"/>
      <c r="HU82" s="28"/>
      <c r="HV82" s="28"/>
      <c r="HW82" s="28"/>
      <c r="HX82" s="28"/>
      <c r="HY82" s="28"/>
      <c r="HZ82" s="28"/>
      <c r="IA82" s="28"/>
      <c r="IB82" s="28"/>
      <c r="IC82" s="28"/>
      <c r="ID82" s="28"/>
      <c r="IE82" s="28"/>
      <c r="IF82" s="28"/>
      <c r="IG82" s="28"/>
      <c r="IH82" s="28"/>
      <c r="II82" s="28"/>
      <c r="IJ82" s="28"/>
      <c r="IK82" s="28"/>
      <c r="IL82" s="28"/>
      <c r="IM82" s="28"/>
      <c r="IN82" s="28"/>
      <c r="IO82" s="28"/>
      <c r="IP82" s="28"/>
      <c r="IQ82" s="28"/>
      <c r="IR82" s="28"/>
      <c r="IS82" s="28"/>
      <c r="IT82" s="29"/>
    </row>
    <row r="83" spans="1:254" ht="37.25" customHeight="1">
      <c r="A83" s="40" t="s">
        <v>801</v>
      </c>
      <c r="B83" s="4" t="s">
        <v>809</v>
      </c>
      <c r="C83" s="4" t="s">
        <v>810</v>
      </c>
      <c r="D83" s="8">
        <v>1</v>
      </c>
      <c r="E83" s="165">
        <v>198</v>
      </c>
      <c r="F83" s="362"/>
      <c r="G83" s="363"/>
      <c r="H83" s="364"/>
      <c r="I83" s="365"/>
      <c r="J83" s="46" t="s">
        <v>804</v>
      </c>
      <c r="K83" s="47" t="s">
        <v>804</v>
      </c>
      <c r="L83" s="48" t="s">
        <v>804</v>
      </c>
      <c r="M83" s="372"/>
      <c r="N83" s="50" t="s">
        <v>804</v>
      </c>
      <c r="O83" s="51" t="s">
        <v>804</v>
      </c>
      <c r="P83" s="132" t="s">
        <v>804</v>
      </c>
      <c r="Q83" s="22">
        <f t="shared" si="11"/>
        <v>0</v>
      </c>
      <c r="R83" s="22">
        <f t="shared" si="9"/>
        <v>0</v>
      </c>
      <c r="S83" s="161" t="str">
        <f t="shared" si="10"/>
        <v>-</v>
      </c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28"/>
      <c r="GQ83" s="28"/>
      <c r="GR83" s="28"/>
      <c r="GS83" s="28"/>
      <c r="GT83" s="28"/>
      <c r="GU83" s="28"/>
      <c r="GV83" s="28"/>
      <c r="GW83" s="28"/>
      <c r="GX83" s="28"/>
      <c r="GY83" s="28"/>
      <c r="GZ83" s="28"/>
      <c r="HA83" s="28"/>
      <c r="HB83" s="28"/>
      <c r="HC83" s="28"/>
      <c r="HD83" s="28"/>
      <c r="HE83" s="28"/>
      <c r="HF83" s="28"/>
      <c r="HG83" s="28"/>
      <c r="HH83" s="28"/>
      <c r="HI83" s="28"/>
      <c r="HJ83" s="28"/>
      <c r="HK83" s="28"/>
      <c r="HL83" s="28"/>
      <c r="HM83" s="28"/>
      <c r="HN83" s="28"/>
      <c r="HO83" s="28"/>
      <c r="HP83" s="28"/>
      <c r="HQ83" s="28"/>
      <c r="HR83" s="28"/>
      <c r="HS83" s="28"/>
      <c r="HT83" s="28"/>
      <c r="HU83" s="28"/>
      <c r="HV83" s="28"/>
      <c r="HW83" s="28"/>
      <c r="HX83" s="28"/>
      <c r="HY83" s="28"/>
      <c r="HZ83" s="28"/>
      <c r="IA83" s="28"/>
      <c r="IB83" s="28"/>
      <c r="IC83" s="28"/>
      <c r="ID83" s="28"/>
      <c r="IE83" s="28"/>
      <c r="IF83" s="28"/>
      <c r="IG83" s="28"/>
      <c r="IH83" s="28"/>
      <c r="II83" s="28"/>
      <c r="IJ83" s="28"/>
      <c r="IK83" s="28"/>
      <c r="IL83" s="28"/>
      <c r="IM83" s="28"/>
      <c r="IN83" s="28"/>
      <c r="IO83" s="28"/>
      <c r="IP83" s="28"/>
      <c r="IQ83" s="28"/>
      <c r="IR83" s="28"/>
      <c r="IS83" s="28"/>
      <c r="IT83" s="29"/>
    </row>
    <row r="84" spans="1:254" ht="37.25" customHeight="1">
      <c r="A84" s="40" t="s">
        <v>801</v>
      </c>
      <c r="B84" s="4" t="s">
        <v>811</v>
      </c>
      <c r="C84" s="4" t="s">
        <v>812</v>
      </c>
      <c r="D84" s="8">
        <v>1</v>
      </c>
      <c r="E84" s="165">
        <v>198</v>
      </c>
      <c r="F84" s="362"/>
      <c r="G84" s="363"/>
      <c r="H84" s="364"/>
      <c r="I84" s="365"/>
      <c r="J84" s="46" t="s">
        <v>804</v>
      </c>
      <c r="K84" s="47" t="s">
        <v>804</v>
      </c>
      <c r="L84" s="48" t="s">
        <v>804</v>
      </c>
      <c r="M84" s="372"/>
      <c r="N84" s="50" t="s">
        <v>804</v>
      </c>
      <c r="O84" s="51" t="s">
        <v>804</v>
      </c>
      <c r="P84" s="132" t="s">
        <v>804</v>
      </c>
      <c r="Q84" s="22">
        <f t="shared" si="11"/>
        <v>0</v>
      </c>
      <c r="R84" s="22">
        <f t="shared" si="9"/>
        <v>0</v>
      </c>
      <c r="S84" s="161" t="str">
        <f t="shared" si="10"/>
        <v>-</v>
      </c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28"/>
      <c r="HP84" s="28"/>
      <c r="HQ84" s="28"/>
      <c r="HR84" s="28"/>
      <c r="HS84" s="28"/>
      <c r="HT84" s="28"/>
      <c r="HU84" s="28"/>
      <c r="HV84" s="28"/>
      <c r="HW84" s="28"/>
      <c r="HX84" s="28"/>
      <c r="HY84" s="28"/>
      <c r="HZ84" s="28"/>
      <c r="IA84" s="28"/>
      <c r="IB84" s="28"/>
      <c r="IC84" s="28"/>
      <c r="ID84" s="28"/>
      <c r="IE84" s="28"/>
      <c r="IF84" s="28"/>
      <c r="IG84" s="28"/>
      <c r="IH84" s="28"/>
      <c r="II84" s="28"/>
      <c r="IJ84" s="28"/>
      <c r="IK84" s="28"/>
      <c r="IL84" s="28"/>
      <c r="IM84" s="28"/>
      <c r="IN84" s="28"/>
      <c r="IO84" s="28"/>
      <c r="IP84" s="28"/>
      <c r="IQ84" s="28"/>
      <c r="IR84" s="28"/>
      <c r="IS84" s="28"/>
      <c r="IT84" s="29"/>
    </row>
    <row r="85" spans="1:254" ht="37.25" customHeight="1">
      <c r="A85" s="40" t="s">
        <v>801</v>
      </c>
      <c r="B85" s="4" t="s">
        <v>813</v>
      </c>
      <c r="C85" s="4" t="s">
        <v>814</v>
      </c>
      <c r="D85" s="8">
        <v>1</v>
      </c>
      <c r="E85" s="165">
        <v>215</v>
      </c>
      <c r="F85" s="362"/>
      <c r="G85" s="363"/>
      <c r="H85" s="364"/>
      <c r="I85" s="365"/>
      <c r="J85" s="366"/>
      <c r="K85" s="367"/>
      <c r="L85" s="368"/>
      <c r="M85" s="369"/>
      <c r="N85" s="370"/>
      <c r="O85" s="371"/>
      <c r="P85" s="132" t="s">
        <v>804</v>
      </c>
      <c r="Q85" s="22">
        <f>F85+G85+H85+I85+J85+K85+L85+M85+N85+O85</f>
        <v>0</v>
      </c>
      <c r="R85" s="22">
        <f t="shared" si="9"/>
        <v>0</v>
      </c>
      <c r="S85" s="161" t="str">
        <f t="shared" si="10"/>
        <v>-</v>
      </c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8"/>
      <c r="IK85" s="28"/>
      <c r="IL85" s="28"/>
      <c r="IM85" s="28"/>
      <c r="IN85" s="28"/>
      <c r="IO85" s="28"/>
      <c r="IP85" s="28"/>
      <c r="IQ85" s="28"/>
      <c r="IR85" s="28"/>
      <c r="IS85" s="28"/>
      <c r="IT85" s="29"/>
    </row>
    <row r="86" spans="1:254" ht="37.25" customHeight="1">
      <c r="A86" s="40" t="s">
        <v>815</v>
      </c>
      <c r="B86" s="4" t="s">
        <v>816</v>
      </c>
      <c r="C86" s="4" t="s">
        <v>817</v>
      </c>
      <c r="D86" s="8">
        <v>1</v>
      </c>
      <c r="E86" s="165">
        <v>219</v>
      </c>
      <c r="F86" s="362"/>
      <c r="G86" s="363"/>
      <c r="H86" s="364"/>
      <c r="I86" s="365"/>
      <c r="J86" s="366"/>
      <c r="K86" s="367"/>
      <c r="L86" s="368"/>
      <c r="M86" s="369"/>
      <c r="N86" s="370"/>
      <c r="O86" s="371"/>
      <c r="P86" s="132" t="s">
        <v>804</v>
      </c>
      <c r="Q86" s="22">
        <f>F86+G86+H86+I86+J86+K86+L86+M86+N86+O86</f>
        <v>0</v>
      </c>
      <c r="R86" s="22">
        <f t="shared" si="9"/>
        <v>0</v>
      </c>
      <c r="S86" s="161" t="str">
        <f t="shared" si="10"/>
        <v>-</v>
      </c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P86" s="28"/>
      <c r="GQ86" s="28"/>
      <c r="GR86" s="28"/>
      <c r="GS86" s="28"/>
      <c r="GT86" s="28"/>
      <c r="GU86" s="28"/>
      <c r="GV86" s="28"/>
      <c r="GW86" s="28"/>
      <c r="GX86" s="28"/>
      <c r="GY86" s="28"/>
      <c r="GZ86" s="28"/>
      <c r="HA86" s="28"/>
      <c r="HB86" s="28"/>
      <c r="HC86" s="28"/>
      <c r="HD86" s="28"/>
      <c r="HE86" s="28"/>
      <c r="HF86" s="28"/>
      <c r="HG86" s="28"/>
      <c r="HH86" s="28"/>
      <c r="HI86" s="28"/>
      <c r="HJ86" s="28"/>
      <c r="HK86" s="28"/>
      <c r="HL86" s="28"/>
      <c r="HM86" s="28"/>
      <c r="HN86" s="28"/>
      <c r="HO86" s="28"/>
      <c r="HP86" s="28"/>
      <c r="HQ86" s="28"/>
      <c r="HR86" s="28"/>
      <c r="HS86" s="28"/>
      <c r="HT86" s="28"/>
      <c r="HU86" s="28"/>
      <c r="HV86" s="28"/>
      <c r="HW86" s="28"/>
      <c r="HX86" s="28"/>
      <c r="HY86" s="28"/>
      <c r="HZ86" s="28"/>
      <c r="IA86" s="28"/>
      <c r="IB86" s="28"/>
      <c r="IC86" s="28"/>
      <c r="ID86" s="28"/>
      <c r="IE86" s="28"/>
      <c r="IF86" s="28"/>
      <c r="IG86" s="28"/>
      <c r="IH86" s="28"/>
      <c r="II86" s="28"/>
      <c r="IJ86" s="28"/>
      <c r="IK86" s="28"/>
      <c r="IL86" s="28"/>
      <c r="IM86" s="28"/>
      <c r="IN86" s="28"/>
      <c r="IO86" s="28"/>
      <c r="IP86" s="28"/>
      <c r="IQ86" s="28"/>
      <c r="IR86" s="28"/>
      <c r="IS86" s="28"/>
      <c r="IT86" s="29"/>
    </row>
    <row r="87" spans="1:254" ht="37.25" customHeight="1">
      <c r="A87" s="40" t="s">
        <v>815</v>
      </c>
      <c r="B87" s="4" t="s">
        <v>818</v>
      </c>
      <c r="C87" s="4" t="s">
        <v>819</v>
      </c>
      <c r="D87" s="8">
        <v>1</v>
      </c>
      <c r="E87" s="165">
        <v>219</v>
      </c>
      <c r="F87" s="362"/>
      <c r="G87" s="363"/>
      <c r="H87" s="364"/>
      <c r="I87" s="365"/>
      <c r="J87" s="366"/>
      <c r="K87" s="367"/>
      <c r="L87" s="368"/>
      <c r="M87" s="369"/>
      <c r="N87" s="370"/>
      <c r="O87" s="371"/>
      <c r="P87" s="132" t="s">
        <v>804</v>
      </c>
      <c r="Q87" s="22">
        <f>F87+G87+H87+I87+J87+K87+L87+M87+N87+O87</f>
        <v>0</v>
      </c>
      <c r="R87" s="22">
        <f t="shared" si="9"/>
        <v>0</v>
      </c>
      <c r="S87" s="161" t="str">
        <f t="shared" si="10"/>
        <v>-</v>
      </c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8"/>
      <c r="IK87" s="28"/>
      <c r="IL87" s="28"/>
      <c r="IM87" s="28"/>
      <c r="IN87" s="28"/>
      <c r="IO87" s="28"/>
      <c r="IP87" s="28"/>
      <c r="IQ87" s="28"/>
      <c r="IR87" s="28"/>
      <c r="IS87" s="28"/>
      <c r="IT87" s="29"/>
    </row>
    <row r="88" spans="1:254" ht="37.25" customHeight="1">
      <c r="A88" s="40" t="s">
        <v>815</v>
      </c>
      <c r="B88" s="4" t="s">
        <v>820</v>
      </c>
      <c r="C88" s="4" t="s">
        <v>821</v>
      </c>
      <c r="D88" s="8">
        <v>1</v>
      </c>
      <c r="E88" s="165">
        <v>219</v>
      </c>
      <c r="F88" s="362"/>
      <c r="G88" s="363"/>
      <c r="H88" s="364"/>
      <c r="I88" s="365"/>
      <c r="J88" s="366"/>
      <c r="K88" s="367"/>
      <c r="L88" s="368"/>
      <c r="M88" s="369"/>
      <c r="N88" s="370"/>
      <c r="O88" s="371"/>
      <c r="P88" s="132" t="s">
        <v>804</v>
      </c>
      <c r="Q88" s="22">
        <f>F88+G88+H88+I88+J88+K88+L88+M88+N88+O88</f>
        <v>0</v>
      </c>
      <c r="R88" s="22">
        <f t="shared" si="9"/>
        <v>0</v>
      </c>
      <c r="S88" s="161" t="str">
        <f t="shared" si="10"/>
        <v>-</v>
      </c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  <c r="IA88" s="28"/>
      <c r="IB88" s="28"/>
      <c r="IC88" s="28"/>
      <c r="ID88" s="28"/>
      <c r="IE88" s="28"/>
      <c r="IF88" s="28"/>
      <c r="IG88" s="28"/>
      <c r="IH88" s="28"/>
      <c r="II88" s="28"/>
      <c r="IJ88" s="28"/>
      <c r="IK88" s="28"/>
      <c r="IL88" s="28"/>
      <c r="IM88" s="28"/>
      <c r="IN88" s="28"/>
      <c r="IO88" s="28"/>
      <c r="IP88" s="28"/>
      <c r="IQ88" s="28"/>
      <c r="IR88" s="28"/>
      <c r="IS88" s="28"/>
      <c r="IT88" s="29"/>
    </row>
    <row r="89" spans="1:254" ht="37.25" customHeight="1">
      <c r="A89" s="40" t="s">
        <v>815</v>
      </c>
      <c r="B89" s="4" t="s">
        <v>822</v>
      </c>
      <c r="C89" s="4" t="s">
        <v>823</v>
      </c>
      <c r="D89" s="8">
        <v>1</v>
      </c>
      <c r="E89" s="165">
        <v>198</v>
      </c>
      <c r="F89" s="362"/>
      <c r="G89" s="363"/>
      <c r="H89" s="364"/>
      <c r="I89" s="365"/>
      <c r="J89" s="46" t="s">
        <v>804</v>
      </c>
      <c r="K89" s="47" t="s">
        <v>804</v>
      </c>
      <c r="L89" s="48" t="s">
        <v>804</v>
      </c>
      <c r="M89" s="372"/>
      <c r="N89" s="50" t="s">
        <v>804</v>
      </c>
      <c r="O89" s="51" t="s">
        <v>804</v>
      </c>
      <c r="P89" s="132" t="s">
        <v>804</v>
      </c>
      <c r="Q89" s="22">
        <f>F89+G89+H89+I89+M89</f>
        <v>0</v>
      </c>
      <c r="R89" s="22">
        <f t="shared" si="9"/>
        <v>0</v>
      </c>
      <c r="S89" s="161" t="str">
        <f t="shared" si="10"/>
        <v>-</v>
      </c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  <c r="GP89" s="28"/>
      <c r="GQ89" s="28"/>
      <c r="GR89" s="28"/>
      <c r="GS89" s="28"/>
      <c r="GT89" s="28"/>
      <c r="GU89" s="28"/>
      <c r="GV89" s="28"/>
      <c r="GW89" s="28"/>
      <c r="GX89" s="28"/>
      <c r="GY89" s="28"/>
      <c r="GZ89" s="28"/>
      <c r="HA89" s="28"/>
      <c r="HB89" s="28"/>
      <c r="HC89" s="28"/>
      <c r="HD89" s="28"/>
      <c r="HE89" s="28"/>
      <c r="HF89" s="28"/>
      <c r="HG89" s="28"/>
      <c r="HH89" s="28"/>
      <c r="HI89" s="28"/>
      <c r="HJ89" s="28"/>
      <c r="HK89" s="28"/>
      <c r="HL89" s="28"/>
      <c r="HM89" s="28"/>
      <c r="HN89" s="28"/>
      <c r="HO89" s="28"/>
      <c r="HP89" s="28"/>
      <c r="HQ89" s="28"/>
      <c r="HR89" s="28"/>
      <c r="HS89" s="28"/>
      <c r="HT89" s="28"/>
      <c r="HU89" s="28"/>
      <c r="HV89" s="28"/>
      <c r="HW89" s="28"/>
      <c r="HX89" s="28"/>
      <c r="HY89" s="28"/>
      <c r="HZ89" s="28"/>
      <c r="IA89" s="28"/>
      <c r="IB89" s="28"/>
      <c r="IC89" s="28"/>
      <c r="ID89" s="28"/>
      <c r="IE89" s="28"/>
      <c r="IF89" s="28"/>
      <c r="IG89" s="28"/>
      <c r="IH89" s="28"/>
      <c r="II89" s="28"/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9"/>
    </row>
    <row r="90" spans="1:254" ht="37.25" customHeight="1">
      <c r="A90" s="40" t="s">
        <v>815</v>
      </c>
      <c r="B90" s="4" t="s">
        <v>824</v>
      </c>
      <c r="C90" s="4" t="s">
        <v>825</v>
      </c>
      <c r="D90" s="8">
        <v>1</v>
      </c>
      <c r="E90" s="165">
        <v>240</v>
      </c>
      <c r="F90" s="362"/>
      <c r="G90" s="363"/>
      <c r="H90" s="364"/>
      <c r="I90" s="365"/>
      <c r="J90" s="366"/>
      <c r="K90" s="367"/>
      <c r="L90" s="368"/>
      <c r="M90" s="369"/>
      <c r="N90" s="370"/>
      <c r="O90" s="371"/>
      <c r="P90" s="132" t="s">
        <v>804</v>
      </c>
      <c r="Q90" s="22">
        <f>F90+G90+H90+I90+J90+K90+L90+M90+N90+O90</f>
        <v>0</v>
      </c>
      <c r="R90" s="22">
        <f t="shared" si="9"/>
        <v>0</v>
      </c>
      <c r="S90" s="161" t="str">
        <f t="shared" si="10"/>
        <v>-</v>
      </c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28"/>
      <c r="HP90" s="28"/>
      <c r="HQ90" s="28"/>
      <c r="HR90" s="28"/>
      <c r="HS90" s="28"/>
      <c r="HT90" s="28"/>
      <c r="HU90" s="28"/>
      <c r="HV90" s="28"/>
      <c r="HW90" s="28"/>
      <c r="HX90" s="28"/>
      <c r="HY90" s="28"/>
      <c r="HZ90" s="28"/>
      <c r="IA90" s="28"/>
      <c r="IB90" s="28"/>
      <c r="IC90" s="28"/>
      <c r="ID90" s="28"/>
      <c r="IE90" s="28"/>
      <c r="IF90" s="28"/>
      <c r="IG90" s="28"/>
      <c r="IH90" s="28"/>
      <c r="II90" s="28"/>
      <c r="IJ90" s="28"/>
      <c r="IK90" s="28"/>
      <c r="IL90" s="28"/>
      <c r="IM90" s="28"/>
      <c r="IN90" s="28"/>
      <c r="IO90" s="28"/>
      <c r="IP90" s="28"/>
      <c r="IQ90" s="28"/>
      <c r="IR90" s="28"/>
      <c r="IS90" s="28"/>
      <c r="IT90" s="29"/>
    </row>
    <row r="91" spans="1:254" ht="37.25" customHeight="1">
      <c r="A91" s="40" t="s">
        <v>815</v>
      </c>
      <c r="B91" s="4" t="s">
        <v>826</v>
      </c>
      <c r="C91" s="4" t="s">
        <v>827</v>
      </c>
      <c r="D91" s="8">
        <v>1</v>
      </c>
      <c r="E91" s="165">
        <v>265</v>
      </c>
      <c r="F91" s="362"/>
      <c r="G91" s="363"/>
      <c r="H91" s="364"/>
      <c r="I91" s="365"/>
      <c r="J91" s="366"/>
      <c r="K91" s="367"/>
      <c r="L91" s="368"/>
      <c r="M91" s="369"/>
      <c r="N91" s="370"/>
      <c r="O91" s="371"/>
      <c r="P91" s="132" t="s">
        <v>804</v>
      </c>
      <c r="Q91" s="22">
        <f>F91+G91+H91+I91+J91+K91+L91+M91+N91+O91</f>
        <v>0</v>
      </c>
      <c r="R91" s="22">
        <f t="shared" si="9"/>
        <v>0</v>
      </c>
      <c r="S91" s="161" t="str">
        <f t="shared" si="10"/>
        <v>-</v>
      </c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28"/>
      <c r="HP91" s="28"/>
      <c r="HQ91" s="28"/>
      <c r="HR91" s="28"/>
      <c r="HS91" s="28"/>
      <c r="HT91" s="28"/>
      <c r="HU91" s="28"/>
      <c r="HV91" s="28"/>
      <c r="HW91" s="28"/>
      <c r="HX91" s="28"/>
      <c r="HY91" s="28"/>
      <c r="HZ91" s="28"/>
      <c r="IA91" s="28"/>
      <c r="IB91" s="28"/>
      <c r="IC91" s="28"/>
      <c r="ID91" s="28"/>
      <c r="IE91" s="28"/>
      <c r="IF91" s="28"/>
      <c r="IG91" s="28"/>
      <c r="IH91" s="28"/>
      <c r="II91" s="28"/>
      <c r="IJ91" s="28"/>
      <c r="IK91" s="28"/>
      <c r="IL91" s="28"/>
      <c r="IM91" s="28"/>
      <c r="IN91" s="28"/>
      <c r="IO91" s="28"/>
      <c r="IP91" s="28"/>
      <c r="IQ91" s="28"/>
      <c r="IR91" s="28"/>
      <c r="IS91" s="28"/>
      <c r="IT91" s="29"/>
    </row>
    <row r="92" spans="1:254" ht="37.25" customHeight="1">
      <c r="A92" s="40" t="s">
        <v>828</v>
      </c>
      <c r="B92" s="4" t="s">
        <v>829</v>
      </c>
      <c r="C92" s="4" t="s">
        <v>830</v>
      </c>
      <c r="D92" s="8">
        <v>1</v>
      </c>
      <c r="E92" s="165">
        <v>292</v>
      </c>
      <c r="F92" s="362"/>
      <c r="G92" s="363"/>
      <c r="H92" s="364"/>
      <c r="I92" s="365"/>
      <c r="J92" s="46" t="s">
        <v>804</v>
      </c>
      <c r="K92" s="47" t="s">
        <v>804</v>
      </c>
      <c r="L92" s="48" t="s">
        <v>804</v>
      </c>
      <c r="M92" s="372"/>
      <c r="N92" s="50" t="s">
        <v>804</v>
      </c>
      <c r="O92" s="51" t="s">
        <v>804</v>
      </c>
      <c r="P92" s="132" t="s">
        <v>804</v>
      </c>
      <c r="Q92" s="22">
        <f>F92+G92+H92+I92+M92</f>
        <v>0</v>
      </c>
      <c r="R92" s="22">
        <f t="shared" ref="R92:R124" si="12">Q92*D92</f>
        <v>0</v>
      </c>
      <c r="S92" s="161" t="str">
        <f t="shared" si="10"/>
        <v>-</v>
      </c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  <c r="IA92" s="28"/>
      <c r="IB92" s="28"/>
      <c r="IC92" s="28"/>
      <c r="ID92" s="28"/>
      <c r="IE92" s="28"/>
      <c r="IF92" s="28"/>
      <c r="IG92" s="28"/>
      <c r="IH92" s="28"/>
      <c r="II92" s="28"/>
      <c r="IJ92" s="28"/>
      <c r="IK92" s="28"/>
      <c r="IL92" s="28"/>
      <c r="IM92" s="28"/>
      <c r="IN92" s="28"/>
      <c r="IO92" s="28"/>
      <c r="IP92" s="28"/>
      <c r="IQ92" s="28"/>
      <c r="IR92" s="28"/>
      <c r="IS92" s="28"/>
      <c r="IT92" s="29"/>
    </row>
    <row r="93" spans="1:254" ht="37.25" customHeight="1">
      <c r="A93" s="40" t="s">
        <v>828</v>
      </c>
      <c r="B93" s="4" t="s">
        <v>1441</v>
      </c>
      <c r="C93" s="4" t="s">
        <v>1447</v>
      </c>
      <c r="D93" s="8">
        <v>1</v>
      </c>
      <c r="E93" s="165">
        <v>360</v>
      </c>
      <c r="F93" s="362"/>
      <c r="G93" s="363"/>
      <c r="H93" s="364"/>
      <c r="I93" s="365"/>
      <c r="J93" s="46" t="s">
        <v>804</v>
      </c>
      <c r="K93" s="47" t="s">
        <v>804</v>
      </c>
      <c r="L93" s="48" t="s">
        <v>804</v>
      </c>
      <c r="M93" s="372"/>
      <c r="N93" s="50" t="s">
        <v>804</v>
      </c>
      <c r="O93" s="51" t="s">
        <v>804</v>
      </c>
      <c r="P93" s="132" t="s">
        <v>804</v>
      </c>
      <c r="Q93" s="22">
        <f>F93+G93+H93+I93+M93</f>
        <v>0</v>
      </c>
      <c r="R93" s="22">
        <f t="shared" si="12"/>
        <v>0</v>
      </c>
      <c r="S93" s="161" t="str">
        <f t="shared" si="10"/>
        <v>-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8"/>
      <c r="GV93" s="28"/>
      <c r="GW93" s="28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28"/>
      <c r="HI93" s="28"/>
      <c r="HJ93" s="28"/>
      <c r="HK93" s="28"/>
      <c r="HL93" s="28"/>
      <c r="HM93" s="28"/>
      <c r="HN93" s="28"/>
      <c r="HO93" s="28"/>
      <c r="HP93" s="28"/>
      <c r="HQ93" s="28"/>
      <c r="HR93" s="28"/>
      <c r="HS93" s="28"/>
      <c r="HT93" s="28"/>
      <c r="HU93" s="28"/>
      <c r="HV93" s="28"/>
      <c r="HW93" s="28"/>
      <c r="HX93" s="28"/>
      <c r="HY93" s="28"/>
      <c r="HZ93" s="28"/>
      <c r="IA93" s="28"/>
      <c r="IB93" s="28"/>
      <c r="IC93" s="28"/>
      <c r="ID93" s="28"/>
      <c r="IE93" s="28"/>
      <c r="IF93" s="28"/>
      <c r="IG93" s="28"/>
      <c r="IH93" s="28"/>
      <c r="II93" s="28"/>
      <c r="IJ93" s="28"/>
      <c r="IK93" s="28"/>
      <c r="IL93" s="28"/>
      <c r="IM93" s="28"/>
      <c r="IN93" s="28"/>
      <c r="IO93" s="28"/>
      <c r="IP93" s="28"/>
      <c r="IQ93" s="28"/>
      <c r="IR93" s="28"/>
      <c r="IS93" s="28"/>
      <c r="IT93" s="29"/>
    </row>
    <row r="94" spans="1:254" ht="37.25" customHeight="1">
      <c r="A94" s="40" t="s">
        <v>828</v>
      </c>
      <c r="B94" s="4" t="s">
        <v>831</v>
      </c>
      <c r="C94" s="4" t="s">
        <v>832</v>
      </c>
      <c r="D94" s="8">
        <v>1</v>
      </c>
      <c r="E94" s="165">
        <v>292</v>
      </c>
      <c r="F94" s="362"/>
      <c r="G94" s="363"/>
      <c r="H94" s="364"/>
      <c r="I94" s="365"/>
      <c r="J94" s="366"/>
      <c r="K94" s="367"/>
      <c r="L94" s="368"/>
      <c r="M94" s="369"/>
      <c r="N94" s="370"/>
      <c r="O94" s="371"/>
      <c r="P94" s="132" t="s">
        <v>804</v>
      </c>
      <c r="Q94" s="22">
        <f t="shared" ref="Q94:Q125" si="13">F94+G94+H94+I94+J94+K94+L94+M94+N94+O94</f>
        <v>0</v>
      </c>
      <c r="R94" s="22">
        <f t="shared" si="12"/>
        <v>0</v>
      </c>
      <c r="S94" s="161" t="str">
        <f t="shared" si="10"/>
        <v>-</v>
      </c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28"/>
      <c r="HC94" s="28"/>
      <c r="HD94" s="28"/>
      <c r="HE94" s="28"/>
      <c r="HF94" s="28"/>
      <c r="HG94" s="28"/>
      <c r="HH94" s="28"/>
      <c r="HI94" s="28"/>
      <c r="HJ94" s="28"/>
      <c r="HK94" s="28"/>
      <c r="HL94" s="28"/>
      <c r="HM94" s="28"/>
      <c r="HN94" s="28"/>
      <c r="HO94" s="28"/>
      <c r="HP94" s="28"/>
      <c r="HQ94" s="28"/>
      <c r="HR94" s="28"/>
      <c r="HS94" s="28"/>
      <c r="HT94" s="28"/>
      <c r="HU94" s="28"/>
      <c r="HV94" s="28"/>
      <c r="HW94" s="28"/>
      <c r="HX94" s="28"/>
      <c r="HY94" s="28"/>
      <c r="HZ94" s="28"/>
      <c r="IA94" s="28"/>
      <c r="IB94" s="28"/>
      <c r="IC94" s="28"/>
      <c r="ID94" s="28"/>
      <c r="IE94" s="28"/>
      <c r="IF94" s="28"/>
      <c r="IG94" s="28"/>
      <c r="IH94" s="28"/>
      <c r="II94" s="28"/>
      <c r="IJ94" s="28"/>
      <c r="IK94" s="28"/>
      <c r="IL94" s="28"/>
      <c r="IM94" s="28"/>
      <c r="IN94" s="28"/>
      <c r="IO94" s="28"/>
      <c r="IP94" s="28"/>
      <c r="IQ94" s="28"/>
      <c r="IR94" s="28"/>
      <c r="IS94" s="28"/>
      <c r="IT94" s="29"/>
    </row>
    <row r="95" spans="1:254" ht="37.25" customHeight="1">
      <c r="A95" s="40" t="s">
        <v>828</v>
      </c>
      <c r="B95" s="4" t="s">
        <v>833</v>
      </c>
      <c r="C95" s="4" t="s">
        <v>834</v>
      </c>
      <c r="D95" s="8">
        <v>1</v>
      </c>
      <c r="E95" s="165">
        <v>284</v>
      </c>
      <c r="F95" s="362"/>
      <c r="G95" s="363"/>
      <c r="H95" s="364"/>
      <c r="I95" s="365"/>
      <c r="J95" s="366"/>
      <c r="K95" s="367"/>
      <c r="L95" s="368"/>
      <c r="M95" s="369"/>
      <c r="N95" s="370"/>
      <c r="O95" s="371"/>
      <c r="P95" s="132" t="s">
        <v>804</v>
      </c>
      <c r="Q95" s="22">
        <f t="shared" si="13"/>
        <v>0</v>
      </c>
      <c r="R95" s="22">
        <f t="shared" si="12"/>
        <v>0</v>
      </c>
      <c r="S95" s="161" t="str">
        <f t="shared" si="10"/>
        <v>-</v>
      </c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  <c r="FM95" s="28"/>
      <c r="FN95" s="28"/>
      <c r="FO95" s="28"/>
      <c r="FP95" s="28"/>
      <c r="FQ95" s="28"/>
      <c r="FR95" s="28"/>
      <c r="FS95" s="28"/>
      <c r="FT95" s="28"/>
      <c r="FU95" s="28"/>
      <c r="FV95" s="28"/>
      <c r="FW95" s="28"/>
      <c r="FX95" s="28"/>
      <c r="FY95" s="28"/>
      <c r="FZ95" s="28"/>
      <c r="GA95" s="28"/>
      <c r="GB95" s="28"/>
      <c r="GC95" s="28"/>
      <c r="GD95" s="28"/>
      <c r="GE95" s="28"/>
      <c r="GF95" s="28"/>
      <c r="GG95" s="28"/>
      <c r="GH95" s="28"/>
      <c r="GI95" s="28"/>
      <c r="GJ95" s="28"/>
      <c r="GK95" s="28"/>
      <c r="GL95" s="28"/>
      <c r="GM95" s="28"/>
      <c r="GN95" s="28"/>
      <c r="GO95" s="28"/>
      <c r="GP95" s="28"/>
      <c r="GQ95" s="28"/>
      <c r="GR95" s="28"/>
      <c r="GS95" s="28"/>
      <c r="GT95" s="28"/>
      <c r="GU95" s="28"/>
      <c r="GV95" s="28"/>
      <c r="GW95" s="28"/>
      <c r="GX95" s="28"/>
      <c r="GY95" s="28"/>
      <c r="GZ95" s="28"/>
      <c r="HA95" s="28"/>
      <c r="HB95" s="28"/>
      <c r="HC95" s="28"/>
      <c r="HD95" s="28"/>
      <c r="HE95" s="28"/>
      <c r="HF95" s="28"/>
      <c r="HG95" s="28"/>
      <c r="HH95" s="28"/>
      <c r="HI95" s="28"/>
      <c r="HJ95" s="28"/>
      <c r="HK95" s="28"/>
      <c r="HL95" s="28"/>
      <c r="HM95" s="28"/>
      <c r="HN95" s="28"/>
      <c r="HO95" s="28"/>
      <c r="HP95" s="28"/>
      <c r="HQ95" s="28"/>
      <c r="HR95" s="28"/>
      <c r="HS95" s="28"/>
      <c r="HT95" s="28"/>
      <c r="HU95" s="28"/>
      <c r="HV95" s="28"/>
      <c r="HW95" s="28"/>
      <c r="HX95" s="28"/>
      <c r="HY95" s="28"/>
      <c r="HZ95" s="28"/>
      <c r="IA95" s="28"/>
      <c r="IB95" s="28"/>
      <c r="IC95" s="28"/>
      <c r="ID95" s="28"/>
      <c r="IE95" s="28"/>
      <c r="IF95" s="28"/>
      <c r="IG95" s="28"/>
      <c r="IH95" s="28"/>
      <c r="II95" s="28"/>
      <c r="IJ95" s="28"/>
      <c r="IK95" s="28"/>
      <c r="IL95" s="28"/>
      <c r="IM95" s="28"/>
      <c r="IN95" s="28"/>
      <c r="IO95" s="28"/>
      <c r="IP95" s="28"/>
      <c r="IQ95" s="28"/>
      <c r="IR95" s="28"/>
      <c r="IS95" s="28"/>
      <c r="IT95" s="29"/>
    </row>
    <row r="96" spans="1:254" ht="37.25" customHeight="1">
      <c r="A96" s="40" t="s">
        <v>828</v>
      </c>
      <c r="B96" s="4" t="s">
        <v>835</v>
      </c>
      <c r="C96" s="4" t="s">
        <v>836</v>
      </c>
      <c r="D96" s="8">
        <v>1</v>
      </c>
      <c r="E96" s="165">
        <v>268</v>
      </c>
      <c r="F96" s="362"/>
      <c r="G96" s="363"/>
      <c r="H96" s="364"/>
      <c r="I96" s="365"/>
      <c r="J96" s="366"/>
      <c r="K96" s="367"/>
      <c r="L96" s="368"/>
      <c r="M96" s="369"/>
      <c r="N96" s="370"/>
      <c r="O96" s="371"/>
      <c r="P96" s="132" t="s">
        <v>804</v>
      </c>
      <c r="Q96" s="22">
        <f t="shared" si="13"/>
        <v>0</v>
      </c>
      <c r="R96" s="22">
        <f t="shared" si="12"/>
        <v>0</v>
      </c>
      <c r="S96" s="161" t="str">
        <f t="shared" si="10"/>
        <v>-</v>
      </c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8"/>
      <c r="GV96" s="28"/>
      <c r="GW96" s="28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28"/>
      <c r="HI96" s="28"/>
      <c r="HJ96" s="28"/>
      <c r="HK96" s="28"/>
      <c r="HL96" s="28"/>
      <c r="HM96" s="28"/>
      <c r="HN96" s="28"/>
      <c r="HO96" s="28"/>
      <c r="HP96" s="28"/>
      <c r="HQ96" s="28"/>
      <c r="HR96" s="28"/>
      <c r="HS96" s="28"/>
      <c r="HT96" s="28"/>
      <c r="HU96" s="28"/>
      <c r="HV96" s="28"/>
      <c r="HW96" s="28"/>
      <c r="HX96" s="28"/>
      <c r="HY96" s="28"/>
      <c r="HZ96" s="28"/>
      <c r="IA96" s="28"/>
      <c r="IB96" s="28"/>
      <c r="IC96" s="28"/>
      <c r="ID96" s="28"/>
      <c r="IE96" s="28"/>
      <c r="IF96" s="28"/>
      <c r="IG96" s="28"/>
      <c r="IH96" s="28"/>
      <c r="II96" s="28"/>
      <c r="IJ96" s="28"/>
      <c r="IK96" s="28"/>
      <c r="IL96" s="28"/>
      <c r="IM96" s="28"/>
      <c r="IN96" s="28"/>
      <c r="IO96" s="28"/>
      <c r="IP96" s="28"/>
      <c r="IQ96" s="28"/>
      <c r="IR96" s="28"/>
      <c r="IS96" s="28"/>
      <c r="IT96" s="29"/>
    </row>
    <row r="97" spans="1:254" ht="37.25" customHeight="1">
      <c r="A97" s="40" t="s">
        <v>837</v>
      </c>
      <c r="B97" s="4" t="s">
        <v>838</v>
      </c>
      <c r="C97" s="4" t="s">
        <v>839</v>
      </c>
      <c r="D97" s="8">
        <v>1</v>
      </c>
      <c r="E97" s="165">
        <v>308</v>
      </c>
      <c r="F97" s="362"/>
      <c r="G97" s="363"/>
      <c r="H97" s="364"/>
      <c r="I97" s="365"/>
      <c r="J97" s="366"/>
      <c r="K97" s="367"/>
      <c r="L97" s="368"/>
      <c r="M97" s="369"/>
      <c r="N97" s="370"/>
      <c r="O97" s="371"/>
      <c r="P97" s="132" t="s">
        <v>804</v>
      </c>
      <c r="Q97" s="22">
        <f t="shared" si="13"/>
        <v>0</v>
      </c>
      <c r="R97" s="22">
        <f t="shared" si="12"/>
        <v>0</v>
      </c>
      <c r="S97" s="161" t="str">
        <f t="shared" si="10"/>
        <v>-</v>
      </c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  <c r="GO97" s="28"/>
      <c r="GP97" s="28"/>
      <c r="GQ97" s="28"/>
      <c r="GR97" s="28"/>
      <c r="GS97" s="28"/>
      <c r="GT97" s="28"/>
      <c r="GU97" s="28"/>
      <c r="GV97" s="28"/>
      <c r="GW97" s="28"/>
      <c r="GX97" s="28"/>
      <c r="GY97" s="28"/>
      <c r="GZ97" s="28"/>
      <c r="HA97" s="28"/>
      <c r="HB97" s="28"/>
      <c r="HC97" s="28"/>
      <c r="HD97" s="28"/>
      <c r="HE97" s="28"/>
      <c r="HF97" s="28"/>
      <c r="HG97" s="28"/>
      <c r="HH97" s="28"/>
      <c r="HI97" s="28"/>
      <c r="HJ97" s="28"/>
      <c r="HK97" s="28"/>
      <c r="HL97" s="28"/>
      <c r="HM97" s="28"/>
      <c r="HN97" s="28"/>
      <c r="HO97" s="28"/>
      <c r="HP97" s="28"/>
      <c r="HQ97" s="28"/>
      <c r="HR97" s="28"/>
      <c r="HS97" s="28"/>
      <c r="HT97" s="28"/>
      <c r="HU97" s="28"/>
      <c r="HV97" s="28"/>
      <c r="HW97" s="28"/>
      <c r="HX97" s="28"/>
      <c r="HY97" s="28"/>
      <c r="HZ97" s="28"/>
      <c r="IA97" s="28"/>
      <c r="IB97" s="28"/>
      <c r="IC97" s="28"/>
      <c r="ID97" s="28"/>
      <c r="IE97" s="28"/>
      <c r="IF97" s="28"/>
      <c r="IG97" s="28"/>
      <c r="IH97" s="28"/>
      <c r="II97" s="28"/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9"/>
    </row>
    <row r="98" spans="1:254" ht="37.25" customHeight="1">
      <c r="A98" s="40" t="s">
        <v>837</v>
      </c>
      <c r="B98" s="4" t="s">
        <v>840</v>
      </c>
      <c r="C98" s="4" t="s">
        <v>841</v>
      </c>
      <c r="D98" s="8">
        <v>1</v>
      </c>
      <c r="E98" s="165">
        <v>259</v>
      </c>
      <c r="F98" s="362"/>
      <c r="G98" s="363"/>
      <c r="H98" s="364"/>
      <c r="I98" s="365"/>
      <c r="J98" s="366"/>
      <c r="K98" s="367"/>
      <c r="L98" s="368"/>
      <c r="M98" s="369"/>
      <c r="N98" s="370"/>
      <c r="O98" s="371"/>
      <c r="P98" s="132" t="s">
        <v>804</v>
      </c>
      <c r="Q98" s="22">
        <f t="shared" si="13"/>
        <v>0</v>
      </c>
      <c r="R98" s="22">
        <f t="shared" si="12"/>
        <v>0</v>
      </c>
      <c r="S98" s="161" t="str">
        <f t="shared" si="10"/>
        <v>-</v>
      </c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  <c r="FM98" s="28"/>
      <c r="FN98" s="28"/>
      <c r="FO98" s="28"/>
      <c r="FP98" s="28"/>
      <c r="FQ98" s="28"/>
      <c r="FR98" s="28"/>
      <c r="FS98" s="28"/>
      <c r="FT98" s="28"/>
      <c r="FU98" s="28"/>
      <c r="FV98" s="28"/>
      <c r="FW98" s="28"/>
      <c r="FX98" s="28"/>
      <c r="FY98" s="28"/>
      <c r="FZ98" s="28"/>
      <c r="GA98" s="28"/>
      <c r="GB98" s="28"/>
      <c r="GC98" s="28"/>
      <c r="GD98" s="28"/>
      <c r="GE98" s="28"/>
      <c r="GF98" s="28"/>
      <c r="GG98" s="28"/>
      <c r="GH98" s="28"/>
      <c r="GI98" s="28"/>
      <c r="GJ98" s="28"/>
      <c r="GK98" s="28"/>
      <c r="GL98" s="28"/>
      <c r="GM98" s="28"/>
      <c r="GN98" s="28"/>
      <c r="GO98" s="28"/>
      <c r="GP98" s="28"/>
      <c r="GQ98" s="28"/>
      <c r="GR98" s="28"/>
      <c r="GS98" s="28"/>
      <c r="GT98" s="28"/>
      <c r="GU98" s="28"/>
      <c r="GV98" s="28"/>
      <c r="GW98" s="28"/>
      <c r="GX98" s="28"/>
      <c r="GY98" s="28"/>
      <c r="GZ98" s="28"/>
      <c r="HA98" s="28"/>
      <c r="HB98" s="28"/>
      <c r="HC98" s="28"/>
      <c r="HD98" s="28"/>
      <c r="HE98" s="28"/>
      <c r="HF98" s="28"/>
      <c r="HG98" s="28"/>
      <c r="HH98" s="28"/>
      <c r="HI98" s="28"/>
      <c r="HJ98" s="28"/>
      <c r="HK98" s="28"/>
      <c r="HL98" s="28"/>
      <c r="HM98" s="28"/>
      <c r="HN98" s="28"/>
      <c r="HO98" s="28"/>
      <c r="HP98" s="28"/>
      <c r="HQ98" s="28"/>
      <c r="HR98" s="28"/>
      <c r="HS98" s="28"/>
      <c r="HT98" s="28"/>
      <c r="HU98" s="28"/>
      <c r="HV98" s="28"/>
      <c r="HW98" s="28"/>
      <c r="HX98" s="28"/>
      <c r="HY98" s="28"/>
      <c r="HZ98" s="28"/>
      <c r="IA98" s="28"/>
      <c r="IB98" s="28"/>
      <c r="IC98" s="28"/>
      <c r="ID98" s="28"/>
      <c r="IE98" s="28"/>
      <c r="IF98" s="28"/>
      <c r="IG98" s="28"/>
      <c r="IH98" s="28"/>
      <c r="II98" s="28"/>
      <c r="IJ98" s="28"/>
      <c r="IK98" s="28"/>
      <c r="IL98" s="28"/>
      <c r="IM98" s="28"/>
      <c r="IN98" s="28"/>
      <c r="IO98" s="28"/>
      <c r="IP98" s="28"/>
      <c r="IQ98" s="28"/>
      <c r="IR98" s="28"/>
      <c r="IS98" s="28"/>
      <c r="IT98" s="29"/>
    </row>
    <row r="99" spans="1:254" ht="37.25" customHeight="1">
      <c r="A99" s="40" t="s">
        <v>837</v>
      </c>
      <c r="B99" s="4" t="s">
        <v>842</v>
      </c>
      <c r="C99" s="4" t="s">
        <v>843</v>
      </c>
      <c r="D99" s="8">
        <v>1</v>
      </c>
      <c r="E99" s="165">
        <v>264</v>
      </c>
      <c r="F99" s="362"/>
      <c r="G99" s="363"/>
      <c r="H99" s="364"/>
      <c r="I99" s="365"/>
      <c r="J99" s="366"/>
      <c r="K99" s="367"/>
      <c r="L99" s="368"/>
      <c r="M99" s="369"/>
      <c r="N99" s="370"/>
      <c r="O99" s="371"/>
      <c r="P99" s="132" t="s">
        <v>804</v>
      </c>
      <c r="Q99" s="22">
        <f t="shared" si="13"/>
        <v>0</v>
      </c>
      <c r="R99" s="22">
        <f t="shared" si="12"/>
        <v>0</v>
      </c>
      <c r="S99" s="161" t="str">
        <f t="shared" si="10"/>
        <v>-</v>
      </c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  <c r="FQ99" s="28"/>
      <c r="FR99" s="28"/>
      <c r="FS99" s="28"/>
      <c r="FT99" s="28"/>
      <c r="FU99" s="28"/>
      <c r="FV99" s="28"/>
      <c r="FW99" s="28"/>
      <c r="FX99" s="28"/>
      <c r="FY99" s="28"/>
      <c r="FZ99" s="28"/>
      <c r="GA99" s="28"/>
      <c r="GB99" s="28"/>
      <c r="GC99" s="28"/>
      <c r="GD99" s="28"/>
      <c r="GE99" s="28"/>
      <c r="GF99" s="28"/>
      <c r="GG99" s="28"/>
      <c r="GH99" s="28"/>
      <c r="GI99" s="28"/>
      <c r="GJ99" s="28"/>
      <c r="GK99" s="28"/>
      <c r="GL99" s="28"/>
      <c r="GM99" s="28"/>
      <c r="GN99" s="28"/>
      <c r="GO99" s="28"/>
      <c r="GP99" s="28"/>
      <c r="GQ99" s="28"/>
      <c r="GR99" s="28"/>
      <c r="GS99" s="28"/>
      <c r="GT99" s="28"/>
      <c r="GU99" s="28"/>
      <c r="GV99" s="28"/>
      <c r="GW99" s="28"/>
      <c r="GX99" s="28"/>
      <c r="GY99" s="28"/>
      <c r="GZ99" s="28"/>
      <c r="HA99" s="28"/>
      <c r="HB99" s="28"/>
      <c r="HC99" s="28"/>
      <c r="HD99" s="28"/>
      <c r="HE99" s="28"/>
      <c r="HF99" s="28"/>
      <c r="HG99" s="28"/>
      <c r="HH99" s="28"/>
      <c r="HI99" s="28"/>
      <c r="HJ99" s="28"/>
      <c r="HK99" s="28"/>
      <c r="HL99" s="28"/>
      <c r="HM99" s="28"/>
      <c r="HN99" s="28"/>
      <c r="HO99" s="28"/>
      <c r="HP99" s="28"/>
      <c r="HQ99" s="28"/>
      <c r="HR99" s="28"/>
      <c r="HS99" s="28"/>
      <c r="HT99" s="28"/>
      <c r="HU99" s="28"/>
      <c r="HV99" s="28"/>
      <c r="HW99" s="28"/>
      <c r="HX99" s="28"/>
      <c r="HY99" s="28"/>
      <c r="HZ99" s="28"/>
      <c r="IA99" s="28"/>
      <c r="IB99" s="28"/>
      <c r="IC99" s="28"/>
      <c r="ID99" s="28"/>
      <c r="IE99" s="28"/>
      <c r="IF99" s="28"/>
      <c r="IG99" s="28"/>
      <c r="IH99" s="28"/>
      <c r="II99" s="28"/>
      <c r="IJ99" s="28"/>
      <c r="IK99" s="28"/>
      <c r="IL99" s="28"/>
      <c r="IM99" s="28"/>
      <c r="IN99" s="28"/>
      <c r="IO99" s="28"/>
      <c r="IP99" s="28"/>
      <c r="IQ99" s="28"/>
      <c r="IR99" s="28"/>
      <c r="IS99" s="28"/>
      <c r="IT99" s="29"/>
    </row>
    <row r="100" spans="1:254" ht="37.25" customHeight="1">
      <c r="A100" s="40" t="s">
        <v>837</v>
      </c>
      <c r="B100" s="4" t="s">
        <v>844</v>
      </c>
      <c r="C100" s="4" t="s">
        <v>845</v>
      </c>
      <c r="D100" s="8">
        <v>1</v>
      </c>
      <c r="E100" s="165">
        <v>242</v>
      </c>
      <c r="F100" s="362"/>
      <c r="G100" s="363"/>
      <c r="H100" s="364"/>
      <c r="I100" s="365"/>
      <c r="J100" s="366"/>
      <c r="K100" s="367"/>
      <c r="L100" s="368"/>
      <c r="M100" s="369"/>
      <c r="N100" s="370"/>
      <c r="O100" s="371"/>
      <c r="P100" s="132" t="s">
        <v>804</v>
      </c>
      <c r="Q100" s="22">
        <f t="shared" si="13"/>
        <v>0</v>
      </c>
      <c r="R100" s="22">
        <f t="shared" si="12"/>
        <v>0</v>
      </c>
      <c r="S100" s="161" t="str">
        <f t="shared" si="10"/>
        <v>-</v>
      </c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  <c r="FM100" s="28"/>
      <c r="FN100" s="28"/>
      <c r="FO100" s="28"/>
      <c r="FP100" s="28"/>
      <c r="FQ100" s="28"/>
      <c r="FR100" s="28"/>
      <c r="FS100" s="28"/>
      <c r="FT100" s="28"/>
      <c r="FU100" s="28"/>
      <c r="FV100" s="28"/>
      <c r="FW100" s="28"/>
      <c r="FX100" s="28"/>
      <c r="FY100" s="28"/>
      <c r="FZ100" s="28"/>
      <c r="GA100" s="28"/>
      <c r="GB100" s="28"/>
      <c r="GC100" s="28"/>
      <c r="GD100" s="28"/>
      <c r="GE100" s="28"/>
      <c r="GF100" s="28"/>
      <c r="GG100" s="28"/>
      <c r="GH100" s="28"/>
      <c r="GI100" s="28"/>
      <c r="GJ100" s="28"/>
      <c r="GK100" s="28"/>
      <c r="GL100" s="28"/>
      <c r="GM100" s="28"/>
      <c r="GN100" s="28"/>
      <c r="GO100" s="28"/>
      <c r="GP100" s="28"/>
      <c r="GQ100" s="28"/>
      <c r="GR100" s="28"/>
      <c r="GS100" s="28"/>
      <c r="GT100" s="28"/>
      <c r="GU100" s="28"/>
      <c r="GV100" s="28"/>
      <c r="GW100" s="28"/>
      <c r="GX100" s="28"/>
      <c r="GY100" s="28"/>
      <c r="GZ100" s="28"/>
      <c r="HA100" s="28"/>
      <c r="HB100" s="28"/>
      <c r="HC100" s="28"/>
      <c r="HD100" s="28"/>
      <c r="HE100" s="28"/>
      <c r="HF100" s="28"/>
      <c r="HG100" s="28"/>
      <c r="HH100" s="28"/>
      <c r="HI100" s="28"/>
      <c r="HJ100" s="28"/>
      <c r="HK100" s="28"/>
      <c r="HL100" s="28"/>
      <c r="HM100" s="28"/>
      <c r="HN100" s="28"/>
      <c r="HO100" s="28"/>
      <c r="HP100" s="28"/>
      <c r="HQ100" s="28"/>
      <c r="HR100" s="28"/>
      <c r="HS100" s="28"/>
      <c r="HT100" s="28"/>
      <c r="HU100" s="28"/>
      <c r="HV100" s="28"/>
      <c r="HW100" s="28"/>
      <c r="HX100" s="28"/>
      <c r="HY100" s="28"/>
      <c r="HZ100" s="28"/>
      <c r="IA100" s="28"/>
      <c r="IB100" s="28"/>
      <c r="IC100" s="28"/>
      <c r="ID100" s="28"/>
      <c r="IE100" s="28"/>
      <c r="IF100" s="28"/>
      <c r="IG100" s="28"/>
      <c r="IH100" s="28"/>
      <c r="II100" s="28"/>
      <c r="IJ100" s="28"/>
      <c r="IK100" s="28"/>
      <c r="IL100" s="28"/>
      <c r="IM100" s="28"/>
      <c r="IN100" s="28"/>
      <c r="IO100" s="28"/>
      <c r="IP100" s="28"/>
      <c r="IQ100" s="28"/>
      <c r="IR100" s="28"/>
      <c r="IS100" s="28"/>
      <c r="IT100" s="29"/>
    </row>
    <row r="101" spans="1:254" ht="37.25" customHeight="1">
      <c r="A101" s="40" t="s">
        <v>837</v>
      </c>
      <c r="B101" s="4" t="s">
        <v>846</v>
      </c>
      <c r="C101" s="4" t="s">
        <v>847</v>
      </c>
      <c r="D101" s="8">
        <v>1</v>
      </c>
      <c r="E101" s="165">
        <v>256</v>
      </c>
      <c r="F101" s="362"/>
      <c r="G101" s="363"/>
      <c r="H101" s="364"/>
      <c r="I101" s="365"/>
      <c r="J101" s="366"/>
      <c r="K101" s="367"/>
      <c r="L101" s="368"/>
      <c r="M101" s="369"/>
      <c r="N101" s="370"/>
      <c r="O101" s="371"/>
      <c r="P101" s="132" t="s">
        <v>804</v>
      </c>
      <c r="Q101" s="22">
        <f t="shared" si="13"/>
        <v>0</v>
      </c>
      <c r="R101" s="22">
        <f t="shared" si="12"/>
        <v>0</v>
      </c>
      <c r="S101" s="161" t="str">
        <f t="shared" si="10"/>
        <v>-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  <c r="FM101" s="28"/>
      <c r="FN101" s="28"/>
      <c r="FO101" s="28"/>
      <c r="FP101" s="28"/>
      <c r="FQ101" s="28"/>
      <c r="FR101" s="28"/>
      <c r="FS101" s="28"/>
      <c r="FT101" s="28"/>
      <c r="FU101" s="28"/>
      <c r="FV101" s="28"/>
      <c r="FW101" s="28"/>
      <c r="FX101" s="28"/>
      <c r="FY101" s="28"/>
      <c r="FZ101" s="28"/>
      <c r="GA101" s="28"/>
      <c r="GB101" s="28"/>
      <c r="GC101" s="28"/>
      <c r="GD101" s="28"/>
      <c r="GE101" s="28"/>
      <c r="GF101" s="28"/>
      <c r="GG101" s="28"/>
      <c r="GH101" s="28"/>
      <c r="GI101" s="28"/>
      <c r="GJ101" s="28"/>
      <c r="GK101" s="28"/>
      <c r="GL101" s="28"/>
      <c r="GM101" s="28"/>
      <c r="GN101" s="28"/>
      <c r="GO101" s="28"/>
      <c r="GP101" s="28"/>
      <c r="GQ101" s="28"/>
      <c r="GR101" s="28"/>
      <c r="GS101" s="28"/>
      <c r="GT101" s="28"/>
      <c r="GU101" s="28"/>
      <c r="GV101" s="28"/>
      <c r="GW101" s="28"/>
      <c r="GX101" s="28"/>
      <c r="GY101" s="28"/>
      <c r="GZ101" s="28"/>
      <c r="HA101" s="28"/>
      <c r="HB101" s="28"/>
      <c r="HC101" s="28"/>
      <c r="HD101" s="28"/>
      <c r="HE101" s="28"/>
      <c r="HF101" s="28"/>
      <c r="HG101" s="28"/>
      <c r="HH101" s="28"/>
      <c r="HI101" s="28"/>
      <c r="HJ101" s="28"/>
      <c r="HK101" s="28"/>
      <c r="HL101" s="28"/>
      <c r="HM101" s="28"/>
      <c r="HN101" s="28"/>
      <c r="HO101" s="28"/>
      <c r="HP101" s="28"/>
      <c r="HQ101" s="28"/>
      <c r="HR101" s="28"/>
      <c r="HS101" s="28"/>
      <c r="HT101" s="28"/>
      <c r="HU101" s="28"/>
      <c r="HV101" s="28"/>
      <c r="HW101" s="28"/>
      <c r="HX101" s="28"/>
      <c r="HY101" s="28"/>
      <c r="HZ101" s="28"/>
      <c r="IA101" s="28"/>
      <c r="IB101" s="28"/>
      <c r="IC101" s="28"/>
      <c r="ID101" s="28"/>
      <c r="IE101" s="28"/>
      <c r="IF101" s="28"/>
      <c r="IG101" s="28"/>
      <c r="IH101" s="28"/>
      <c r="II101" s="28"/>
      <c r="IJ101" s="28"/>
      <c r="IK101" s="28"/>
      <c r="IL101" s="28"/>
      <c r="IM101" s="28"/>
      <c r="IN101" s="28"/>
      <c r="IO101" s="28"/>
      <c r="IP101" s="28"/>
      <c r="IQ101" s="28"/>
      <c r="IR101" s="28"/>
      <c r="IS101" s="28"/>
      <c r="IT101" s="29"/>
    </row>
    <row r="102" spans="1:254" ht="37.25" customHeight="1">
      <c r="A102" s="40" t="s">
        <v>848</v>
      </c>
      <c r="B102" s="4" t="s">
        <v>849</v>
      </c>
      <c r="C102" s="4" t="s">
        <v>850</v>
      </c>
      <c r="D102" s="8">
        <v>1</v>
      </c>
      <c r="E102" s="165">
        <v>296</v>
      </c>
      <c r="F102" s="362"/>
      <c r="G102" s="363"/>
      <c r="H102" s="364"/>
      <c r="I102" s="365"/>
      <c r="J102" s="366"/>
      <c r="K102" s="367"/>
      <c r="L102" s="368"/>
      <c r="M102" s="369"/>
      <c r="N102" s="370"/>
      <c r="O102" s="371"/>
      <c r="P102" s="132" t="s">
        <v>804</v>
      </c>
      <c r="Q102" s="22">
        <f t="shared" si="13"/>
        <v>0</v>
      </c>
      <c r="R102" s="22">
        <f t="shared" si="12"/>
        <v>0</v>
      </c>
      <c r="S102" s="161" t="str">
        <f t="shared" si="10"/>
        <v>-</v>
      </c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  <c r="FM102" s="28"/>
      <c r="FN102" s="28"/>
      <c r="FO102" s="28"/>
      <c r="FP102" s="28"/>
      <c r="FQ102" s="28"/>
      <c r="FR102" s="28"/>
      <c r="FS102" s="28"/>
      <c r="FT102" s="28"/>
      <c r="FU102" s="28"/>
      <c r="FV102" s="28"/>
      <c r="FW102" s="28"/>
      <c r="FX102" s="28"/>
      <c r="FY102" s="28"/>
      <c r="FZ102" s="28"/>
      <c r="GA102" s="28"/>
      <c r="GB102" s="28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  <c r="GO102" s="28"/>
      <c r="GP102" s="28"/>
      <c r="GQ102" s="28"/>
      <c r="GR102" s="28"/>
      <c r="GS102" s="28"/>
      <c r="GT102" s="28"/>
      <c r="GU102" s="28"/>
      <c r="GV102" s="28"/>
      <c r="GW102" s="28"/>
      <c r="GX102" s="28"/>
      <c r="GY102" s="28"/>
      <c r="GZ102" s="28"/>
      <c r="HA102" s="28"/>
      <c r="HB102" s="28"/>
      <c r="HC102" s="28"/>
      <c r="HD102" s="28"/>
      <c r="HE102" s="28"/>
      <c r="HF102" s="28"/>
      <c r="HG102" s="28"/>
      <c r="HH102" s="28"/>
      <c r="HI102" s="28"/>
      <c r="HJ102" s="28"/>
      <c r="HK102" s="28"/>
      <c r="HL102" s="28"/>
      <c r="HM102" s="28"/>
      <c r="HN102" s="28"/>
      <c r="HO102" s="28"/>
      <c r="HP102" s="28"/>
      <c r="HQ102" s="28"/>
      <c r="HR102" s="28"/>
      <c r="HS102" s="28"/>
      <c r="HT102" s="28"/>
      <c r="HU102" s="28"/>
      <c r="HV102" s="28"/>
      <c r="HW102" s="28"/>
      <c r="HX102" s="28"/>
      <c r="HY102" s="28"/>
      <c r="HZ102" s="28"/>
      <c r="IA102" s="28"/>
      <c r="IB102" s="28"/>
      <c r="IC102" s="28"/>
      <c r="ID102" s="28"/>
      <c r="IE102" s="28"/>
      <c r="IF102" s="28"/>
      <c r="IG102" s="28"/>
      <c r="IH102" s="28"/>
      <c r="II102" s="28"/>
      <c r="IJ102" s="28"/>
      <c r="IK102" s="28"/>
      <c r="IL102" s="28"/>
      <c r="IM102" s="28"/>
      <c r="IN102" s="28"/>
      <c r="IO102" s="28"/>
      <c r="IP102" s="28"/>
      <c r="IQ102" s="28"/>
      <c r="IR102" s="28"/>
      <c r="IS102" s="28"/>
      <c r="IT102" s="29"/>
    </row>
    <row r="103" spans="1:254" ht="37.25" customHeight="1">
      <c r="A103" s="40" t="s">
        <v>848</v>
      </c>
      <c r="B103" s="4" t="s">
        <v>851</v>
      </c>
      <c r="C103" s="4" t="s">
        <v>852</v>
      </c>
      <c r="D103" s="8">
        <v>1</v>
      </c>
      <c r="E103" s="165">
        <v>209</v>
      </c>
      <c r="F103" s="362"/>
      <c r="G103" s="363"/>
      <c r="H103" s="364"/>
      <c r="I103" s="365"/>
      <c r="J103" s="366"/>
      <c r="K103" s="367"/>
      <c r="L103" s="368"/>
      <c r="M103" s="369"/>
      <c r="N103" s="370"/>
      <c r="O103" s="371"/>
      <c r="P103" s="132" t="s">
        <v>804</v>
      </c>
      <c r="Q103" s="22">
        <f t="shared" si="13"/>
        <v>0</v>
      </c>
      <c r="R103" s="22">
        <f t="shared" si="12"/>
        <v>0</v>
      </c>
      <c r="S103" s="161" t="str">
        <f t="shared" si="10"/>
        <v>-</v>
      </c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  <c r="FM103" s="28"/>
      <c r="FN103" s="28"/>
      <c r="FO103" s="28"/>
      <c r="FP103" s="28"/>
      <c r="FQ103" s="28"/>
      <c r="FR103" s="28"/>
      <c r="FS103" s="28"/>
      <c r="FT103" s="28"/>
      <c r="FU103" s="28"/>
      <c r="FV103" s="28"/>
      <c r="FW103" s="28"/>
      <c r="FX103" s="28"/>
      <c r="FY103" s="28"/>
      <c r="FZ103" s="28"/>
      <c r="GA103" s="28"/>
      <c r="GB103" s="28"/>
      <c r="GC103" s="28"/>
      <c r="GD103" s="28"/>
      <c r="GE103" s="28"/>
      <c r="GF103" s="28"/>
      <c r="GG103" s="28"/>
      <c r="GH103" s="28"/>
      <c r="GI103" s="28"/>
      <c r="GJ103" s="28"/>
      <c r="GK103" s="28"/>
      <c r="GL103" s="28"/>
      <c r="GM103" s="28"/>
      <c r="GN103" s="28"/>
      <c r="GO103" s="28"/>
      <c r="GP103" s="28"/>
      <c r="GQ103" s="28"/>
      <c r="GR103" s="28"/>
      <c r="GS103" s="28"/>
      <c r="GT103" s="28"/>
      <c r="GU103" s="28"/>
      <c r="GV103" s="28"/>
      <c r="GW103" s="28"/>
      <c r="GX103" s="28"/>
      <c r="GY103" s="28"/>
      <c r="GZ103" s="28"/>
      <c r="HA103" s="28"/>
      <c r="HB103" s="28"/>
      <c r="HC103" s="28"/>
      <c r="HD103" s="28"/>
      <c r="HE103" s="28"/>
      <c r="HF103" s="28"/>
      <c r="HG103" s="28"/>
      <c r="HH103" s="28"/>
      <c r="HI103" s="28"/>
      <c r="HJ103" s="28"/>
      <c r="HK103" s="28"/>
      <c r="HL103" s="28"/>
      <c r="HM103" s="28"/>
      <c r="HN103" s="28"/>
      <c r="HO103" s="28"/>
      <c r="HP103" s="28"/>
      <c r="HQ103" s="28"/>
      <c r="HR103" s="28"/>
      <c r="HS103" s="28"/>
      <c r="HT103" s="28"/>
      <c r="HU103" s="28"/>
      <c r="HV103" s="28"/>
      <c r="HW103" s="28"/>
      <c r="HX103" s="28"/>
      <c r="HY103" s="28"/>
      <c r="HZ103" s="28"/>
      <c r="IA103" s="28"/>
      <c r="IB103" s="28"/>
      <c r="IC103" s="28"/>
      <c r="ID103" s="28"/>
      <c r="IE103" s="28"/>
      <c r="IF103" s="28"/>
      <c r="IG103" s="28"/>
      <c r="IH103" s="28"/>
      <c r="II103" s="28"/>
      <c r="IJ103" s="28"/>
      <c r="IK103" s="28"/>
      <c r="IL103" s="28"/>
      <c r="IM103" s="28"/>
      <c r="IN103" s="28"/>
      <c r="IO103" s="28"/>
      <c r="IP103" s="28"/>
      <c r="IQ103" s="28"/>
      <c r="IR103" s="28"/>
      <c r="IS103" s="28"/>
      <c r="IT103" s="29"/>
    </row>
    <row r="104" spans="1:254" ht="37.25" customHeight="1">
      <c r="A104" s="40" t="s">
        <v>848</v>
      </c>
      <c r="B104" s="4" t="s">
        <v>853</v>
      </c>
      <c r="C104" s="4" t="s">
        <v>854</v>
      </c>
      <c r="D104" s="8">
        <v>1</v>
      </c>
      <c r="E104" s="165">
        <v>259</v>
      </c>
      <c r="F104" s="362"/>
      <c r="G104" s="363"/>
      <c r="H104" s="364"/>
      <c r="I104" s="365"/>
      <c r="J104" s="366"/>
      <c r="K104" s="367"/>
      <c r="L104" s="368"/>
      <c r="M104" s="369"/>
      <c r="N104" s="370"/>
      <c r="O104" s="371"/>
      <c r="P104" s="132" t="s">
        <v>804</v>
      </c>
      <c r="Q104" s="22">
        <f t="shared" si="13"/>
        <v>0</v>
      </c>
      <c r="R104" s="22">
        <f t="shared" si="12"/>
        <v>0</v>
      </c>
      <c r="S104" s="161" t="str">
        <f t="shared" si="10"/>
        <v>-</v>
      </c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  <c r="FM104" s="28"/>
      <c r="FN104" s="28"/>
      <c r="FO104" s="28"/>
      <c r="FP104" s="28"/>
      <c r="FQ104" s="28"/>
      <c r="FR104" s="28"/>
      <c r="FS104" s="28"/>
      <c r="FT104" s="28"/>
      <c r="FU104" s="28"/>
      <c r="FV104" s="28"/>
      <c r="FW104" s="28"/>
      <c r="FX104" s="28"/>
      <c r="FY104" s="28"/>
      <c r="FZ104" s="28"/>
      <c r="GA104" s="28"/>
      <c r="GB104" s="28"/>
      <c r="GC104" s="28"/>
      <c r="GD104" s="28"/>
      <c r="GE104" s="28"/>
      <c r="GF104" s="28"/>
      <c r="GG104" s="28"/>
      <c r="GH104" s="28"/>
      <c r="GI104" s="28"/>
      <c r="GJ104" s="28"/>
      <c r="GK104" s="28"/>
      <c r="GL104" s="28"/>
      <c r="GM104" s="28"/>
      <c r="GN104" s="28"/>
      <c r="GO104" s="28"/>
      <c r="GP104" s="28"/>
      <c r="GQ104" s="28"/>
      <c r="GR104" s="28"/>
      <c r="GS104" s="28"/>
      <c r="GT104" s="28"/>
      <c r="GU104" s="28"/>
      <c r="GV104" s="28"/>
      <c r="GW104" s="28"/>
      <c r="GX104" s="28"/>
      <c r="GY104" s="28"/>
      <c r="GZ104" s="28"/>
      <c r="HA104" s="28"/>
      <c r="HB104" s="28"/>
      <c r="HC104" s="28"/>
      <c r="HD104" s="28"/>
      <c r="HE104" s="28"/>
      <c r="HF104" s="28"/>
      <c r="HG104" s="28"/>
      <c r="HH104" s="28"/>
      <c r="HI104" s="28"/>
      <c r="HJ104" s="28"/>
      <c r="HK104" s="28"/>
      <c r="HL104" s="28"/>
      <c r="HM104" s="28"/>
      <c r="HN104" s="28"/>
      <c r="HO104" s="28"/>
      <c r="HP104" s="28"/>
      <c r="HQ104" s="28"/>
      <c r="HR104" s="28"/>
      <c r="HS104" s="28"/>
      <c r="HT104" s="28"/>
      <c r="HU104" s="28"/>
      <c r="HV104" s="28"/>
      <c r="HW104" s="28"/>
      <c r="HX104" s="28"/>
      <c r="HY104" s="28"/>
      <c r="HZ104" s="28"/>
      <c r="IA104" s="28"/>
      <c r="IB104" s="28"/>
      <c r="IC104" s="28"/>
      <c r="ID104" s="28"/>
      <c r="IE104" s="28"/>
      <c r="IF104" s="28"/>
      <c r="IG104" s="28"/>
      <c r="IH104" s="28"/>
      <c r="II104" s="28"/>
      <c r="IJ104" s="28"/>
      <c r="IK104" s="28"/>
      <c r="IL104" s="28"/>
      <c r="IM104" s="28"/>
      <c r="IN104" s="28"/>
      <c r="IO104" s="28"/>
      <c r="IP104" s="28"/>
      <c r="IQ104" s="28"/>
      <c r="IR104" s="28"/>
      <c r="IS104" s="28"/>
      <c r="IT104" s="29"/>
    </row>
    <row r="105" spans="1:254" ht="37.25" customHeight="1">
      <c r="A105" s="40" t="s">
        <v>848</v>
      </c>
      <c r="B105" s="4" t="s">
        <v>855</v>
      </c>
      <c r="C105" s="4" t="s">
        <v>856</v>
      </c>
      <c r="D105" s="8">
        <v>1</v>
      </c>
      <c r="E105" s="165">
        <v>200</v>
      </c>
      <c r="F105" s="362"/>
      <c r="G105" s="363"/>
      <c r="H105" s="364"/>
      <c r="I105" s="365"/>
      <c r="J105" s="366"/>
      <c r="K105" s="367"/>
      <c r="L105" s="368"/>
      <c r="M105" s="369"/>
      <c r="N105" s="370"/>
      <c r="O105" s="371"/>
      <c r="P105" s="132" t="s">
        <v>804</v>
      </c>
      <c r="Q105" s="22">
        <f t="shared" si="13"/>
        <v>0</v>
      </c>
      <c r="R105" s="22">
        <f t="shared" si="12"/>
        <v>0</v>
      </c>
      <c r="S105" s="161" t="str">
        <f t="shared" si="10"/>
        <v>-</v>
      </c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  <c r="FM105" s="28"/>
      <c r="FN105" s="28"/>
      <c r="FO105" s="28"/>
      <c r="FP105" s="28"/>
      <c r="FQ105" s="28"/>
      <c r="FR105" s="28"/>
      <c r="FS105" s="28"/>
      <c r="FT105" s="28"/>
      <c r="FU105" s="28"/>
      <c r="FV105" s="28"/>
      <c r="FW105" s="28"/>
      <c r="FX105" s="28"/>
      <c r="FY105" s="28"/>
      <c r="FZ105" s="28"/>
      <c r="GA105" s="28"/>
      <c r="GB105" s="28"/>
      <c r="GC105" s="28"/>
      <c r="GD105" s="28"/>
      <c r="GE105" s="28"/>
      <c r="GF105" s="28"/>
      <c r="GG105" s="28"/>
      <c r="GH105" s="28"/>
      <c r="GI105" s="28"/>
      <c r="GJ105" s="28"/>
      <c r="GK105" s="28"/>
      <c r="GL105" s="28"/>
      <c r="GM105" s="28"/>
      <c r="GN105" s="28"/>
      <c r="GO105" s="28"/>
      <c r="GP105" s="28"/>
      <c r="GQ105" s="28"/>
      <c r="GR105" s="28"/>
      <c r="GS105" s="28"/>
      <c r="GT105" s="28"/>
      <c r="GU105" s="28"/>
      <c r="GV105" s="28"/>
      <c r="GW105" s="28"/>
      <c r="GX105" s="28"/>
      <c r="GY105" s="28"/>
      <c r="GZ105" s="28"/>
      <c r="HA105" s="28"/>
      <c r="HB105" s="28"/>
      <c r="HC105" s="28"/>
      <c r="HD105" s="28"/>
      <c r="HE105" s="28"/>
      <c r="HF105" s="28"/>
      <c r="HG105" s="28"/>
      <c r="HH105" s="28"/>
      <c r="HI105" s="28"/>
      <c r="HJ105" s="28"/>
      <c r="HK105" s="28"/>
      <c r="HL105" s="28"/>
      <c r="HM105" s="28"/>
      <c r="HN105" s="28"/>
      <c r="HO105" s="28"/>
      <c r="HP105" s="28"/>
      <c r="HQ105" s="28"/>
      <c r="HR105" s="28"/>
      <c r="HS105" s="28"/>
      <c r="HT105" s="28"/>
      <c r="HU105" s="28"/>
      <c r="HV105" s="28"/>
      <c r="HW105" s="28"/>
      <c r="HX105" s="28"/>
      <c r="HY105" s="28"/>
      <c r="HZ105" s="28"/>
      <c r="IA105" s="28"/>
      <c r="IB105" s="28"/>
      <c r="IC105" s="28"/>
      <c r="ID105" s="28"/>
      <c r="IE105" s="28"/>
      <c r="IF105" s="28"/>
      <c r="IG105" s="28"/>
      <c r="IH105" s="28"/>
      <c r="II105" s="28"/>
      <c r="IJ105" s="28"/>
      <c r="IK105" s="28"/>
      <c r="IL105" s="28"/>
      <c r="IM105" s="28"/>
      <c r="IN105" s="28"/>
      <c r="IO105" s="28"/>
      <c r="IP105" s="28"/>
      <c r="IQ105" s="28"/>
      <c r="IR105" s="28"/>
      <c r="IS105" s="28"/>
      <c r="IT105" s="29"/>
    </row>
    <row r="106" spans="1:254" ht="37.25" customHeight="1">
      <c r="A106" s="40" t="s">
        <v>848</v>
      </c>
      <c r="B106" s="4" t="s">
        <v>857</v>
      </c>
      <c r="C106" s="4" t="s">
        <v>858</v>
      </c>
      <c r="D106" s="8">
        <v>1</v>
      </c>
      <c r="E106" s="165">
        <v>250</v>
      </c>
      <c r="F106" s="362"/>
      <c r="G106" s="363"/>
      <c r="H106" s="364"/>
      <c r="I106" s="365"/>
      <c r="J106" s="366"/>
      <c r="K106" s="367"/>
      <c r="L106" s="368"/>
      <c r="M106" s="369"/>
      <c r="N106" s="370"/>
      <c r="O106" s="371"/>
      <c r="P106" s="132" t="s">
        <v>804</v>
      </c>
      <c r="Q106" s="22">
        <f t="shared" si="13"/>
        <v>0</v>
      </c>
      <c r="R106" s="22">
        <f t="shared" si="12"/>
        <v>0</v>
      </c>
      <c r="S106" s="161" t="str">
        <f t="shared" si="10"/>
        <v>-</v>
      </c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  <c r="FM106" s="28"/>
      <c r="FN106" s="28"/>
      <c r="FO106" s="28"/>
      <c r="FP106" s="28"/>
      <c r="FQ106" s="28"/>
      <c r="FR106" s="28"/>
      <c r="FS106" s="28"/>
      <c r="FT106" s="28"/>
      <c r="FU106" s="28"/>
      <c r="FV106" s="28"/>
      <c r="FW106" s="28"/>
      <c r="FX106" s="28"/>
      <c r="FY106" s="28"/>
      <c r="FZ106" s="28"/>
      <c r="GA106" s="28"/>
      <c r="GB106" s="28"/>
      <c r="GC106" s="28"/>
      <c r="GD106" s="28"/>
      <c r="GE106" s="28"/>
      <c r="GF106" s="28"/>
      <c r="GG106" s="28"/>
      <c r="GH106" s="28"/>
      <c r="GI106" s="28"/>
      <c r="GJ106" s="28"/>
      <c r="GK106" s="28"/>
      <c r="GL106" s="28"/>
      <c r="GM106" s="28"/>
      <c r="GN106" s="28"/>
      <c r="GO106" s="28"/>
      <c r="GP106" s="28"/>
      <c r="GQ106" s="28"/>
      <c r="GR106" s="28"/>
      <c r="GS106" s="28"/>
      <c r="GT106" s="28"/>
      <c r="GU106" s="28"/>
      <c r="GV106" s="28"/>
      <c r="GW106" s="28"/>
      <c r="GX106" s="28"/>
      <c r="GY106" s="28"/>
      <c r="GZ106" s="28"/>
      <c r="HA106" s="28"/>
      <c r="HB106" s="28"/>
      <c r="HC106" s="28"/>
      <c r="HD106" s="28"/>
      <c r="HE106" s="28"/>
      <c r="HF106" s="28"/>
      <c r="HG106" s="28"/>
      <c r="HH106" s="28"/>
      <c r="HI106" s="28"/>
      <c r="HJ106" s="28"/>
      <c r="HK106" s="28"/>
      <c r="HL106" s="28"/>
      <c r="HM106" s="28"/>
      <c r="HN106" s="28"/>
      <c r="HO106" s="28"/>
      <c r="HP106" s="28"/>
      <c r="HQ106" s="28"/>
      <c r="HR106" s="28"/>
      <c r="HS106" s="28"/>
      <c r="HT106" s="28"/>
      <c r="HU106" s="28"/>
      <c r="HV106" s="28"/>
      <c r="HW106" s="28"/>
      <c r="HX106" s="28"/>
      <c r="HY106" s="28"/>
      <c r="HZ106" s="28"/>
      <c r="IA106" s="28"/>
      <c r="IB106" s="28"/>
      <c r="IC106" s="28"/>
      <c r="ID106" s="28"/>
      <c r="IE106" s="28"/>
      <c r="IF106" s="28"/>
      <c r="IG106" s="28"/>
      <c r="IH106" s="28"/>
      <c r="II106" s="28"/>
      <c r="IJ106" s="28"/>
      <c r="IK106" s="28"/>
      <c r="IL106" s="28"/>
      <c r="IM106" s="28"/>
      <c r="IN106" s="28"/>
      <c r="IO106" s="28"/>
      <c r="IP106" s="28"/>
      <c r="IQ106" s="28"/>
      <c r="IR106" s="28"/>
      <c r="IS106" s="28"/>
      <c r="IT106" s="29"/>
    </row>
    <row r="107" spans="1:254" ht="37.25" customHeight="1">
      <c r="A107" s="40" t="s">
        <v>859</v>
      </c>
      <c r="B107" s="4" t="s">
        <v>860</v>
      </c>
      <c r="C107" s="4" t="s">
        <v>861</v>
      </c>
      <c r="D107" s="8">
        <v>1</v>
      </c>
      <c r="E107" s="165">
        <v>264</v>
      </c>
      <c r="F107" s="362"/>
      <c r="G107" s="363"/>
      <c r="H107" s="364"/>
      <c r="I107" s="365"/>
      <c r="J107" s="366"/>
      <c r="K107" s="367"/>
      <c r="L107" s="368"/>
      <c r="M107" s="369"/>
      <c r="N107" s="373"/>
      <c r="O107" s="374"/>
      <c r="P107" s="132" t="s">
        <v>804</v>
      </c>
      <c r="Q107" s="22">
        <f t="shared" si="13"/>
        <v>0</v>
      </c>
      <c r="R107" s="22">
        <f t="shared" si="12"/>
        <v>0</v>
      </c>
      <c r="S107" s="161" t="str">
        <f t="shared" si="10"/>
        <v>-</v>
      </c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/>
      <c r="FS107" s="28"/>
      <c r="FT107" s="28"/>
      <c r="FU107" s="28"/>
      <c r="FV107" s="28"/>
      <c r="FW107" s="28"/>
      <c r="FX107" s="28"/>
      <c r="FY107" s="28"/>
      <c r="FZ107" s="28"/>
      <c r="GA107" s="28"/>
      <c r="GB107" s="28"/>
      <c r="GC107" s="28"/>
      <c r="GD107" s="28"/>
      <c r="GE107" s="28"/>
      <c r="GF107" s="28"/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/>
      <c r="GT107" s="28"/>
      <c r="GU107" s="28"/>
      <c r="GV107" s="28"/>
      <c r="GW107" s="28"/>
      <c r="GX107" s="28"/>
      <c r="GY107" s="28"/>
      <c r="GZ107" s="28"/>
      <c r="HA107" s="28"/>
      <c r="HB107" s="28"/>
      <c r="HC107" s="28"/>
      <c r="HD107" s="28"/>
      <c r="HE107" s="28"/>
      <c r="HF107" s="28"/>
      <c r="HG107" s="28"/>
      <c r="HH107" s="28"/>
      <c r="HI107" s="28"/>
      <c r="HJ107" s="28"/>
      <c r="HK107" s="28"/>
      <c r="HL107" s="28"/>
      <c r="HM107" s="28"/>
      <c r="HN107" s="28"/>
      <c r="HO107" s="28"/>
      <c r="HP107" s="28"/>
      <c r="HQ107" s="28"/>
      <c r="HR107" s="28"/>
      <c r="HS107" s="28"/>
      <c r="HT107" s="28"/>
      <c r="HU107" s="28"/>
      <c r="HV107" s="28"/>
      <c r="HW107" s="28"/>
      <c r="HX107" s="28"/>
      <c r="HY107" s="28"/>
      <c r="HZ107" s="28"/>
      <c r="IA107" s="28"/>
      <c r="IB107" s="28"/>
      <c r="IC107" s="28"/>
      <c r="ID107" s="28"/>
      <c r="IE107" s="28"/>
      <c r="IF107" s="28"/>
      <c r="IG107" s="28"/>
      <c r="IH107" s="28"/>
      <c r="II107" s="28"/>
      <c r="IJ107" s="28"/>
      <c r="IK107" s="28"/>
      <c r="IL107" s="28"/>
      <c r="IM107" s="28"/>
      <c r="IN107" s="28"/>
      <c r="IO107" s="28"/>
      <c r="IP107" s="28"/>
      <c r="IQ107" s="28"/>
      <c r="IR107" s="28"/>
      <c r="IS107" s="28"/>
      <c r="IT107" s="29"/>
    </row>
    <row r="108" spans="1:254" ht="37.25" customHeight="1">
      <c r="A108" s="40" t="s">
        <v>859</v>
      </c>
      <c r="B108" s="4" t="s">
        <v>862</v>
      </c>
      <c r="C108" s="4" t="s">
        <v>863</v>
      </c>
      <c r="D108" s="8">
        <v>1</v>
      </c>
      <c r="E108" s="165">
        <v>242</v>
      </c>
      <c r="F108" s="362"/>
      <c r="G108" s="363"/>
      <c r="H108" s="364"/>
      <c r="I108" s="365"/>
      <c r="J108" s="366"/>
      <c r="K108" s="367"/>
      <c r="L108" s="368"/>
      <c r="M108" s="369"/>
      <c r="N108" s="373"/>
      <c r="O108" s="374"/>
      <c r="P108" s="132" t="s">
        <v>804</v>
      </c>
      <c r="Q108" s="22">
        <f t="shared" si="13"/>
        <v>0</v>
      </c>
      <c r="R108" s="22">
        <f t="shared" si="12"/>
        <v>0</v>
      </c>
      <c r="S108" s="161" t="str">
        <f t="shared" si="10"/>
        <v>-</v>
      </c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  <c r="FQ108" s="28"/>
      <c r="FR108" s="28"/>
      <c r="FS108" s="28"/>
      <c r="FT108" s="28"/>
      <c r="FU108" s="28"/>
      <c r="FV108" s="28"/>
      <c r="FW108" s="28"/>
      <c r="FX108" s="28"/>
      <c r="FY108" s="28"/>
      <c r="FZ108" s="28"/>
      <c r="GA108" s="28"/>
      <c r="GB108" s="28"/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8"/>
      <c r="HA108" s="28"/>
      <c r="HB108" s="28"/>
      <c r="HC108" s="28"/>
      <c r="HD108" s="28"/>
      <c r="HE108" s="28"/>
      <c r="HF108" s="28"/>
      <c r="HG108" s="28"/>
      <c r="HH108" s="28"/>
      <c r="HI108" s="28"/>
      <c r="HJ108" s="28"/>
      <c r="HK108" s="28"/>
      <c r="HL108" s="28"/>
      <c r="HM108" s="28"/>
      <c r="HN108" s="28"/>
      <c r="HO108" s="28"/>
      <c r="HP108" s="28"/>
      <c r="HQ108" s="28"/>
      <c r="HR108" s="28"/>
      <c r="HS108" s="28"/>
      <c r="HT108" s="28"/>
      <c r="HU108" s="28"/>
      <c r="HV108" s="28"/>
      <c r="HW108" s="28"/>
      <c r="HX108" s="28"/>
      <c r="HY108" s="28"/>
      <c r="HZ108" s="28"/>
      <c r="IA108" s="28"/>
      <c r="IB108" s="28"/>
      <c r="IC108" s="28"/>
      <c r="ID108" s="28"/>
      <c r="IE108" s="28"/>
      <c r="IF108" s="28"/>
      <c r="IG108" s="28"/>
      <c r="IH108" s="28"/>
      <c r="II108" s="28"/>
      <c r="IJ108" s="28"/>
      <c r="IK108" s="28"/>
      <c r="IL108" s="28"/>
      <c r="IM108" s="28"/>
      <c r="IN108" s="28"/>
      <c r="IO108" s="28"/>
      <c r="IP108" s="28"/>
      <c r="IQ108" s="28"/>
      <c r="IR108" s="28"/>
      <c r="IS108" s="28"/>
      <c r="IT108" s="29"/>
    </row>
    <row r="109" spans="1:254" ht="37.25" customHeight="1">
      <c r="A109" s="40" t="s">
        <v>859</v>
      </c>
      <c r="B109" s="4" t="s">
        <v>864</v>
      </c>
      <c r="C109" s="4" t="s">
        <v>865</v>
      </c>
      <c r="D109" s="8">
        <v>1</v>
      </c>
      <c r="E109" s="165">
        <v>237</v>
      </c>
      <c r="F109" s="362"/>
      <c r="G109" s="363"/>
      <c r="H109" s="364"/>
      <c r="I109" s="365"/>
      <c r="J109" s="366"/>
      <c r="K109" s="367"/>
      <c r="L109" s="368"/>
      <c r="M109" s="369"/>
      <c r="N109" s="373"/>
      <c r="O109" s="374"/>
      <c r="P109" s="132" t="s">
        <v>804</v>
      </c>
      <c r="Q109" s="22">
        <f t="shared" si="13"/>
        <v>0</v>
      </c>
      <c r="R109" s="22">
        <f t="shared" si="12"/>
        <v>0</v>
      </c>
      <c r="S109" s="161" t="str">
        <f t="shared" si="10"/>
        <v>-</v>
      </c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  <c r="FQ109" s="28"/>
      <c r="FR109" s="28"/>
      <c r="FS109" s="28"/>
      <c r="FT109" s="28"/>
      <c r="FU109" s="28"/>
      <c r="FV109" s="28"/>
      <c r="FW109" s="28"/>
      <c r="FX109" s="28"/>
      <c r="FY109" s="28"/>
      <c r="FZ109" s="28"/>
      <c r="GA109" s="28"/>
      <c r="GB109" s="28"/>
      <c r="GC109" s="28"/>
      <c r="GD109" s="28"/>
      <c r="GE109" s="28"/>
      <c r="GF109" s="28"/>
      <c r="GG109" s="28"/>
      <c r="GH109" s="28"/>
      <c r="GI109" s="28"/>
      <c r="GJ109" s="28"/>
      <c r="GK109" s="28"/>
      <c r="GL109" s="28"/>
      <c r="GM109" s="28"/>
      <c r="GN109" s="28"/>
      <c r="GO109" s="28"/>
      <c r="GP109" s="28"/>
      <c r="GQ109" s="28"/>
      <c r="GR109" s="28"/>
      <c r="GS109" s="28"/>
      <c r="GT109" s="28"/>
      <c r="GU109" s="28"/>
      <c r="GV109" s="28"/>
      <c r="GW109" s="28"/>
      <c r="GX109" s="28"/>
      <c r="GY109" s="28"/>
      <c r="GZ109" s="28"/>
      <c r="HA109" s="28"/>
      <c r="HB109" s="28"/>
      <c r="HC109" s="28"/>
      <c r="HD109" s="28"/>
      <c r="HE109" s="28"/>
      <c r="HF109" s="28"/>
      <c r="HG109" s="28"/>
      <c r="HH109" s="28"/>
      <c r="HI109" s="28"/>
      <c r="HJ109" s="28"/>
      <c r="HK109" s="28"/>
      <c r="HL109" s="28"/>
      <c r="HM109" s="28"/>
      <c r="HN109" s="28"/>
      <c r="HO109" s="28"/>
      <c r="HP109" s="28"/>
      <c r="HQ109" s="28"/>
      <c r="HR109" s="28"/>
      <c r="HS109" s="28"/>
      <c r="HT109" s="28"/>
      <c r="HU109" s="28"/>
      <c r="HV109" s="28"/>
      <c r="HW109" s="28"/>
      <c r="HX109" s="28"/>
      <c r="HY109" s="28"/>
      <c r="HZ109" s="28"/>
      <c r="IA109" s="28"/>
      <c r="IB109" s="28"/>
      <c r="IC109" s="28"/>
      <c r="ID109" s="28"/>
      <c r="IE109" s="28"/>
      <c r="IF109" s="28"/>
      <c r="IG109" s="28"/>
      <c r="IH109" s="28"/>
      <c r="II109" s="28"/>
      <c r="IJ109" s="28"/>
      <c r="IK109" s="28"/>
      <c r="IL109" s="28"/>
      <c r="IM109" s="28"/>
      <c r="IN109" s="28"/>
      <c r="IO109" s="28"/>
      <c r="IP109" s="28"/>
      <c r="IQ109" s="28"/>
      <c r="IR109" s="28"/>
      <c r="IS109" s="28"/>
      <c r="IT109" s="29"/>
    </row>
    <row r="110" spans="1:254" ht="37.25" customHeight="1">
      <c r="A110" s="40" t="s">
        <v>859</v>
      </c>
      <c r="B110" s="4" t="s">
        <v>866</v>
      </c>
      <c r="C110" s="4" t="s">
        <v>867</v>
      </c>
      <c r="D110" s="8">
        <v>1</v>
      </c>
      <c r="E110" s="165">
        <v>231</v>
      </c>
      <c r="F110" s="362"/>
      <c r="G110" s="363"/>
      <c r="H110" s="364"/>
      <c r="I110" s="365"/>
      <c r="J110" s="366"/>
      <c r="K110" s="367"/>
      <c r="L110" s="368"/>
      <c r="M110" s="369"/>
      <c r="N110" s="373"/>
      <c r="O110" s="374"/>
      <c r="P110" s="132" t="s">
        <v>804</v>
      </c>
      <c r="Q110" s="22">
        <f t="shared" si="13"/>
        <v>0</v>
      </c>
      <c r="R110" s="22">
        <f t="shared" si="12"/>
        <v>0</v>
      </c>
      <c r="S110" s="161" t="str">
        <f t="shared" si="10"/>
        <v>-</v>
      </c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28"/>
      <c r="GB110" s="28"/>
      <c r="GC110" s="28"/>
      <c r="GD110" s="28"/>
      <c r="GE110" s="28"/>
      <c r="GF110" s="28"/>
      <c r="GG110" s="28"/>
      <c r="GH110" s="28"/>
      <c r="GI110" s="28"/>
      <c r="GJ110" s="28"/>
      <c r="GK110" s="28"/>
      <c r="GL110" s="28"/>
      <c r="GM110" s="28"/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HH110" s="28"/>
      <c r="HI110" s="28"/>
      <c r="HJ110" s="28"/>
      <c r="HK110" s="28"/>
      <c r="HL110" s="28"/>
      <c r="HM110" s="28"/>
      <c r="HN110" s="28"/>
      <c r="HO110" s="28"/>
      <c r="HP110" s="28"/>
      <c r="HQ110" s="28"/>
      <c r="HR110" s="28"/>
      <c r="HS110" s="28"/>
      <c r="HT110" s="28"/>
      <c r="HU110" s="28"/>
      <c r="HV110" s="28"/>
      <c r="HW110" s="28"/>
      <c r="HX110" s="28"/>
      <c r="HY110" s="28"/>
      <c r="HZ110" s="28"/>
      <c r="IA110" s="28"/>
      <c r="IB110" s="28"/>
      <c r="IC110" s="28"/>
      <c r="ID110" s="28"/>
      <c r="IE110" s="28"/>
      <c r="IF110" s="28"/>
      <c r="IG110" s="28"/>
      <c r="IH110" s="28"/>
      <c r="II110" s="28"/>
      <c r="IJ110" s="28"/>
      <c r="IK110" s="28"/>
      <c r="IL110" s="28"/>
      <c r="IM110" s="28"/>
      <c r="IN110" s="28"/>
      <c r="IO110" s="28"/>
      <c r="IP110" s="28"/>
      <c r="IQ110" s="28"/>
      <c r="IR110" s="28"/>
      <c r="IS110" s="28"/>
      <c r="IT110" s="29"/>
    </row>
    <row r="111" spans="1:254" ht="37.25" customHeight="1">
      <c r="A111" s="40" t="s">
        <v>859</v>
      </c>
      <c r="B111" s="4" t="s">
        <v>868</v>
      </c>
      <c r="C111" s="4" t="s">
        <v>869</v>
      </c>
      <c r="D111" s="8">
        <v>1</v>
      </c>
      <c r="E111" s="165">
        <v>226</v>
      </c>
      <c r="F111" s="362"/>
      <c r="G111" s="363"/>
      <c r="H111" s="364"/>
      <c r="I111" s="365"/>
      <c r="J111" s="366"/>
      <c r="K111" s="367"/>
      <c r="L111" s="368"/>
      <c r="M111" s="369"/>
      <c r="N111" s="373"/>
      <c r="O111" s="374"/>
      <c r="P111" s="132" t="s">
        <v>804</v>
      </c>
      <c r="Q111" s="22">
        <f t="shared" si="13"/>
        <v>0</v>
      </c>
      <c r="R111" s="22">
        <f t="shared" si="12"/>
        <v>0</v>
      </c>
      <c r="S111" s="161" t="str">
        <f t="shared" si="10"/>
        <v>-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28"/>
      <c r="GB111" s="28"/>
      <c r="GC111" s="28"/>
      <c r="GD111" s="28"/>
      <c r="GE111" s="28"/>
      <c r="GF111" s="28"/>
      <c r="GG111" s="28"/>
      <c r="GH111" s="28"/>
      <c r="GI111" s="28"/>
      <c r="GJ111" s="28"/>
      <c r="GK111" s="28"/>
      <c r="GL111" s="28"/>
      <c r="GM111" s="28"/>
      <c r="GN111" s="28"/>
      <c r="GO111" s="28"/>
      <c r="GP111" s="28"/>
      <c r="GQ111" s="28"/>
      <c r="GR111" s="28"/>
      <c r="GS111" s="28"/>
      <c r="GT111" s="28"/>
      <c r="GU111" s="28"/>
      <c r="GV111" s="28"/>
      <c r="GW111" s="28"/>
      <c r="GX111" s="28"/>
      <c r="GY111" s="28"/>
      <c r="GZ111" s="28"/>
      <c r="HA111" s="28"/>
      <c r="HB111" s="28"/>
      <c r="HC111" s="28"/>
      <c r="HD111" s="28"/>
      <c r="HE111" s="28"/>
      <c r="HF111" s="28"/>
      <c r="HG111" s="28"/>
      <c r="HH111" s="28"/>
      <c r="HI111" s="28"/>
      <c r="HJ111" s="28"/>
      <c r="HK111" s="28"/>
      <c r="HL111" s="28"/>
      <c r="HM111" s="28"/>
      <c r="HN111" s="28"/>
      <c r="HO111" s="28"/>
      <c r="HP111" s="28"/>
      <c r="HQ111" s="28"/>
      <c r="HR111" s="28"/>
      <c r="HS111" s="28"/>
      <c r="HT111" s="28"/>
      <c r="HU111" s="28"/>
      <c r="HV111" s="28"/>
      <c r="HW111" s="28"/>
      <c r="HX111" s="28"/>
      <c r="HY111" s="28"/>
      <c r="HZ111" s="28"/>
      <c r="IA111" s="28"/>
      <c r="IB111" s="28"/>
      <c r="IC111" s="28"/>
      <c r="ID111" s="28"/>
      <c r="IE111" s="28"/>
      <c r="IF111" s="28"/>
      <c r="IG111" s="28"/>
      <c r="IH111" s="28"/>
      <c r="II111" s="28"/>
      <c r="IJ111" s="28"/>
      <c r="IK111" s="28"/>
      <c r="IL111" s="28"/>
      <c r="IM111" s="28"/>
      <c r="IN111" s="28"/>
      <c r="IO111" s="28"/>
      <c r="IP111" s="28"/>
      <c r="IQ111" s="28"/>
      <c r="IR111" s="28"/>
      <c r="IS111" s="28"/>
      <c r="IT111" s="29"/>
    </row>
    <row r="112" spans="1:254" ht="37.25" customHeight="1">
      <c r="A112" s="40" t="s">
        <v>859</v>
      </c>
      <c r="B112" s="4" t="s">
        <v>870</v>
      </c>
      <c r="C112" s="4" t="s">
        <v>871</v>
      </c>
      <c r="D112" s="8">
        <v>1</v>
      </c>
      <c r="E112" s="165">
        <v>198</v>
      </c>
      <c r="F112" s="362"/>
      <c r="G112" s="363"/>
      <c r="H112" s="364"/>
      <c r="I112" s="365"/>
      <c r="J112" s="366"/>
      <c r="K112" s="367"/>
      <c r="L112" s="368"/>
      <c r="M112" s="369"/>
      <c r="N112" s="373"/>
      <c r="O112" s="374"/>
      <c r="P112" s="132" t="s">
        <v>804</v>
      </c>
      <c r="Q112" s="22">
        <f t="shared" si="13"/>
        <v>0</v>
      </c>
      <c r="R112" s="22">
        <f t="shared" si="12"/>
        <v>0</v>
      </c>
      <c r="S112" s="161" t="str">
        <f t="shared" si="10"/>
        <v>-</v>
      </c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28"/>
      <c r="HP112" s="28"/>
      <c r="HQ112" s="28"/>
      <c r="HR112" s="28"/>
      <c r="HS112" s="28"/>
      <c r="HT112" s="28"/>
      <c r="HU112" s="28"/>
      <c r="HV112" s="28"/>
      <c r="HW112" s="28"/>
      <c r="HX112" s="28"/>
      <c r="HY112" s="28"/>
      <c r="HZ112" s="28"/>
      <c r="IA112" s="28"/>
      <c r="IB112" s="28"/>
      <c r="IC112" s="28"/>
      <c r="ID112" s="28"/>
      <c r="IE112" s="28"/>
      <c r="IF112" s="28"/>
      <c r="IG112" s="28"/>
      <c r="IH112" s="28"/>
      <c r="II112" s="28"/>
      <c r="IJ112" s="28"/>
      <c r="IK112" s="28"/>
      <c r="IL112" s="28"/>
      <c r="IM112" s="28"/>
      <c r="IN112" s="28"/>
      <c r="IO112" s="28"/>
      <c r="IP112" s="28"/>
      <c r="IQ112" s="28"/>
      <c r="IR112" s="28"/>
      <c r="IS112" s="28"/>
      <c r="IT112" s="29"/>
    </row>
    <row r="113" spans="1:254" ht="37.25" customHeight="1">
      <c r="A113" s="40" t="s">
        <v>859</v>
      </c>
      <c r="B113" s="4" t="s">
        <v>872</v>
      </c>
      <c r="C113" s="4" t="s">
        <v>873</v>
      </c>
      <c r="D113" s="8">
        <v>1</v>
      </c>
      <c r="E113" s="165">
        <v>204</v>
      </c>
      <c r="F113" s="362"/>
      <c r="G113" s="363"/>
      <c r="H113" s="364"/>
      <c r="I113" s="365"/>
      <c r="J113" s="366"/>
      <c r="K113" s="367"/>
      <c r="L113" s="368"/>
      <c r="M113" s="369"/>
      <c r="N113" s="373"/>
      <c r="O113" s="374"/>
      <c r="P113" s="132" t="s">
        <v>804</v>
      </c>
      <c r="Q113" s="22">
        <f t="shared" si="13"/>
        <v>0</v>
      </c>
      <c r="R113" s="22">
        <f t="shared" si="12"/>
        <v>0</v>
      </c>
      <c r="S113" s="161" t="str">
        <f t="shared" si="10"/>
        <v>-</v>
      </c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H113" s="28"/>
      <c r="GI113" s="28"/>
      <c r="GJ113" s="28"/>
      <c r="GK113" s="28"/>
      <c r="GL113" s="28"/>
      <c r="GM113" s="28"/>
      <c r="GN113" s="28"/>
      <c r="GO113" s="28"/>
      <c r="GP113" s="28"/>
      <c r="GQ113" s="28"/>
      <c r="GR113" s="28"/>
      <c r="GS113" s="28"/>
      <c r="GT113" s="28"/>
      <c r="GU113" s="28"/>
      <c r="GV113" s="28"/>
      <c r="GW113" s="28"/>
      <c r="GX113" s="28"/>
      <c r="GY113" s="28"/>
      <c r="GZ113" s="28"/>
      <c r="HA113" s="28"/>
      <c r="HB113" s="28"/>
      <c r="HC113" s="28"/>
      <c r="HD113" s="28"/>
      <c r="HE113" s="28"/>
      <c r="HF113" s="28"/>
      <c r="HG113" s="28"/>
      <c r="HH113" s="28"/>
      <c r="HI113" s="28"/>
      <c r="HJ113" s="28"/>
      <c r="HK113" s="28"/>
      <c r="HL113" s="28"/>
      <c r="HM113" s="28"/>
      <c r="HN113" s="28"/>
      <c r="HO113" s="28"/>
      <c r="HP113" s="28"/>
      <c r="HQ113" s="28"/>
      <c r="HR113" s="28"/>
      <c r="HS113" s="28"/>
      <c r="HT113" s="28"/>
      <c r="HU113" s="28"/>
      <c r="HV113" s="28"/>
      <c r="HW113" s="28"/>
      <c r="HX113" s="28"/>
      <c r="HY113" s="28"/>
      <c r="HZ113" s="28"/>
      <c r="IA113" s="28"/>
      <c r="IB113" s="28"/>
      <c r="IC113" s="28"/>
      <c r="ID113" s="28"/>
      <c r="IE113" s="28"/>
      <c r="IF113" s="28"/>
      <c r="IG113" s="28"/>
      <c r="IH113" s="28"/>
      <c r="II113" s="28"/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9"/>
    </row>
    <row r="114" spans="1:254" ht="37.25" customHeight="1">
      <c r="A114" s="40" t="s">
        <v>859</v>
      </c>
      <c r="B114" s="4" t="s">
        <v>874</v>
      </c>
      <c r="C114" s="4" t="s">
        <v>875</v>
      </c>
      <c r="D114" s="8">
        <v>1</v>
      </c>
      <c r="E114" s="165">
        <v>193</v>
      </c>
      <c r="F114" s="362"/>
      <c r="G114" s="363"/>
      <c r="H114" s="364"/>
      <c r="I114" s="365"/>
      <c r="J114" s="366"/>
      <c r="K114" s="367"/>
      <c r="L114" s="368"/>
      <c r="M114" s="369"/>
      <c r="N114" s="373"/>
      <c r="O114" s="374"/>
      <c r="P114" s="132" t="s">
        <v>804</v>
      </c>
      <c r="Q114" s="22">
        <f t="shared" si="13"/>
        <v>0</v>
      </c>
      <c r="R114" s="22">
        <f t="shared" si="12"/>
        <v>0</v>
      </c>
      <c r="S114" s="161" t="str">
        <f t="shared" si="10"/>
        <v>-</v>
      </c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8"/>
      <c r="HA114" s="28"/>
      <c r="HB114" s="28"/>
      <c r="HC114" s="28"/>
      <c r="HD114" s="28"/>
      <c r="HE114" s="28"/>
      <c r="HF114" s="28"/>
      <c r="HG114" s="28"/>
      <c r="HH114" s="28"/>
      <c r="HI114" s="28"/>
      <c r="HJ114" s="28"/>
      <c r="HK114" s="28"/>
      <c r="HL114" s="28"/>
      <c r="HM114" s="28"/>
      <c r="HN114" s="28"/>
      <c r="HO114" s="28"/>
      <c r="HP114" s="28"/>
      <c r="HQ114" s="28"/>
      <c r="HR114" s="28"/>
      <c r="HS114" s="28"/>
      <c r="HT114" s="28"/>
      <c r="HU114" s="28"/>
      <c r="HV114" s="28"/>
      <c r="HW114" s="28"/>
      <c r="HX114" s="28"/>
      <c r="HY114" s="28"/>
      <c r="HZ114" s="28"/>
      <c r="IA114" s="28"/>
      <c r="IB114" s="28"/>
      <c r="IC114" s="28"/>
      <c r="ID114" s="28"/>
      <c r="IE114" s="28"/>
      <c r="IF114" s="28"/>
      <c r="IG114" s="28"/>
      <c r="IH114" s="28"/>
      <c r="II114" s="28"/>
      <c r="IJ114" s="28"/>
      <c r="IK114" s="28"/>
      <c r="IL114" s="28"/>
      <c r="IM114" s="28"/>
      <c r="IN114" s="28"/>
      <c r="IO114" s="28"/>
      <c r="IP114" s="28"/>
      <c r="IQ114" s="28"/>
      <c r="IR114" s="28"/>
      <c r="IS114" s="28"/>
      <c r="IT114" s="29"/>
    </row>
    <row r="115" spans="1:254" ht="37.25" customHeight="1">
      <c r="A115" s="40" t="s">
        <v>859</v>
      </c>
      <c r="B115" s="4" t="s">
        <v>876</v>
      </c>
      <c r="C115" s="4" t="s">
        <v>877</v>
      </c>
      <c r="D115" s="8">
        <v>1</v>
      </c>
      <c r="E115" s="165">
        <v>182</v>
      </c>
      <c r="F115" s="362"/>
      <c r="G115" s="363"/>
      <c r="H115" s="364"/>
      <c r="I115" s="365"/>
      <c r="J115" s="366"/>
      <c r="K115" s="367"/>
      <c r="L115" s="368"/>
      <c r="M115" s="369"/>
      <c r="N115" s="373"/>
      <c r="O115" s="374"/>
      <c r="P115" s="132" t="s">
        <v>804</v>
      </c>
      <c r="Q115" s="22">
        <f t="shared" si="13"/>
        <v>0</v>
      </c>
      <c r="R115" s="22">
        <f t="shared" si="12"/>
        <v>0</v>
      </c>
      <c r="S115" s="161" t="str">
        <f t="shared" si="10"/>
        <v>-</v>
      </c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H115" s="28"/>
      <c r="GI115" s="28"/>
      <c r="GJ115" s="28"/>
      <c r="GK115" s="28"/>
      <c r="GL115" s="28"/>
      <c r="GM115" s="28"/>
      <c r="GN115" s="28"/>
      <c r="GO115" s="28"/>
      <c r="GP115" s="28"/>
      <c r="GQ115" s="28"/>
      <c r="GR115" s="28"/>
      <c r="GS115" s="28"/>
      <c r="GT115" s="28"/>
      <c r="GU115" s="28"/>
      <c r="GV115" s="28"/>
      <c r="GW115" s="28"/>
      <c r="GX115" s="28"/>
      <c r="GY115" s="28"/>
      <c r="GZ115" s="28"/>
      <c r="HA115" s="28"/>
      <c r="HB115" s="28"/>
      <c r="HC115" s="28"/>
      <c r="HD115" s="28"/>
      <c r="HE115" s="28"/>
      <c r="HF115" s="28"/>
      <c r="HG115" s="28"/>
      <c r="HH115" s="28"/>
      <c r="HI115" s="28"/>
      <c r="HJ115" s="28"/>
      <c r="HK115" s="28"/>
      <c r="HL115" s="28"/>
      <c r="HM115" s="28"/>
      <c r="HN115" s="28"/>
      <c r="HO115" s="28"/>
      <c r="HP115" s="28"/>
      <c r="HQ115" s="28"/>
      <c r="HR115" s="28"/>
      <c r="HS115" s="28"/>
      <c r="HT115" s="28"/>
      <c r="HU115" s="28"/>
      <c r="HV115" s="28"/>
      <c r="HW115" s="28"/>
      <c r="HX115" s="28"/>
      <c r="HY115" s="28"/>
      <c r="HZ115" s="28"/>
      <c r="IA115" s="28"/>
      <c r="IB115" s="28"/>
      <c r="IC115" s="28"/>
      <c r="ID115" s="28"/>
      <c r="IE115" s="28"/>
      <c r="IF115" s="28"/>
      <c r="IG115" s="28"/>
      <c r="IH115" s="28"/>
      <c r="II115" s="28"/>
      <c r="IJ115" s="28"/>
      <c r="IK115" s="28"/>
      <c r="IL115" s="28"/>
      <c r="IM115" s="28"/>
      <c r="IN115" s="28"/>
      <c r="IO115" s="28"/>
      <c r="IP115" s="28"/>
      <c r="IQ115" s="28"/>
      <c r="IR115" s="28"/>
      <c r="IS115" s="28"/>
      <c r="IT115" s="29"/>
    </row>
    <row r="116" spans="1:254" ht="37.25" customHeight="1">
      <c r="A116" s="40" t="s">
        <v>859</v>
      </c>
      <c r="B116" s="4" t="s">
        <v>878</v>
      </c>
      <c r="C116" s="4" t="s">
        <v>879</v>
      </c>
      <c r="D116" s="8">
        <v>1</v>
      </c>
      <c r="E116" s="165">
        <v>182</v>
      </c>
      <c r="F116" s="362"/>
      <c r="G116" s="363"/>
      <c r="H116" s="364"/>
      <c r="I116" s="365"/>
      <c r="J116" s="366"/>
      <c r="K116" s="367"/>
      <c r="L116" s="368"/>
      <c r="M116" s="369"/>
      <c r="N116" s="373"/>
      <c r="O116" s="374"/>
      <c r="P116" s="132" t="s">
        <v>804</v>
      </c>
      <c r="Q116" s="22">
        <f t="shared" si="13"/>
        <v>0</v>
      </c>
      <c r="R116" s="22">
        <f t="shared" si="12"/>
        <v>0</v>
      </c>
      <c r="S116" s="161" t="str">
        <f t="shared" si="10"/>
        <v>-</v>
      </c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H116" s="28"/>
      <c r="GI116" s="28"/>
      <c r="GJ116" s="28"/>
      <c r="GK116" s="28"/>
      <c r="GL116" s="28"/>
      <c r="GM116" s="28"/>
      <c r="GN116" s="28"/>
      <c r="GO116" s="28"/>
      <c r="GP116" s="28"/>
      <c r="GQ116" s="28"/>
      <c r="GR116" s="28"/>
      <c r="GS116" s="28"/>
      <c r="GT116" s="28"/>
      <c r="GU116" s="28"/>
      <c r="GV116" s="28"/>
      <c r="GW116" s="28"/>
      <c r="GX116" s="28"/>
      <c r="GY116" s="28"/>
      <c r="GZ116" s="28"/>
      <c r="HA116" s="28"/>
      <c r="HB116" s="28"/>
      <c r="HC116" s="28"/>
      <c r="HD116" s="28"/>
      <c r="HE116" s="28"/>
      <c r="HF116" s="28"/>
      <c r="HG116" s="28"/>
      <c r="HH116" s="28"/>
      <c r="HI116" s="28"/>
      <c r="HJ116" s="28"/>
      <c r="HK116" s="28"/>
      <c r="HL116" s="28"/>
      <c r="HM116" s="28"/>
      <c r="HN116" s="28"/>
      <c r="HO116" s="28"/>
      <c r="HP116" s="28"/>
      <c r="HQ116" s="28"/>
      <c r="HR116" s="28"/>
      <c r="HS116" s="28"/>
      <c r="HT116" s="28"/>
      <c r="HU116" s="28"/>
      <c r="HV116" s="28"/>
      <c r="HW116" s="28"/>
      <c r="HX116" s="28"/>
      <c r="HY116" s="28"/>
      <c r="HZ116" s="28"/>
      <c r="IA116" s="28"/>
      <c r="IB116" s="28"/>
      <c r="IC116" s="28"/>
      <c r="ID116" s="28"/>
      <c r="IE116" s="28"/>
      <c r="IF116" s="28"/>
      <c r="IG116" s="28"/>
      <c r="IH116" s="28"/>
      <c r="II116" s="28"/>
      <c r="IJ116" s="28"/>
      <c r="IK116" s="28"/>
      <c r="IL116" s="28"/>
      <c r="IM116" s="28"/>
      <c r="IN116" s="28"/>
      <c r="IO116" s="28"/>
      <c r="IP116" s="28"/>
      <c r="IQ116" s="28"/>
      <c r="IR116" s="28"/>
      <c r="IS116" s="28"/>
      <c r="IT116" s="29"/>
    </row>
    <row r="117" spans="1:254" ht="37.25" customHeight="1">
      <c r="A117" s="40" t="s">
        <v>859</v>
      </c>
      <c r="B117" s="4" t="s">
        <v>880</v>
      </c>
      <c r="C117" s="4" t="s">
        <v>881</v>
      </c>
      <c r="D117" s="8">
        <v>1</v>
      </c>
      <c r="E117" s="165">
        <v>297</v>
      </c>
      <c r="F117" s="362"/>
      <c r="G117" s="363"/>
      <c r="H117" s="364"/>
      <c r="I117" s="365"/>
      <c r="J117" s="366"/>
      <c r="K117" s="367"/>
      <c r="L117" s="368"/>
      <c r="M117" s="369"/>
      <c r="N117" s="373"/>
      <c r="O117" s="374"/>
      <c r="P117" s="132" t="s">
        <v>804</v>
      </c>
      <c r="Q117" s="22">
        <f t="shared" si="13"/>
        <v>0</v>
      </c>
      <c r="R117" s="22">
        <f t="shared" si="12"/>
        <v>0</v>
      </c>
      <c r="S117" s="161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H117" s="28"/>
      <c r="GI117" s="28"/>
      <c r="GJ117" s="28"/>
      <c r="GK117" s="28"/>
      <c r="GL117" s="28"/>
      <c r="GM117" s="28"/>
      <c r="GN117" s="28"/>
      <c r="GO117" s="28"/>
      <c r="GP117" s="28"/>
      <c r="GQ117" s="28"/>
      <c r="GR117" s="28"/>
      <c r="GS117" s="28"/>
      <c r="GT117" s="28"/>
      <c r="GU117" s="28"/>
      <c r="GV117" s="28"/>
      <c r="GW117" s="28"/>
      <c r="GX117" s="28"/>
      <c r="GY117" s="28"/>
      <c r="GZ117" s="28"/>
      <c r="HA117" s="28"/>
      <c r="HB117" s="28"/>
      <c r="HC117" s="28"/>
      <c r="HD117" s="28"/>
      <c r="HE117" s="28"/>
      <c r="HF117" s="28"/>
      <c r="HG117" s="28"/>
      <c r="HH117" s="28"/>
      <c r="HI117" s="28"/>
      <c r="HJ117" s="28"/>
      <c r="HK117" s="28"/>
      <c r="HL117" s="28"/>
      <c r="HM117" s="28"/>
      <c r="HN117" s="28"/>
      <c r="HO117" s="28"/>
      <c r="HP117" s="28"/>
      <c r="HQ117" s="28"/>
      <c r="HR117" s="28"/>
      <c r="HS117" s="28"/>
      <c r="HT117" s="28"/>
      <c r="HU117" s="28"/>
      <c r="HV117" s="28"/>
      <c r="HW117" s="28"/>
      <c r="HX117" s="28"/>
      <c r="HY117" s="28"/>
      <c r="HZ117" s="28"/>
      <c r="IA117" s="28"/>
      <c r="IB117" s="28"/>
      <c r="IC117" s="28"/>
      <c r="ID117" s="28"/>
      <c r="IE117" s="28"/>
      <c r="IF117" s="28"/>
      <c r="IG117" s="28"/>
      <c r="IH117" s="28"/>
      <c r="II117" s="28"/>
      <c r="IJ117" s="28"/>
      <c r="IK117" s="28"/>
      <c r="IL117" s="28"/>
      <c r="IM117" s="28"/>
      <c r="IN117" s="28"/>
      <c r="IO117" s="28"/>
      <c r="IP117" s="28"/>
      <c r="IQ117" s="28"/>
      <c r="IR117" s="28"/>
      <c r="IS117" s="28"/>
      <c r="IT117" s="29"/>
    </row>
    <row r="118" spans="1:254" ht="37.25" customHeight="1">
      <c r="A118" s="40" t="s">
        <v>859</v>
      </c>
      <c r="B118" s="4" t="s">
        <v>882</v>
      </c>
      <c r="C118" s="4" t="s">
        <v>883</v>
      </c>
      <c r="D118" s="8">
        <v>1</v>
      </c>
      <c r="E118" s="165">
        <v>281</v>
      </c>
      <c r="F118" s="362"/>
      <c r="G118" s="363"/>
      <c r="H118" s="364"/>
      <c r="I118" s="365"/>
      <c r="J118" s="366"/>
      <c r="K118" s="367"/>
      <c r="L118" s="368"/>
      <c r="M118" s="369"/>
      <c r="N118" s="373"/>
      <c r="O118" s="374"/>
      <c r="P118" s="132" t="s">
        <v>804</v>
      </c>
      <c r="Q118" s="22">
        <f t="shared" si="13"/>
        <v>0</v>
      </c>
      <c r="R118" s="22">
        <f t="shared" si="12"/>
        <v>0</v>
      </c>
      <c r="S118" s="161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28"/>
      <c r="GB118" s="28"/>
      <c r="GC118" s="28"/>
      <c r="GD118" s="28"/>
      <c r="GE118" s="28"/>
      <c r="GF118" s="28"/>
      <c r="GG118" s="28"/>
      <c r="GH118" s="28"/>
      <c r="GI118" s="28"/>
      <c r="GJ118" s="28"/>
      <c r="GK118" s="28"/>
      <c r="GL118" s="28"/>
      <c r="GM118" s="28"/>
      <c r="GN118" s="28"/>
      <c r="GO118" s="28"/>
      <c r="GP118" s="28"/>
      <c r="GQ118" s="28"/>
      <c r="GR118" s="28"/>
      <c r="GS118" s="28"/>
      <c r="GT118" s="28"/>
      <c r="GU118" s="28"/>
      <c r="GV118" s="28"/>
      <c r="GW118" s="28"/>
      <c r="GX118" s="28"/>
      <c r="GY118" s="28"/>
      <c r="GZ118" s="28"/>
      <c r="HA118" s="28"/>
      <c r="HB118" s="28"/>
      <c r="HC118" s="28"/>
      <c r="HD118" s="28"/>
      <c r="HE118" s="28"/>
      <c r="HF118" s="28"/>
      <c r="HG118" s="28"/>
      <c r="HH118" s="28"/>
      <c r="HI118" s="28"/>
      <c r="HJ118" s="28"/>
      <c r="HK118" s="28"/>
      <c r="HL118" s="28"/>
      <c r="HM118" s="28"/>
      <c r="HN118" s="28"/>
      <c r="HO118" s="28"/>
      <c r="HP118" s="28"/>
      <c r="HQ118" s="28"/>
      <c r="HR118" s="28"/>
      <c r="HS118" s="28"/>
      <c r="HT118" s="28"/>
      <c r="HU118" s="28"/>
      <c r="HV118" s="28"/>
      <c r="HW118" s="28"/>
      <c r="HX118" s="28"/>
      <c r="HY118" s="28"/>
      <c r="HZ118" s="28"/>
      <c r="IA118" s="28"/>
      <c r="IB118" s="28"/>
      <c r="IC118" s="28"/>
      <c r="ID118" s="28"/>
      <c r="IE118" s="28"/>
      <c r="IF118" s="28"/>
      <c r="IG118" s="28"/>
      <c r="IH118" s="28"/>
      <c r="II118" s="28"/>
      <c r="IJ118" s="28"/>
      <c r="IK118" s="28"/>
      <c r="IL118" s="28"/>
      <c r="IM118" s="28"/>
      <c r="IN118" s="28"/>
      <c r="IO118" s="28"/>
      <c r="IP118" s="28"/>
      <c r="IQ118" s="28"/>
      <c r="IR118" s="28"/>
      <c r="IS118" s="28"/>
      <c r="IT118" s="29"/>
    </row>
    <row r="119" spans="1:254" ht="37.25" customHeight="1">
      <c r="A119" s="40" t="s">
        <v>859</v>
      </c>
      <c r="B119" s="4" t="s">
        <v>884</v>
      </c>
      <c r="C119" s="4" t="s">
        <v>885</v>
      </c>
      <c r="D119" s="8">
        <v>1</v>
      </c>
      <c r="E119" s="165">
        <v>281</v>
      </c>
      <c r="F119" s="362"/>
      <c r="G119" s="363"/>
      <c r="H119" s="364"/>
      <c r="I119" s="365"/>
      <c r="J119" s="366"/>
      <c r="K119" s="367"/>
      <c r="L119" s="368"/>
      <c r="M119" s="369"/>
      <c r="N119" s="373"/>
      <c r="O119" s="374"/>
      <c r="P119" s="132" t="s">
        <v>804</v>
      </c>
      <c r="Q119" s="22">
        <f t="shared" si="13"/>
        <v>0</v>
      </c>
      <c r="R119" s="22">
        <f t="shared" si="12"/>
        <v>0</v>
      </c>
      <c r="S119" s="161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  <c r="IA119" s="28"/>
      <c r="IB119" s="28"/>
      <c r="IC119" s="28"/>
      <c r="ID119" s="28"/>
      <c r="IE119" s="28"/>
      <c r="IF119" s="28"/>
      <c r="IG119" s="28"/>
      <c r="IH119" s="28"/>
      <c r="II119" s="28"/>
      <c r="IJ119" s="28"/>
      <c r="IK119" s="28"/>
      <c r="IL119" s="28"/>
      <c r="IM119" s="28"/>
      <c r="IN119" s="28"/>
      <c r="IO119" s="28"/>
      <c r="IP119" s="28"/>
      <c r="IQ119" s="28"/>
      <c r="IR119" s="28"/>
      <c r="IS119" s="28"/>
      <c r="IT119" s="29"/>
    </row>
    <row r="120" spans="1:254" ht="37.25" customHeight="1">
      <c r="A120" s="40" t="s">
        <v>859</v>
      </c>
      <c r="B120" s="4" t="s">
        <v>886</v>
      </c>
      <c r="C120" s="4" t="s">
        <v>887</v>
      </c>
      <c r="D120" s="8">
        <v>1</v>
      </c>
      <c r="E120" s="165">
        <v>275</v>
      </c>
      <c r="F120" s="362"/>
      <c r="G120" s="363"/>
      <c r="H120" s="364"/>
      <c r="I120" s="365"/>
      <c r="J120" s="366"/>
      <c r="K120" s="367"/>
      <c r="L120" s="368"/>
      <c r="M120" s="369"/>
      <c r="N120" s="373"/>
      <c r="O120" s="374"/>
      <c r="P120" s="132" t="s">
        <v>804</v>
      </c>
      <c r="Q120" s="22">
        <f t="shared" si="13"/>
        <v>0</v>
      </c>
      <c r="R120" s="22">
        <f t="shared" si="12"/>
        <v>0</v>
      </c>
      <c r="S120" s="161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28"/>
      <c r="GB120" s="28"/>
      <c r="GC120" s="28"/>
      <c r="GD120" s="28"/>
      <c r="GE120" s="28"/>
      <c r="GF120" s="28"/>
      <c r="GG120" s="28"/>
      <c r="GH120" s="28"/>
      <c r="GI120" s="28"/>
      <c r="GJ120" s="28"/>
      <c r="GK120" s="28"/>
      <c r="GL120" s="28"/>
      <c r="GM120" s="28"/>
      <c r="GN120" s="28"/>
      <c r="GO120" s="28"/>
      <c r="GP120" s="28"/>
      <c r="GQ120" s="28"/>
      <c r="GR120" s="28"/>
      <c r="GS120" s="28"/>
      <c r="GT120" s="28"/>
      <c r="GU120" s="28"/>
      <c r="GV120" s="28"/>
      <c r="GW120" s="28"/>
      <c r="GX120" s="28"/>
      <c r="GY120" s="28"/>
      <c r="GZ120" s="28"/>
      <c r="HA120" s="28"/>
      <c r="HB120" s="28"/>
      <c r="HC120" s="28"/>
      <c r="HD120" s="28"/>
      <c r="HE120" s="28"/>
      <c r="HF120" s="28"/>
      <c r="HG120" s="28"/>
      <c r="HH120" s="28"/>
      <c r="HI120" s="28"/>
      <c r="HJ120" s="28"/>
      <c r="HK120" s="28"/>
      <c r="HL120" s="28"/>
      <c r="HM120" s="28"/>
      <c r="HN120" s="28"/>
      <c r="HO120" s="28"/>
      <c r="HP120" s="28"/>
      <c r="HQ120" s="28"/>
      <c r="HR120" s="28"/>
      <c r="HS120" s="28"/>
      <c r="HT120" s="28"/>
      <c r="HU120" s="28"/>
      <c r="HV120" s="28"/>
      <c r="HW120" s="28"/>
      <c r="HX120" s="28"/>
      <c r="HY120" s="28"/>
      <c r="HZ120" s="28"/>
      <c r="IA120" s="28"/>
      <c r="IB120" s="28"/>
      <c r="IC120" s="28"/>
      <c r="ID120" s="28"/>
      <c r="IE120" s="28"/>
      <c r="IF120" s="28"/>
      <c r="IG120" s="28"/>
      <c r="IH120" s="28"/>
      <c r="II120" s="28"/>
      <c r="IJ120" s="28"/>
      <c r="IK120" s="28"/>
      <c r="IL120" s="28"/>
      <c r="IM120" s="28"/>
      <c r="IN120" s="28"/>
      <c r="IO120" s="28"/>
      <c r="IP120" s="28"/>
      <c r="IQ120" s="28"/>
      <c r="IR120" s="28"/>
      <c r="IS120" s="28"/>
      <c r="IT120" s="29"/>
    </row>
    <row r="121" spans="1:254" ht="37.25" customHeight="1">
      <c r="A121" s="40" t="s">
        <v>859</v>
      </c>
      <c r="B121" s="4" t="s">
        <v>888</v>
      </c>
      <c r="C121" s="4" t="s">
        <v>889</v>
      </c>
      <c r="D121" s="8">
        <v>1</v>
      </c>
      <c r="E121" s="165">
        <v>265</v>
      </c>
      <c r="F121" s="362"/>
      <c r="G121" s="363"/>
      <c r="H121" s="364"/>
      <c r="I121" s="365"/>
      <c r="J121" s="366"/>
      <c r="K121" s="367"/>
      <c r="L121" s="368"/>
      <c r="M121" s="369"/>
      <c r="N121" s="373"/>
      <c r="O121" s="374"/>
      <c r="P121" s="132" t="s">
        <v>804</v>
      </c>
      <c r="Q121" s="22">
        <f t="shared" si="13"/>
        <v>0</v>
      </c>
      <c r="R121" s="22">
        <f t="shared" si="12"/>
        <v>0</v>
      </c>
      <c r="S121" s="161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  <c r="FM121" s="28"/>
      <c r="FN121" s="28"/>
      <c r="FO121" s="28"/>
      <c r="FP121" s="28"/>
      <c r="FQ121" s="28"/>
      <c r="FR121" s="28"/>
      <c r="FS121" s="28"/>
      <c r="FT121" s="28"/>
      <c r="FU121" s="28"/>
      <c r="FV121" s="28"/>
      <c r="FW121" s="28"/>
      <c r="FX121" s="28"/>
      <c r="FY121" s="28"/>
      <c r="FZ121" s="28"/>
      <c r="GA121" s="28"/>
      <c r="GB121" s="28"/>
      <c r="GC121" s="28"/>
      <c r="GD121" s="28"/>
      <c r="GE121" s="28"/>
      <c r="GF121" s="28"/>
      <c r="GG121" s="28"/>
      <c r="GH121" s="28"/>
      <c r="GI121" s="28"/>
      <c r="GJ121" s="28"/>
      <c r="GK121" s="28"/>
      <c r="GL121" s="28"/>
      <c r="GM121" s="28"/>
      <c r="GN121" s="28"/>
      <c r="GO121" s="28"/>
      <c r="GP121" s="28"/>
      <c r="GQ121" s="28"/>
      <c r="GR121" s="28"/>
      <c r="GS121" s="28"/>
      <c r="GT121" s="28"/>
      <c r="GU121" s="28"/>
      <c r="GV121" s="28"/>
      <c r="GW121" s="28"/>
      <c r="GX121" s="28"/>
      <c r="GY121" s="28"/>
      <c r="GZ121" s="28"/>
      <c r="HA121" s="28"/>
      <c r="HB121" s="28"/>
      <c r="HC121" s="28"/>
      <c r="HD121" s="28"/>
      <c r="HE121" s="28"/>
      <c r="HF121" s="28"/>
      <c r="HG121" s="28"/>
      <c r="HH121" s="28"/>
      <c r="HI121" s="28"/>
      <c r="HJ121" s="28"/>
      <c r="HK121" s="28"/>
      <c r="HL121" s="28"/>
      <c r="HM121" s="28"/>
      <c r="HN121" s="28"/>
      <c r="HO121" s="28"/>
      <c r="HP121" s="28"/>
      <c r="HQ121" s="28"/>
      <c r="HR121" s="28"/>
      <c r="HS121" s="28"/>
      <c r="HT121" s="28"/>
      <c r="HU121" s="28"/>
      <c r="HV121" s="28"/>
      <c r="HW121" s="28"/>
      <c r="HX121" s="28"/>
      <c r="HY121" s="28"/>
      <c r="HZ121" s="28"/>
      <c r="IA121" s="28"/>
      <c r="IB121" s="28"/>
      <c r="IC121" s="28"/>
      <c r="ID121" s="28"/>
      <c r="IE121" s="28"/>
      <c r="IF121" s="28"/>
      <c r="IG121" s="28"/>
      <c r="IH121" s="28"/>
      <c r="II121" s="28"/>
      <c r="IJ121" s="28"/>
      <c r="IK121" s="28"/>
      <c r="IL121" s="28"/>
      <c r="IM121" s="28"/>
      <c r="IN121" s="28"/>
      <c r="IO121" s="28"/>
      <c r="IP121" s="28"/>
      <c r="IQ121" s="28"/>
      <c r="IR121" s="28"/>
      <c r="IS121" s="28"/>
      <c r="IT121" s="29"/>
    </row>
    <row r="122" spans="1:254" ht="37.25" customHeight="1">
      <c r="A122" s="40" t="s">
        <v>859</v>
      </c>
      <c r="B122" s="4" t="s">
        <v>890</v>
      </c>
      <c r="C122" s="4" t="s">
        <v>891</v>
      </c>
      <c r="D122" s="8">
        <v>1</v>
      </c>
      <c r="E122" s="165">
        <v>237</v>
      </c>
      <c r="F122" s="362"/>
      <c r="G122" s="363"/>
      <c r="H122" s="364"/>
      <c r="I122" s="365"/>
      <c r="J122" s="366"/>
      <c r="K122" s="367"/>
      <c r="L122" s="368"/>
      <c r="M122" s="369"/>
      <c r="N122" s="373"/>
      <c r="O122" s="374"/>
      <c r="P122" s="132" t="s">
        <v>804</v>
      </c>
      <c r="Q122" s="22">
        <f t="shared" si="13"/>
        <v>0</v>
      </c>
      <c r="R122" s="22">
        <f t="shared" si="12"/>
        <v>0</v>
      </c>
      <c r="S122" s="161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  <c r="FM122" s="28"/>
      <c r="FN122" s="28"/>
      <c r="FO122" s="28"/>
      <c r="FP122" s="28"/>
      <c r="FQ122" s="28"/>
      <c r="FR122" s="28"/>
      <c r="FS122" s="28"/>
      <c r="FT122" s="28"/>
      <c r="FU122" s="28"/>
      <c r="FV122" s="28"/>
      <c r="FW122" s="28"/>
      <c r="FX122" s="28"/>
      <c r="FY122" s="28"/>
      <c r="FZ122" s="28"/>
      <c r="GA122" s="28"/>
      <c r="GB122" s="28"/>
      <c r="GC122" s="28"/>
      <c r="GD122" s="28"/>
      <c r="GE122" s="28"/>
      <c r="GF122" s="28"/>
      <c r="GG122" s="28"/>
      <c r="GH122" s="28"/>
      <c r="GI122" s="28"/>
      <c r="GJ122" s="28"/>
      <c r="GK122" s="28"/>
      <c r="GL122" s="28"/>
      <c r="GM122" s="28"/>
      <c r="GN122" s="28"/>
      <c r="GO122" s="28"/>
      <c r="GP122" s="28"/>
      <c r="GQ122" s="28"/>
      <c r="GR122" s="28"/>
      <c r="GS122" s="28"/>
      <c r="GT122" s="28"/>
      <c r="GU122" s="28"/>
      <c r="GV122" s="28"/>
      <c r="GW122" s="28"/>
      <c r="GX122" s="28"/>
      <c r="GY122" s="28"/>
      <c r="GZ122" s="28"/>
      <c r="HA122" s="28"/>
      <c r="HB122" s="28"/>
      <c r="HC122" s="28"/>
      <c r="HD122" s="28"/>
      <c r="HE122" s="28"/>
      <c r="HF122" s="28"/>
      <c r="HG122" s="28"/>
      <c r="HH122" s="28"/>
      <c r="HI122" s="28"/>
      <c r="HJ122" s="28"/>
      <c r="HK122" s="28"/>
      <c r="HL122" s="28"/>
      <c r="HM122" s="28"/>
      <c r="HN122" s="28"/>
      <c r="HO122" s="28"/>
      <c r="HP122" s="28"/>
      <c r="HQ122" s="28"/>
      <c r="HR122" s="28"/>
      <c r="HS122" s="28"/>
      <c r="HT122" s="28"/>
      <c r="HU122" s="28"/>
      <c r="HV122" s="28"/>
      <c r="HW122" s="28"/>
      <c r="HX122" s="28"/>
      <c r="HY122" s="28"/>
      <c r="HZ122" s="28"/>
      <c r="IA122" s="28"/>
      <c r="IB122" s="28"/>
      <c r="IC122" s="28"/>
      <c r="ID122" s="28"/>
      <c r="IE122" s="28"/>
      <c r="IF122" s="28"/>
      <c r="IG122" s="28"/>
      <c r="IH122" s="28"/>
      <c r="II122" s="28"/>
      <c r="IJ122" s="28"/>
      <c r="IK122" s="28"/>
      <c r="IL122" s="28"/>
      <c r="IM122" s="28"/>
      <c r="IN122" s="28"/>
      <c r="IO122" s="28"/>
      <c r="IP122" s="28"/>
      <c r="IQ122" s="28"/>
      <c r="IR122" s="28"/>
      <c r="IS122" s="28"/>
      <c r="IT122" s="29"/>
    </row>
    <row r="123" spans="1:254" ht="37.25" customHeight="1">
      <c r="A123" s="40" t="s">
        <v>859</v>
      </c>
      <c r="B123" s="4" t="s">
        <v>892</v>
      </c>
      <c r="C123" s="4" t="s">
        <v>893</v>
      </c>
      <c r="D123" s="8">
        <v>1</v>
      </c>
      <c r="E123" s="165">
        <v>237</v>
      </c>
      <c r="F123" s="362"/>
      <c r="G123" s="363"/>
      <c r="H123" s="364"/>
      <c r="I123" s="365"/>
      <c r="J123" s="366"/>
      <c r="K123" s="367"/>
      <c r="L123" s="368"/>
      <c r="M123" s="369"/>
      <c r="N123" s="373"/>
      <c r="O123" s="374"/>
      <c r="P123" s="132" t="s">
        <v>804</v>
      </c>
      <c r="Q123" s="22">
        <f t="shared" si="13"/>
        <v>0</v>
      </c>
      <c r="R123" s="22">
        <f t="shared" si="12"/>
        <v>0</v>
      </c>
      <c r="S123" s="161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  <c r="FQ123" s="28"/>
      <c r="FR123" s="28"/>
      <c r="FS123" s="28"/>
      <c r="FT123" s="28"/>
      <c r="FU123" s="28"/>
      <c r="FV123" s="28"/>
      <c r="FW123" s="28"/>
      <c r="FX123" s="28"/>
      <c r="FY123" s="28"/>
      <c r="FZ123" s="28"/>
      <c r="GA123" s="28"/>
      <c r="GB123" s="28"/>
      <c r="GC123" s="28"/>
      <c r="GD123" s="28"/>
      <c r="GE123" s="28"/>
      <c r="GF123" s="28"/>
      <c r="GG123" s="28"/>
      <c r="GH123" s="28"/>
      <c r="GI123" s="28"/>
      <c r="GJ123" s="28"/>
      <c r="GK123" s="28"/>
      <c r="GL123" s="28"/>
      <c r="GM123" s="28"/>
      <c r="GN123" s="28"/>
      <c r="GO123" s="28"/>
      <c r="GP123" s="28"/>
      <c r="GQ123" s="28"/>
      <c r="GR123" s="28"/>
      <c r="GS123" s="28"/>
      <c r="GT123" s="28"/>
      <c r="GU123" s="28"/>
      <c r="GV123" s="28"/>
      <c r="GW123" s="28"/>
      <c r="GX123" s="28"/>
      <c r="GY123" s="28"/>
      <c r="GZ123" s="28"/>
      <c r="HA123" s="28"/>
      <c r="HB123" s="28"/>
      <c r="HC123" s="28"/>
      <c r="HD123" s="28"/>
      <c r="HE123" s="28"/>
      <c r="HF123" s="28"/>
      <c r="HG123" s="28"/>
      <c r="HH123" s="28"/>
      <c r="HI123" s="28"/>
      <c r="HJ123" s="28"/>
      <c r="HK123" s="28"/>
      <c r="HL123" s="28"/>
      <c r="HM123" s="28"/>
      <c r="HN123" s="28"/>
      <c r="HO123" s="28"/>
      <c r="HP123" s="28"/>
      <c r="HQ123" s="28"/>
      <c r="HR123" s="28"/>
      <c r="HS123" s="28"/>
      <c r="HT123" s="28"/>
      <c r="HU123" s="28"/>
      <c r="HV123" s="28"/>
      <c r="HW123" s="28"/>
      <c r="HX123" s="28"/>
      <c r="HY123" s="28"/>
      <c r="HZ123" s="28"/>
      <c r="IA123" s="28"/>
      <c r="IB123" s="28"/>
      <c r="IC123" s="28"/>
      <c r="ID123" s="28"/>
      <c r="IE123" s="28"/>
      <c r="IF123" s="28"/>
      <c r="IG123" s="28"/>
      <c r="IH123" s="28"/>
      <c r="II123" s="28"/>
      <c r="IJ123" s="28"/>
      <c r="IK123" s="28"/>
      <c r="IL123" s="28"/>
      <c r="IM123" s="28"/>
      <c r="IN123" s="28"/>
      <c r="IO123" s="28"/>
      <c r="IP123" s="28"/>
      <c r="IQ123" s="28"/>
      <c r="IR123" s="28"/>
      <c r="IS123" s="28"/>
      <c r="IT123" s="29"/>
    </row>
    <row r="124" spans="1:254" ht="37.25" customHeight="1">
      <c r="A124" s="40" t="s">
        <v>859</v>
      </c>
      <c r="B124" s="4" t="s">
        <v>894</v>
      </c>
      <c r="C124" s="4" t="s">
        <v>895</v>
      </c>
      <c r="D124" s="8">
        <v>1</v>
      </c>
      <c r="E124" s="165">
        <v>219</v>
      </c>
      <c r="F124" s="362"/>
      <c r="G124" s="363"/>
      <c r="H124" s="364"/>
      <c r="I124" s="365"/>
      <c r="J124" s="366"/>
      <c r="K124" s="367"/>
      <c r="L124" s="368"/>
      <c r="M124" s="369"/>
      <c r="N124" s="373"/>
      <c r="O124" s="374"/>
      <c r="P124" s="132" t="s">
        <v>804</v>
      </c>
      <c r="Q124" s="22">
        <f t="shared" si="13"/>
        <v>0</v>
      </c>
      <c r="R124" s="22">
        <f t="shared" si="12"/>
        <v>0</v>
      </c>
      <c r="S124" s="161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8"/>
      <c r="FT124" s="28"/>
      <c r="FU124" s="28"/>
      <c r="FV124" s="28"/>
      <c r="FW124" s="28"/>
      <c r="FX124" s="28"/>
      <c r="FY124" s="28"/>
      <c r="FZ124" s="28"/>
      <c r="GA124" s="28"/>
      <c r="GB124" s="28"/>
      <c r="GC124" s="28"/>
      <c r="GD124" s="28"/>
      <c r="GE124" s="28"/>
      <c r="GF124" s="28"/>
      <c r="GG124" s="28"/>
      <c r="GH124" s="28"/>
      <c r="GI124" s="28"/>
      <c r="GJ124" s="28"/>
      <c r="GK124" s="28"/>
      <c r="GL124" s="28"/>
      <c r="GM124" s="28"/>
      <c r="GN124" s="28"/>
      <c r="GO124" s="28"/>
      <c r="GP124" s="28"/>
      <c r="GQ124" s="28"/>
      <c r="GR124" s="28"/>
      <c r="GS124" s="28"/>
      <c r="GT124" s="28"/>
      <c r="GU124" s="28"/>
      <c r="GV124" s="28"/>
      <c r="GW124" s="28"/>
      <c r="GX124" s="28"/>
      <c r="GY124" s="28"/>
      <c r="GZ124" s="28"/>
      <c r="HA124" s="28"/>
      <c r="HB124" s="28"/>
      <c r="HC124" s="28"/>
      <c r="HD124" s="28"/>
      <c r="HE124" s="28"/>
      <c r="HF124" s="28"/>
      <c r="HG124" s="28"/>
      <c r="HH124" s="28"/>
      <c r="HI124" s="28"/>
      <c r="HJ124" s="28"/>
      <c r="HK124" s="28"/>
      <c r="HL124" s="28"/>
      <c r="HM124" s="28"/>
      <c r="HN124" s="28"/>
      <c r="HO124" s="28"/>
      <c r="HP124" s="28"/>
      <c r="HQ124" s="28"/>
      <c r="HR124" s="28"/>
      <c r="HS124" s="28"/>
      <c r="HT124" s="28"/>
      <c r="HU124" s="28"/>
      <c r="HV124" s="28"/>
      <c r="HW124" s="28"/>
      <c r="HX124" s="28"/>
      <c r="HY124" s="28"/>
      <c r="HZ124" s="28"/>
      <c r="IA124" s="28"/>
      <c r="IB124" s="28"/>
      <c r="IC124" s="28"/>
      <c r="ID124" s="28"/>
      <c r="IE124" s="28"/>
      <c r="IF124" s="28"/>
      <c r="IG124" s="28"/>
      <c r="IH124" s="28"/>
      <c r="II124" s="28"/>
      <c r="IJ124" s="28"/>
      <c r="IK124" s="28"/>
      <c r="IL124" s="28"/>
      <c r="IM124" s="28"/>
      <c r="IN124" s="28"/>
      <c r="IO124" s="28"/>
      <c r="IP124" s="28"/>
      <c r="IQ124" s="28"/>
      <c r="IR124" s="28"/>
      <c r="IS124" s="28"/>
      <c r="IT124" s="29"/>
    </row>
    <row r="125" spans="1:254" ht="37.25" customHeight="1">
      <c r="A125" s="40" t="s">
        <v>859</v>
      </c>
      <c r="B125" s="4" t="s">
        <v>896</v>
      </c>
      <c r="C125" s="4" t="s">
        <v>897</v>
      </c>
      <c r="D125" s="8">
        <v>1</v>
      </c>
      <c r="E125" s="165">
        <v>219</v>
      </c>
      <c r="F125" s="362"/>
      <c r="G125" s="363"/>
      <c r="H125" s="364"/>
      <c r="I125" s="365"/>
      <c r="J125" s="366"/>
      <c r="K125" s="367"/>
      <c r="L125" s="368"/>
      <c r="M125" s="369"/>
      <c r="N125" s="373"/>
      <c r="O125" s="374"/>
      <c r="P125" s="132" t="s">
        <v>804</v>
      </c>
      <c r="Q125" s="22">
        <f t="shared" si="13"/>
        <v>0</v>
      </c>
      <c r="R125" s="22">
        <f t="shared" ref="R125:R155" si="14">Q125*D125</f>
        <v>0</v>
      </c>
      <c r="S125" s="161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  <c r="FM125" s="28"/>
      <c r="FN125" s="28"/>
      <c r="FO125" s="28"/>
      <c r="FP125" s="28"/>
      <c r="FQ125" s="28"/>
      <c r="FR125" s="28"/>
      <c r="FS125" s="28"/>
      <c r="FT125" s="28"/>
      <c r="FU125" s="28"/>
      <c r="FV125" s="28"/>
      <c r="FW125" s="28"/>
      <c r="FX125" s="28"/>
      <c r="FY125" s="28"/>
      <c r="FZ125" s="28"/>
      <c r="GA125" s="28"/>
      <c r="GB125" s="28"/>
      <c r="GC125" s="28"/>
      <c r="GD125" s="28"/>
      <c r="GE125" s="28"/>
      <c r="GF125" s="28"/>
      <c r="GG125" s="28"/>
      <c r="GH125" s="28"/>
      <c r="GI125" s="28"/>
      <c r="GJ125" s="28"/>
      <c r="GK125" s="28"/>
      <c r="GL125" s="28"/>
      <c r="GM125" s="28"/>
      <c r="GN125" s="28"/>
      <c r="GO125" s="28"/>
      <c r="GP125" s="28"/>
      <c r="GQ125" s="28"/>
      <c r="GR125" s="28"/>
      <c r="GS125" s="28"/>
      <c r="GT125" s="28"/>
      <c r="GU125" s="28"/>
      <c r="GV125" s="28"/>
      <c r="GW125" s="28"/>
      <c r="GX125" s="28"/>
      <c r="GY125" s="28"/>
      <c r="GZ125" s="28"/>
      <c r="HA125" s="28"/>
      <c r="HB125" s="28"/>
      <c r="HC125" s="28"/>
      <c r="HD125" s="28"/>
      <c r="HE125" s="28"/>
      <c r="HF125" s="28"/>
      <c r="HG125" s="28"/>
      <c r="HH125" s="28"/>
      <c r="HI125" s="28"/>
      <c r="HJ125" s="28"/>
      <c r="HK125" s="28"/>
      <c r="HL125" s="28"/>
      <c r="HM125" s="28"/>
      <c r="HN125" s="28"/>
      <c r="HO125" s="28"/>
      <c r="HP125" s="28"/>
      <c r="HQ125" s="28"/>
      <c r="HR125" s="28"/>
      <c r="HS125" s="28"/>
      <c r="HT125" s="28"/>
      <c r="HU125" s="28"/>
      <c r="HV125" s="28"/>
      <c r="HW125" s="28"/>
      <c r="HX125" s="28"/>
      <c r="HY125" s="28"/>
      <c r="HZ125" s="28"/>
      <c r="IA125" s="28"/>
      <c r="IB125" s="28"/>
      <c r="IC125" s="28"/>
      <c r="ID125" s="28"/>
      <c r="IE125" s="28"/>
      <c r="IF125" s="28"/>
      <c r="IG125" s="28"/>
      <c r="IH125" s="28"/>
      <c r="II125" s="28"/>
      <c r="IJ125" s="28"/>
      <c r="IK125" s="28"/>
      <c r="IL125" s="28"/>
      <c r="IM125" s="28"/>
      <c r="IN125" s="28"/>
      <c r="IO125" s="28"/>
      <c r="IP125" s="28"/>
      <c r="IQ125" s="28"/>
      <c r="IR125" s="28"/>
      <c r="IS125" s="28"/>
      <c r="IT125" s="29"/>
    </row>
    <row r="126" spans="1:254" ht="37.25" customHeight="1">
      <c r="A126" s="40" t="s">
        <v>859</v>
      </c>
      <c r="B126" s="4" t="s">
        <v>898</v>
      </c>
      <c r="C126" s="4" t="s">
        <v>899</v>
      </c>
      <c r="D126" s="8">
        <v>1</v>
      </c>
      <c r="E126" s="165">
        <v>219</v>
      </c>
      <c r="F126" s="362"/>
      <c r="G126" s="363"/>
      <c r="H126" s="364"/>
      <c r="I126" s="365"/>
      <c r="J126" s="366"/>
      <c r="K126" s="367"/>
      <c r="L126" s="368"/>
      <c r="M126" s="369"/>
      <c r="N126" s="373"/>
      <c r="O126" s="374"/>
      <c r="P126" s="132" t="s">
        <v>804</v>
      </c>
      <c r="Q126" s="22">
        <f t="shared" ref="Q126" si="15">F126+G126+H126+I126+J126+K126+L126+M126+N126+O126</f>
        <v>0</v>
      </c>
      <c r="R126" s="22">
        <f t="shared" ref="R126:R146" si="16">Q126*D126</f>
        <v>0</v>
      </c>
      <c r="S126" s="161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  <c r="FQ126" s="28"/>
      <c r="FR126" s="28"/>
      <c r="FS126" s="28"/>
      <c r="FT126" s="28"/>
      <c r="FU126" s="28"/>
      <c r="FV126" s="28"/>
      <c r="FW126" s="28"/>
      <c r="FX126" s="28"/>
      <c r="FY126" s="28"/>
      <c r="FZ126" s="28"/>
      <c r="GA126" s="28"/>
      <c r="GB126" s="28"/>
      <c r="GC126" s="28"/>
      <c r="GD126" s="28"/>
      <c r="GE126" s="28"/>
      <c r="GF126" s="28"/>
      <c r="GG126" s="28"/>
      <c r="GH126" s="28"/>
      <c r="GI126" s="28"/>
      <c r="GJ126" s="28"/>
      <c r="GK126" s="28"/>
      <c r="GL126" s="28"/>
      <c r="GM126" s="28"/>
      <c r="GN126" s="28"/>
      <c r="GO126" s="28"/>
      <c r="GP126" s="28"/>
      <c r="GQ126" s="28"/>
      <c r="GR126" s="28"/>
      <c r="GS126" s="28"/>
      <c r="GT126" s="28"/>
      <c r="GU126" s="28"/>
      <c r="GV126" s="28"/>
      <c r="GW126" s="28"/>
      <c r="GX126" s="28"/>
      <c r="GY126" s="28"/>
      <c r="GZ126" s="28"/>
      <c r="HA126" s="28"/>
      <c r="HB126" s="28"/>
      <c r="HC126" s="28"/>
      <c r="HD126" s="28"/>
      <c r="HE126" s="28"/>
      <c r="HF126" s="28"/>
      <c r="HG126" s="28"/>
      <c r="HH126" s="28"/>
      <c r="HI126" s="28"/>
      <c r="HJ126" s="28"/>
      <c r="HK126" s="28"/>
      <c r="HL126" s="28"/>
      <c r="HM126" s="28"/>
      <c r="HN126" s="28"/>
      <c r="HO126" s="28"/>
      <c r="HP126" s="28"/>
      <c r="HQ126" s="28"/>
      <c r="HR126" s="28"/>
      <c r="HS126" s="28"/>
      <c r="HT126" s="28"/>
      <c r="HU126" s="28"/>
      <c r="HV126" s="28"/>
      <c r="HW126" s="28"/>
      <c r="HX126" s="28"/>
      <c r="HY126" s="28"/>
      <c r="HZ126" s="28"/>
      <c r="IA126" s="28"/>
      <c r="IB126" s="28"/>
      <c r="IC126" s="28"/>
      <c r="ID126" s="28"/>
      <c r="IE126" s="28"/>
      <c r="IF126" s="28"/>
      <c r="IG126" s="28"/>
      <c r="IH126" s="28"/>
      <c r="II126" s="28"/>
      <c r="IJ126" s="28"/>
      <c r="IK126" s="28"/>
      <c r="IL126" s="28"/>
      <c r="IM126" s="28"/>
      <c r="IN126" s="28"/>
      <c r="IO126" s="28"/>
      <c r="IP126" s="28"/>
      <c r="IQ126" s="28"/>
      <c r="IR126" s="28"/>
      <c r="IS126" s="28"/>
      <c r="IT126" s="29"/>
    </row>
    <row r="127" spans="1:254" ht="37.25" customHeight="1">
      <c r="A127" s="40" t="s">
        <v>104</v>
      </c>
      <c r="B127" s="4" t="s">
        <v>1112</v>
      </c>
      <c r="C127" s="4" t="s">
        <v>900</v>
      </c>
      <c r="D127" s="8">
        <v>1</v>
      </c>
      <c r="E127" s="165">
        <v>270</v>
      </c>
      <c r="F127" s="362"/>
      <c r="G127" s="363"/>
      <c r="H127" s="364"/>
      <c r="I127" s="365"/>
      <c r="J127" s="46" t="s">
        <v>804</v>
      </c>
      <c r="K127" s="47" t="s">
        <v>804</v>
      </c>
      <c r="L127" s="48" t="s">
        <v>804</v>
      </c>
      <c r="M127" s="372"/>
      <c r="N127" s="50" t="s">
        <v>804</v>
      </c>
      <c r="O127" s="51" t="s">
        <v>804</v>
      </c>
      <c r="P127" s="132" t="s">
        <v>804</v>
      </c>
      <c r="Q127" s="22">
        <f>F127+G127+H127+I127+M127</f>
        <v>0</v>
      </c>
      <c r="R127" s="22">
        <f t="shared" si="16"/>
        <v>0</v>
      </c>
      <c r="S127" s="161" t="str">
        <f t="shared" ref="S127:S146" si="17">IF(Q127&gt;0,Q127*E127,"-")</f>
        <v>-</v>
      </c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  <c r="FQ127" s="28"/>
      <c r="FR127" s="28"/>
      <c r="FS127" s="28"/>
      <c r="FT127" s="28"/>
      <c r="FU127" s="28"/>
      <c r="FV127" s="28"/>
      <c r="FW127" s="28"/>
      <c r="FX127" s="28"/>
      <c r="FY127" s="28"/>
      <c r="FZ127" s="28"/>
      <c r="GA127" s="28"/>
      <c r="GB127" s="28"/>
      <c r="GC127" s="28"/>
      <c r="GD127" s="28"/>
      <c r="GE127" s="28"/>
      <c r="GF127" s="28"/>
      <c r="GG127" s="28"/>
      <c r="GH127" s="28"/>
      <c r="GI127" s="28"/>
      <c r="GJ127" s="28"/>
      <c r="GK127" s="28"/>
      <c r="GL127" s="28"/>
      <c r="GM127" s="28"/>
      <c r="GN127" s="28"/>
      <c r="GO127" s="28"/>
      <c r="GP127" s="28"/>
      <c r="GQ127" s="28"/>
      <c r="GR127" s="28"/>
      <c r="GS127" s="28"/>
      <c r="GT127" s="28"/>
      <c r="GU127" s="28"/>
      <c r="GV127" s="28"/>
      <c r="GW127" s="28"/>
      <c r="GX127" s="28"/>
      <c r="GY127" s="28"/>
      <c r="GZ127" s="28"/>
      <c r="HA127" s="28"/>
      <c r="HB127" s="28"/>
      <c r="HC127" s="28"/>
      <c r="HD127" s="28"/>
      <c r="HE127" s="28"/>
      <c r="HF127" s="28"/>
      <c r="HG127" s="28"/>
      <c r="HH127" s="28"/>
      <c r="HI127" s="28"/>
      <c r="HJ127" s="28"/>
      <c r="HK127" s="28"/>
      <c r="HL127" s="28"/>
      <c r="HM127" s="28"/>
      <c r="HN127" s="28"/>
      <c r="HO127" s="28"/>
      <c r="HP127" s="28"/>
      <c r="HQ127" s="28"/>
      <c r="HR127" s="28"/>
      <c r="HS127" s="28"/>
      <c r="HT127" s="28"/>
      <c r="HU127" s="28"/>
      <c r="HV127" s="28"/>
      <c r="HW127" s="28"/>
      <c r="HX127" s="28"/>
      <c r="HY127" s="28"/>
      <c r="HZ127" s="28"/>
      <c r="IA127" s="28"/>
      <c r="IB127" s="28"/>
      <c r="IC127" s="28"/>
      <c r="ID127" s="28"/>
      <c r="IE127" s="28"/>
      <c r="IF127" s="28"/>
      <c r="IG127" s="28"/>
      <c r="IH127" s="28"/>
      <c r="II127" s="28"/>
      <c r="IJ127" s="28"/>
      <c r="IK127" s="28"/>
      <c r="IL127" s="28"/>
      <c r="IM127" s="28"/>
      <c r="IN127" s="28"/>
      <c r="IO127" s="28"/>
      <c r="IP127" s="28"/>
      <c r="IQ127" s="28"/>
      <c r="IR127" s="28"/>
      <c r="IS127" s="28"/>
      <c r="IT127" s="29"/>
    </row>
    <row r="128" spans="1:254" ht="37.25" customHeight="1">
      <c r="A128" s="40" t="s">
        <v>104</v>
      </c>
      <c r="B128" s="4" t="s">
        <v>1110</v>
      </c>
      <c r="C128" s="4" t="s">
        <v>901</v>
      </c>
      <c r="D128" s="8">
        <v>1</v>
      </c>
      <c r="E128" s="165">
        <v>270</v>
      </c>
      <c r="F128" s="362"/>
      <c r="G128" s="363"/>
      <c r="H128" s="364"/>
      <c r="I128" s="365"/>
      <c r="J128" s="46" t="s">
        <v>804</v>
      </c>
      <c r="K128" s="47" t="s">
        <v>804</v>
      </c>
      <c r="L128" s="48" t="s">
        <v>804</v>
      </c>
      <c r="M128" s="372"/>
      <c r="N128" s="50" t="s">
        <v>804</v>
      </c>
      <c r="O128" s="51" t="s">
        <v>804</v>
      </c>
      <c r="P128" s="132" t="s">
        <v>804</v>
      </c>
      <c r="Q128" s="22">
        <f t="shared" ref="Q128:Q134" si="18">F128+G128+H128+I128+M128</f>
        <v>0</v>
      </c>
      <c r="R128" s="22">
        <f t="shared" si="16"/>
        <v>0</v>
      </c>
      <c r="S128" s="161" t="str">
        <f t="shared" si="17"/>
        <v>-</v>
      </c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  <c r="FM128" s="28"/>
      <c r="FN128" s="28"/>
      <c r="FO128" s="28"/>
      <c r="FP128" s="28"/>
      <c r="FQ128" s="28"/>
      <c r="FR128" s="28"/>
      <c r="FS128" s="28"/>
      <c r="FT128" s="28"/>
      <c r="FU128" s="28"/>
      <c r="FV128" s="28"/>
      <c r="FW128" s="28"/>
      <c r="FX128" s="28"/>
      <c r="FY128" s="28"/>
      <c r="FZ128" s="28"/>
      <c r="GA128" s="28"/>
      <c r="GB128" s="28"/>
      <c r="GC128" s="28"/>
      <c r="GD128" s="28"/>
      <c r="GE128" s="28"/>
      <c r="GF128" s="28"/>
      <c r="GG128" s="28"/>
      <c r="GH128" s="28"/>
      <c r="GI128" s="28"/>
      <c r="GJ128" s="28"/>
      <c r="GK128" s="28"/>
      <c r="GL128" s="28"/>
      <c r="GM128" s="28"/>
      <c r="GN128" s="28"/>
      <c r="GO128" s="28"/>
      <c r="GP128" s="28"/>
      <c r="GQ128" s="28"/>
      <c r="GR128" s="28"/>
      <c r="GS128" s="28"/>
      <c r="GT128" s="28"/>
      <c r="GU128" s="28"/>
      <c r="GV128" s="28"/>
      <c r="GW128" s="28"/>
      <c r="GX128" s="28"/>
      <c r="GY128" s="28"/>
      <c r="GZ128" s="28"/>
      <c r="HA128" s="28"/>
      <c r="HB128" s="28"/>
      <c r="HC128" s="28"/>
      <c r="HD128" s="28"/>
      <c r="HE128" s="28"/>
      <c r="HF128" s="28"/>
      <c r="HG128" s="28"/>
      <c r="HH128" s="28"/>
      <c r="HI128" s="28"/>
      <c r="HJ128" s="28"/>
      <c r="HK128" s="28"/>
      <c r="HL128" s="28"/>
      <c r="HM128" s="28"/>
      <c r="HN128" s="28"/>
      <c r="HO128" s="28"/>
      <c r="HP128" s="28"/>
      <c r="HQ128" s="28"/>
      <c r="HR128" s="28"/>
      <c r="HS128" s="28"/>
      <c r="HT128" s="28"/>
      <c r="HU128" s="28"/>
      <c r="HV128" s="28"/>
      <c r="HW128" s="28"/>
      <c r="HX128" s="28"/>
      <c r="HY128" s="28"/>
      <c r="HZ128" s="28"/>
      <c r="IA128" s="28"/>
      <c r="IB128" s="28"/>
      <c r="IC128" s="28"/>
      <c r="ID128" s="28"/>
      <c r="IE128" s="28"/>
      <c r="IF128" s="28"/>
      <c r="IG128" s="28"/>
      <c r="IH128" s="28"/>
      <c r="II128" s="28"/>
      <c r="IJ128" s="28"/>
      <c r="IK128" s="28"/>
      <c r="IL128" s="28"/>
      <c r="IM128" s="28"/>
      <c r="IN128" s="28"/>
      <c r="IO128" s="28"/>
      <c r="IP128" s="28"/>
      <c r="IQ128" s="28"/>
      <c r="IR128" s="28"/>
      <c r="IS128" s="28"/>
      <c r="IT128" s="29"/>
    </row>
    <row r="129" spans="1:254" ht="37.25" customHeight="1">
      <c r="A129" s="40" t="s">
        <v>104</v>
      </c>
      <c r="B129" s="4" t="s">
        <v>1111</v>
      </c>
      <c r="C129" s="4" t="s">
        <v>902</v>
      </c>
      <c r="D129" s="8">
        <v>1</v>
      </c>
      <c r="E129" s="165">
        <v>270</v>
      </c>
      <c r="F129" s="362"/>
      <c r="G129" s="363"/>
      <c r="H129" s="364"/>
      <c r="I129" s="365"/>
      <c r="J129" s="46" t="s">
        <v>804</v>
      </c>
      <c r="K129" s="47" t="s">
        <v>804</v>
      </c>
      <c r="L129" s="48" t="s">
        <v>804</v>
      </c>
      <c r="M129" s="372"/>
      <c r="N129" s="50" t="s">
        <v>804</v>
      </c>
      <c r="O129" s="51" t="s">
        <v>804</v>
      </c>
      <c r="P129" s="132" t="s">
        <v>804</v>
      </c>
      <c r="Q129" s="22">
        <f t="shared" si="18"/>
        <v>0</v>
      </c>
      <c r="R129" s="22">
        <f t="shared" si="16"/>
        <v>0</v>
      </c>
      <c r="S129" s="161" t="str">
        <f t="shared" si="17"/>
        <v>-</v>
      </c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  <c r="FM129" s="28"/>
      <c r="FN129" s="28"/>
      <c r="FO129" s="28"/>
      <c r="FP129" s="28"/>
      <c r="FQ129" s="28"/>
      <c r="FR129" s="28"/>
      <c r="FS129" s="28"/>
      <c r="FT129" s="28"/>
      <c r="FU129" s="28"/>
      <c r="FV129" s="28"/>
      <c r="FW129" s="28"/>
      <c r="FX129" s="28"/>
      <c r="FY129" s="28"/>
      <c r="FZ129" s="28"/>
      <c r="GA129" s="28"/>
      <c r="GB129" s="28"/>
      <c r="GC129" s="28"/>
      <c r="GD129" s="28"/>
      <c r="GE129" s="28"/>
      <c r="GF129" s="28"/>
      <c r="GG129" s="28"/>
      <c r="GH129" s="28"/>
      <c r="GI129" s="28"/>
      <c r="GJ129" s="28"/>
      <c r="GK129" s="28"/>
      <c r="GL129" s="28"/>
      <c r="GM129" s="28"/>
      <c r="GN129" s="28"/>
      <c r="GO129" s="28"/>
      <c r="GP129" s="28"/>
      <c r="GQ129" s="28"/>
      <c r="GR129" s="28"/>
      <c r="GS129" s="28"/>
      <c r="GT129" s="28"/>
      <c r="GU129" s="28"/>
      <c r="GV129" s="28"/>
      <c r="GW129" s="28"/>
      <c r="GX129" s="28"/>
      <c r="GY129" s="28"/>
      <c r="GZ129" s="28"/>
      <c r="HA129" s="28"/>
      <c r="HB129" s="28"/>
      <c r="HC129" s="28"/>
      <c r="HD129" s="28"/>
      <c r="HE129" s="28"/>
      <c r="HF129" s="28"/>
      <c r="HG129" s="28"/>
      <c r="HH129" s="28"/>
      <c r="HI129" s="28"/>
      <c r="HJ129" s="28"/>
      <c r="HK129" s="28"/>
      <c r="HL129" s="28"/>
      <c r="HM129" s="28"/>
      <c r="HN129" s="28"/>
      <c r="HO129" s="28"/>
      <c r="HP129" s="28"/>
      <c r="HQ129" s="28"/>
      <c r="HR129" s="28"/>
      <c r="HS129" s="28"/>
      <c r="HT129" s="28"/>
      <c r="HU129" s="28"/>
      <c r="HV129" s="28"/>
      <c r="HW129" s="28"/>
      <c r="HX129" s="28"/>
      <c r="HY129" s="28"/>
      <c r="HZ129" s="28"/>
      <c r="IA129" s="28"/>
      <c r="IB129" s="28"/>
      <c r="IC129" s="28"/>
      <c r="ID129" s="28"/>
      <c r="IE129" s="28"/>
      <c r="IF129" s="28"/>
      <c r="IG129" s="28"/>
      <c r="IH129" s="28"/>
      <c r="II129" s="28"/>
      <c r="IJ129" s="28"/>
      <c r="IK129" s="28"/>
      <c r="IL129" s="28"/>
      <c r="IM129" s="28"/>
      <c r="IN129" s="28"/>
      <c r="IO129" s="28"/>
      <c r="IP129" s="28"/>
      <c r="IQ129" s="28"/>
      <c r="IR129" s="28"/>
      <c r="IS129" s="28"/>
      <c r="IT129" s="29"/>
    </row>
    <row r="130" spans="1:254" ht="37.25" customHeight="1">
      <c r="A130" s="40" t="s">
        <v>104</v>
      </c>
      <c r="B130" s="4" t="s">
        <v>903</v>
      </c>
      <c r="C130" s="4" t="s">
        <v>904</v>
      </c>
      <c r="D130" s="8">
        <v>1</v>
      </c>
      <c r="E130" s="165">
        <v>229</v>
      </c>
      <c r="F130" s="362"/>
      <c r="G130" s="363"/>
      <c r="H130" s="364"/>
      <c r="I130" s="365"/>
      <c r="J130" s="46" t="s">
        <v>804</v>
      </c>
      <c r="K130" s="47" t="s">
        <v>804</v>
      </c>
      <c r="L130" s="48" t="s">
        <v>804</v>
      </c>
      <c r="M130" s="372"/>
      <c r="N130" s="50" t="s">
        <v>804</v>
      </c>
      <c r="O130" s="51" t="s">
        <v>804</v>
      </c>
      <c r="P130" s="132" t="s">
        <v>804</v>
      </c>
      <c r="Q130" s="22">
        <f t="shared" si="18"/>
        <v>0</v>
      </c>
      <c r="R130" s="22">
        <f t="shared" si="16"/>
        <v>0</v>
      </c>
      <c r="S130" s="161" t="str">
        <f t="shared" si="17"/>
        <v>-</v>
      </c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  <c r="FM130" s="28"/>
      <c r="FN130" s="28"/>
      <c r="FO130" s="28"/>
      <c r="FP130" s="28"/>
      <c r="FQ130" s="28"/>
      <c r="FR130" s="28"/>
      <c r="FS130" s="28"/>
      <c r="FT130" s="28"/>
      <c r="FU130" s="28"/>
      <c r="FV130" s="28"/>
      <c r="FW130" s="28"/>
      <c r="FX130" s="28"/>
      <c r="FY130" s="28"/>
      <c r="FZ130" s="28"/>
      <c r="GA130" s="28"/>
      <c r="GB130" s="28"/>
      <c r="GC130" s="28"/>
      <c r="GD130" s="28"/>
      <c r="GE130" s="28"/>
      <c r="GF130" s="28"/>
      <c r="GG130" s="28"/>
      <c r="GH130" s="28"/>
      <c r="GI130" s="28"/>
      <c r="GJ130" s="28"/>
      <c r="GK130" s="28"/>
      <c r="GL130" s="28"/>
      <c r="GM130" s="28"/>
      <c r="GN130" s="28"/>
      <c r="GO130" s="28"/>
      <c r="GP130" s="28"/>
      <c r="GQ130" s="28"/>
      <c r="GR130" s="28"/>
      <c r="GS130" s="28"/>
      <c r="GT130" s="28"/>
      <c r="GU130" s="28"/>
      <c r="GV130" s="28"/>
      <c r="GW130" s="28"/>
      <c r="GX130" s="28"/>
      <c r="GY130" s="28"/>
      <c r="GZ130" s="28"/>
      <c r="HA130" s="28"/>
      <c r="HB130" s="28"/>
      <c r="HC130" s="28"/>
      <c r="HD130" s="28"/>
      <c r="HE130" s="28"/>
      <c r="HF130" s="28"/>
      <c r="HG130" s="28"/>
      <c r="HH130" s="28"/>
      <c r="HI130" s="28"/>
      <c r="HJ130" s="28"/>
      <c r="HK130" s="28"/>
      <c r="HL130" s="28"/>
      <c r="HM130" s="28"/>
      <c r="HN130" s="28"/>
      <c r="HO130" s="28"/>
      <c r="HP130" s="28"/>
      <c r="HQ130" s="28"/>
      <c r="HR130" s="28"/>
      <c r="HS130" s="28"/>
      <c r="HT130" s="28"/>
      <c r="HU130" s="28"/>
      <c r="HV130" s="28"/>
      <c r="HW130" s="28"/>
      <c r="HX130" s="28"/>
      <c r="HY130" s="28"/>
      <c r="HZ130" s="28"/>
      <c r="IA130" s="28"/>
      <c r="IB130" s="28"/>
      <c r="IC130" s="28"/>
      <c r="ID130" s="28"/>
      <c r="IE130" s="28"/>
      <c r="IF130" s="28"/>
      <c r="IG130" s="28"/>
      <c r="IH130" s="28"/>
      <c r="II130" s="28"/>
      <c r="IJ130" s="28"/>
      <c r="IK130" s="28"/>
      <c r="IL130" s="28"/>
      <c r="IM130" s="28"/>
      <c r="IN130" s="28"/>
      <c r="IO130" s="28"/>
      <c r="IP130" s="28"/>
      <c r="IQ130" s="28"/>
      <c r="IR130" s="28"/>
      <c r="IS130" s="28"/>
      <c r="IT130" s="29"/>
    </row>
    <row r="131" spans="1:254" ht="37.25" customHeight="1">
      <c r="A131" s="40" t="s">
        <v>104</v>
      </c>
      <c r="B131" s="4" t="s">
        <v>905</v>
      </c>
      <c r="C131" s="4" t="s">
        <v>906</v>
      </c>
      <c r="D131" s="8">
        <v>1</v>
      </c>
      <c r="E131" s="165">
        <v>229</v>
      </c>
      <c r="F131" s="362"/>
      <c r="G131" s="363"/>
      <c r="H131" s="364"/>
      <c r="I131" s="365"/>
      <c r="J131" s="46" t="s">
        <v>804</v>
      </c>
      <c r="K131" s="47" t="s">
        <v>804</v>
      </c>
      <c r="L131" s="48" t="s">
        <v>804</v>
      </c>
      <c r="M131" s="372"/>
      <c r="N131" s="50" t="s">
        <v>804</v>
      </c>
      <c r="O131" s="51" t="s">
        <v>804</v>
      </c>
      <c r="P131" s="132" t="s">
        <v>804</v>
      </c>
      <c r="Q131" s="22">
        <f t="shared" si="18"/>
        <v>0</v>
      </c>
      <c r="R131" s="22">
        <f t="shared" si="16"/>
        <v>0</v>
      </c>
      <c r="S131" s="161" t="str">
        <f t="shared" si="17"/>
        <v>-</v>
      </c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  <c r="FM131" s="28"/>
      <c r="FN131" s="28"/>
      <c r="FO131" s="28"/>
      <c r="FP131" s="28"/>
      <c r="FQ131" s="28"/>
      <c r="FR131" s="28"/>
      <c r="FS131" s="28"/>
      <c r="FT131" s="28"/>
      <c r="FU131" s="28"/>
      <c r="FV131" s="28"/>
      <c r="FW131" s="28"/>
      <c r="FX131" s="28"/>
      <c r="FY131" s="28"/>
      <c r="FZ131" s="28"/>
      <c r="GA131" s="28"/>
      <c r="GB131" s="28"/>
      <c r="GC131" s="28"/>
      <c r="GD131" s="28"/>
      <c r="GE131" s="28"/>
      <c r="GF131" s="28"/>
      <c r="GG131" s="28"/>
      <c r="GH131" s="28"/>
      <c r="GI131" s="28"/>
      <c r="GJ131" s="28"/>
      <c r="GK131" s="28"/>
      <c r="GL131" s="28"/>
      <c r="GM131" s="28"/>
      <c r="GN131" s="28"/>
      <c r="GO131" s="28"/>
      <c r="GP131" s="28"/>
      <c r="GQ131" s="28"/>
      <c r="GR131" s="28"/>
      <c r="GS131" s="28"/>
      <c r="GT131" s="28"/>
      <c r="GU131" s="28"/>
      <c r="GV131" s="28"/>
      <c r="GW131" s="28"/>
      <c r="GX131" s="28"/>
      <c r="GY131" s="28"/>
      <c r="GZ131" s="28"/>
      <c r="HA131" s="28"/>
      <c r="HB131" s="28"/>
      <c r="HC131" s="28"/>
      <c r="HD131" s="28"/>
      <c r="HE131" s="28"/>
      <c r="HF131" s="28"/>
      <c r="HG131" s="28"/>
      <c r="HH131" s="28"/>
      <c r="HI131" s="28"/>
      <c r="HJ131" s="28"/>
      <c r="HK131" s="28"/>
      <c r="HL131" s="28"/>
      <c r="HM131" s="28"/>
      <c r="HN131" s="28"/>
      <c r="HO131" s="28"/>
      <c r="HP131" s="28"/>
      <c r="HQ131" s="28"/>
      <c r="HR131" s="28"/>
      <c r="HS131" s="28"/>
      <c r="HT131" s="28"/>
      <c r="HU131" s="28"/>
      <c r="HV131" s="28"/>
      <c r="HW131" s="28"/>
      <c r="HX131" s="28"/>
      <c r="HY131" s="28"/>
      <c r="HZ131" s="28"/>
      <c r="IA131" s="28"/>
      <c r="IB131" s="28"/>
      <c r="IC131" s="28"/>
      <c r="ID131" s="28"/>
      <c r="IE131" s="28"/>
      <c r="IF131" s="28"/>
      <c r="IG131" s="28"/>
      <c r="IH131" s="28"/>
      <c r="II131" s="28"/>
      <c r="IJ131" s="28"/>
      <c r="IK131" s="28"/>
      <c r="IL131" s="28"/>
      <c r="IM131" s="28"/>
      <c r="IN131" s="28"/>
      <c r="IO131" s="28"/>
      <c r="IP131" s="28"/>
      <c r="IQ131" s="28"/>
      <c r="IR131" s="28"/>
      <c r="IS131" s="28"/>
      <c r="IT131" s="29"/>
    </row>
    <row r="132" spans="1:254" ht="37.25" customHeight="1">
      <c r="A132" s="40" t="s">
        <v>104</v>
      </c>
      <c r="B132" s="4" t="s">
        <v>907</v>
      </c>
      <c r="C132" s="4" t="s">
        <v>908</v>
      </c>
      <c r="D132" s="8">
        <v>1</v>
      </c>
      <c r="E132" s="165">
        <v>229</v>
      </c>
      <c r="F132" s="362"/>
      <c r="G132" s="363"/>
      <c r="H132" s="364"/>
      <c r="I132" s="365"/>
      <c r="J132" s="46" t="s">
        <v>804</v>
      </c>
      <c r="K132" s="47" t="s">
        <v>804</v>
      </c>
      <c r="L132" s="48" t="s">
        <v>804</v>
      </c>
      <c r="M132" s="372"/>
      <c r="N132" s="50" t="s">
        <v>804</v>
      </c>
      <c r="O132" s="51" t="s">
        <v>804</v>
      </c>
      <c r="P132" s="132" t="s">
        <v>804</v>
      </c>
      <c r="Q132" s="22">
        <f t="shared" si="18"/>
        <v>0</v>
      </c>
      <c r="R132" s="22">
        <f t="shared" si="16"/>
        <v>0</v>
      </c>
      <c r="S132" s="161" t="str">
        <f t="shared" si="17"/>
        <v>-</v>
      </c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  <c r="FM132" s="28"/>
      <c r="FN132" s="28"/>
      <c r="FO132" s="28"/>
      <c r="FP132" s="28"/>
      <c r="FQ132" s="28"/>
      <c r="FR132" s="28"/>
      <c r="FS132" s="28"/>
      <c r="FT132" s="28"/>
      <c r="FU132" s="28"/>
      <c r="FV132" s="28"/>
      <c r="FW132" s="28"/>
      <c r="FX132" s="28"/>
      <c r="FY132" s="28"/>
      <c r="FZ132" s="28"/>
      <c r="GA132" s="28"/>
      <c r="GB132" s="28"/>
      <c r="GC132" s="28"/>
      <c r="GD132" s="28"/>
      <c r="GE132" s="28"/>
      <c r="GF132" s="28"/>
      <c r="GG132" s="28"/>
      <c r="GH132" s="28"/>
      <c r="GI132" s="28"/>
      <c r="GJ132" s="28"/>
      <c r="GK132" s="28"/>
      <c r="GL132" s="28"/>
      <c r="GM132" s="28"/>
      <c r="GN132" s="28"/>
      <c r="GO132" s="28"/>
      <c r="GP132" s="28"/>
      <c r="GQ132" s="28"/>
      <c r="GR132" s="28"/>
      <c r="GS132" s="28"/>
      <c r="GT132" s="28"/>
      <c r="GU132" s="28"/>
      <c r="GV132" s="28"/>
      <c r="GW132" s="28"/>
      <c r="GX132" s="28"/>
      <c r="GY132" s="28"/>
      <c r="GZ132" s="28"/>
      <c r="HA132" s="28"/>
      <c r="HB132" s="28"/>
      <c r="HC132" s="28"/>
      <c r="HD132" s="28"/>
      <c r="HE132" s="28"/>
      <c r="HF132" s="28"/>
      <c r="HG132" s="28"/>
      <c r="HH132" s="28"/>
      <c r="HI132" s="28"/>
      <c r="HJ132" s="28"/>
      <c r="HK132" s="28"/>
      <c r="HL132" s="28"/>
      <c r="HM132" s="28"/>
      <c r="HN132" s="28"/>
      <c r="HO132" s="28"/>
      <c r="HP132" s="28"/>
      <c r="HQ132" s="28"/>
      <c r="HR132" s="28"/>
      <c r="HS132" s="28"/>
      <c r="HT132" s="28"/>
      <c r="HU132" s="28"/>
      <c r="HV132" s="28"/>
      <c r="HW132" s="28"/>
      <c r="HX132" s="28"/>
      <c r="HY132" s="28"/>
      <c r="HZ132" s="28"/>
      <c r="IA132" s="28"/>
      <c r="IB132" s="28"/>
      <c r="IC132" s="28"/>
      <c r="ID132" s="28"/>
      <c r="IE132" s="28"/>
      <c r="IF132" s="28"/>
      <c r="IG132" s="28"/>
      <c r="IH132" s="28"/>
      <c r="II132" s="28"/>
      <c r="IJ132" s="28"/>
      <c r="IK132" s="28"/>
      <c r="IL132" s="28"/>
      <c r="IM132" s="28"/>
      <c r="IN132" s="28"/>
      <c r="IO132" s="28"/>
      <c r="IP132" s="28"/>
      <c r="IQ132" s="28"/>
      <c r="IR132" s="28"/>
      <c r="IS132" s="28"/>
      <c r="IT132" s="29"/>
    </row>
    <row r="133" spans="1:254" ht="37.25" customHeight="1">
      <c r="A133" s="40" t="s">
        <v>104</v>
      </c>
      <c r="B133" s="4" t="s">
        <v>909</v>
      </c>
      <c r="C133" s="4" t="s">
        <v>910</v>
      </c>
      <c r="D133" s="8">
        <v>1</v>
      </c>
      <c r="E133" s="166">
        <v>264</v>
      </c>
      <c r="F133" s="362"/>
      <c r="G133" s="363"/>
      <c r="H133" s="364"/>
      <c r="I133" s="365"/>
      <c r="J133" s="46" t="s">
        <v>804</v>
      </c>
      <c r="K133" s="47" t="s">
        <v>804</v>
      </c>
      <c r="L133" s="48" t="s">
        <v>804</v>
      </c>
      <c r="M133" s="372"/>
      <c r="N133" s="50" t="s">
        <v>804</v>
      </c>
      <c r="O133" s="51" t="s">
        <v>804</v>
      </c>
      <c r="P133" s="132" t="s">
        <v>804</v>
      </c>
      <c r="Q133" s="22">
        <f t="shared" si="18"/>
        <v>0</v>
      </c>
      <c r="R133" s="22">
        <f t="shared" si="16"/>
        <v>0</v>
      </c>
      <c r="S133" s="161" t="str">
        <f t="shared" si="17"/>
        <v>-</v>
      </c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  <c r="FM133" s="28"/>
      <c r="FN133" s="28"/>
      <c r="FO133" s="28"/>
      <c r="FP133" s="28"/>
      <c r="FQ133" s="28"/>
      <c r="FR133" s="28"/>
      <c r="FS133" s="28"/>
      <c r="FT133" s="28"/>
      <c r="FU133" s="28"/>
      <c r="FV133" s="28"/>
      <c r="FW133" s="28"/>
      <c r="FX133" s="28"/>
      <c r="FY133" s="28"/>
      <c r="FZ133" s="28"/>
      <c r="GA133" s="28"/>
      <c r="GB133" s="28"/>
      <c r="GC133" s="28"/>
      <c r="GD133" s="28"/>
      <c r="GE133" s="28"/>
      <c r="GF133" s="28"/>
      <c r="GG133" s="28"/>
      <c r="GH133" s="28"/>
      <c r="GI133" s="28"/>
      <c r="GJ133" s="28"/>
      <c r="GK133" s="28"/>
      <c r="GL133" s="28"/>
      <c r="GM133" s="28"/>
      <c r="GN133" s="28"/>
      <c r="GO133" s="28"/>
      <c r="GP133" s="28"/>
      <c r="GQ133" s="28"/>
      <c r="GR133" s="28"/>
      <c r="GS133" s="28"/>
      <c r="GT133" s="28"/>
      <c r="GU133" s="28"/>
      <c r="GV133" s="28"/>
      <c r="GW133" s="28"/>
      <c r="GX133" s="28"/>
      <c r="GY133" s="28"/>
      <c r="GZ133" s="28"/>
      <c r="HA133" s="28"/>
      <c r="HB133" s="28"/>
      <c r="HC133" s="28"/>
      <c r="HD133" s="28"/>
      <c r="HE133" s="28"/>
      <c r="HF133" s="28"/>
      <c r="HG133" s="28"/>
      <c r="HH133" s="28"/>
      <c r="HI133" s="28"/>
      <c r="HJ133" s="28"/>
      <c r="HK133" s="28"/>
      <c r="HL133" s="28"/>
      <c r="HM133" s="28"/>
      <c r="HN133" s="28"/>
      <c r="HO133" s="28"/>
      <c r="HP133" s="28"/>
      <c r="HQ133" s="28"/>
      <c r="HR133" s="28"/>
      <c r="HS133" s="28"/>
      <c r="HT133" s="28"/>
      <c r="HU133" s="28"/>
      <c r="HV133" s="28"/>
      <c r="HW133" s="28"/>
      <c r="HX133" s="28"/>
      <c r="HY133" s="28"/>
      <c r="HZ133" s="28"/>
      <c r="IA133" s="28"/>
      <c r="IB133" s="28"/>
      <c r="IC133" s="28"/>
      <c r="ID133" s="28"/>
      <c r="IE133" s="28"/>
      <c r="IF133" s="28"/>
      <c r="IG133" s="28"/>
      <c r="IH133" s="28"/>
      <c r="II133" s="28"/>
      <c r="IJ133" s="28"/>
      <c r="IK133" s="28"/>
      <c r="IL133" s="28"/>
      <c r="IM133" s="28"/>
      <c r="IN133" s="28"/>
      <c r="IO133" s="28"/>
      <c r="IP133" s="28"/>
      <c r="IQ133" s="28"/>
      <c r="IR133" s="28"/>
      <c r="IS133" s="28"/>
      <c r="IT133" s="29"/>
    </row>
    <row r="134" spans="1:254" ht="37.25" customHeight="1">
      <c r="A134" s="40" t="s">
        <v>104</v>
      </c>
      <c r="B134" s="4" t="s">
        <v>911</v>
      </c>
      <c r="C134" s="4" t="s">
        <v>912</v>
      </c>
      <c r="D134" s="8">
        <v>1</v>
      </c>
      <c r="E134" s="165">
        <v>264</v>
      </c>
      <c r="F134" s="362"/>
      <c r="G134" s="363"/>
      <c r="H134" s="364"/>
      <c r="I134" s="365"/>
      <c r="J134" s="46" t="s">
        <v>804</v>
      </c>
      <c r="K134" s="47" t="s">
        <v>804</v>
      </c>
      <c r="L134" s="48" t="s">
        <v>804</v>
      </c>
      <c r="M134" s="372"/>
      <c r="N134" s="50" t="s">
        <v>804</v>
      </c>
      <c r="O134" s="51" t="s">
        <v>804</v>
      </c>
      <c r="P134" s="132" t="s">
        <v>804</v>
      </c>
      <c r="Q134" s="22">
        <f t="shared" si="18"/>
        <v>0</v>
      </c>
      <c r="R134" s="22">
        <f t="shared" si="16"/>
        <v>0</v>
      </c>
      <c r="S134" s="161" t="str">
        <f t="shared" si="17"/>
        <v>-</v>
      </c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  <c r="FM134" s="28"/>
      <c r="FN134" s="28"/>
      <c r="FO134" s="28"/>
      <c r="FP134" s="28"/>
      <c r="FQ134" s="28"/>
      <c r="FR134" s="28"/>
      <c r="FS134" s="28"/>
      <c r="FT134" s="28"/>
      <c r="FU134" s="28"/>
      <c r="FV134" s="28"/>
      <c r="FW134" s="28"/>
      <c r="FX134" s="28"/>
      <c r="FY134" s="28"/>
      <c r="FZ134" s="28"/>
      <c r="GA134" s="28"/>
      <c r="GB134" s="28"/>
      <c r="GC134" s="28"/>
      <c r="GD134" s="28"/>
      <c r="GE134" s="28"/>
      <c r="GF134" s="28"/>
      <c r="GG134" s="28"/>
      <c r="GH134" s="28"/>
      <c r="GI134" s="28"/>
      <c r="GJ134" s="28"/>
      <c r="GK134" s="28"/>
      <c r="GL134" s="28"/>
      <c r="GM134" s="28"/>
      <c r="GN134" s="28"/>
      <c r="GO134" s="28"/>
      <c r="GP134" s="28"/>
      <c r="GQ134" s="28"/>
      <c r="GR134" s="28"/>
      <c r="GS134" s="28"/>
      <c r="GT134" s="28"/>
      <c r="GU134" s="28"/>
      <c r="GV134" s="28"/>
      <c r="GW134" s="28"/>
      <c r="GX134" s="28"/>
      <c r="GY134" s="28"/>
      <c r="GZ134" s="28"/>
      <c r="HA134" s="28"/>
      <c r="HB134" s="28"/>
      <c r="HC134" s="28"/>
      <c r="HD134" s="28"/>
      <c r="HE134" s="28"/>
      <c r="HF134" s="28"/>
      <c r="HG134" s="28"/>
      <c r="HH134" s="28"/>
      <c r="HI134" s="28"/>
      <c r="HJ134" s="28"/>
      <c r="HK134" s="28"/>
      <c r="HL134" s="28"/>
      <c r="HM134" s="28"/>
      <c r="HN134" s="28"/>
      <c r="HO134" s="28"/>
      <c r="HP134" s="28"/>
      <c r="HQ134" s="28"/>
      <c r="HR134" s="28"/>
      <c r="HS134" s="28"/>
      <c r="HT134" s="28"/>
      <c r="HU134" s="28"/>
      <c r="HV134" s="28"/>
      <c r="HW134" s="28"/>
      <c r="HX134" s="28"/>
      <c r="HY134" s="28"/>
      <c r="HZ134" s="28"/>
      <c r="IA134" s="28"/>
      <c r="IB134" s="28"/>
      <c r="IC134" s="28"/>
      <c r="ID134" s="28"/>
      <c r="IE134" s="28"/>
      <c r="IF134" s="28"/>
      <c r="IG134" s="28"/>
      <c r="IH134" s="28"/>
      <c r="II134" s="28"/>
      <c r="IJ134" s="28"/>
      <c r="IK134" s="28"/>
      <c r="IL134" s="28"/>
      <c r="IM134" s="28"/>
      <c r="IN134" s="28"/>
      <c r="IO134" s="28"/>
      <c r="IP134" s="28"/>
      <c r="IQ134" s="28"/>
      <c r="IR134" s="28"/>
      <c r="IS134" s="28"/>
      <c r="IT134" s="29"/>
    </row>
    <row r="135" spans="1:254" ht="37.25" customHeight="1">
      <c r="A135" s="40" t="s">
        <v>1109</v>
      </c>
      <c r="B135" s="4" t="s">
        <v>913</v>
      </c>
      <c r="C135" s="4" t="s">
        <v>914</v>
      </c>
      <c r="D135" s="8">
        <v>1</v>
      </c>
      <c r="E135" s="165">
        <v>380</v>
      </c>
      <c r="F135" s="362"/>
      <c r="G135" s="363"/>
      <c r="H135" s="364"/>
      <c r="I135" s="365"/>
      <c r="J135" s="46" t="s">
        <v>804</v>
      </c>
      <c r="K135" s="47" t="s">
        <v>804</v>
      </c>
      <c r="L135" s="48" t="s">
        <v>804</v>
      </c>
      <c r="M135" s="49" t="s">
        <v>804</v>
      </c>
      <c r="N135" s="50" t="s">
        <v>804</v>
      </c>
      <c r="O135" s="51" t="s">
        <v>804</v>
      </c>
      <c r="P135" s="132" t="s">
        <v>804</v>
      </c>
      <c r="Q135" s="22">
        <f>F135+G135+H135+I135</f>
        <v>0</v>
      </c>
      <c r="R135" s="22">
        <f t="shared" si="16"/>
        <v>0</v>
      </c>
      <c r="S135" s="161" t="str">
        <f t="shared" si="17"/>
        <v>-</v>
      </c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H135" s="28"/>
      <c r="GI135" s="28"/>
      <c r="GJ135" s="28"/>
      <c r="GK135" s="28"/>
      <c r="GL135" s="28"/>
      <c r="GM135" s="28"/>
      <c r="GN135" s="28"/>
      <c r="GO135" s="28"/>
      <c r="GP135" s="28"/>
      <c r="GQ135" s="28"/>
      <c r="GR135" s="28"/>
      <c r="GS135" s="28"/>
      <c r="GT135" s="28"/>
      <c r="GU135" s="28"/>
      <c r="GV135" s="28"/>
      <c r="GW135" s="28"/>
      <c r="GX135" s="28"/>
      <c r="GY135" s="28"/>
      <c r="GZ135" s="28"/>
      <c r="HA135" s="28"/>
      <c r="HB135" s="28"/>
      <c r="HC135" s="28"/>
      <c r="HD135" s="28"/>
      <c r="HE135" s="28"/>
      <c r="HF135" s="28"/>
      <c r="HG135" s="28"/>
      <c r="HH135" s="28"/>
      <c r="HI135" s="28"/>
      <c r="HJ135" s="28"/>
      <c r="HK135" s="28"/>
      <c r="HL135" s="28"/>
      <c r="HM135" s="28"/>
      <c r="HN135" s="28"/>
      <c r="HO135" s="28"/>
      <c r="HP135" s="28"/>
      <c r="HQ135" s="28"/>
      <c r="HR135" s="28"/>
      <c r="HS135" s="28"/>
      <c r="HT135" s="28"/>
      <c r="HU135" s="28"/>
      <c r="HV135" s="28"/>
      <c r="HW135" s="28"/>
      <c r="HX135" s="28"/>
      <c r="HY135" s="28"/>
      <c r="HZ135" s="28"/>
      <c r="IA135" s="28"/>
      <c r="IB135" s="28"/>
      <c r="IC135" s="28"/>
      <c r="ID135" s="28"/>
      <c r="IE135" s="28"/>
      <c r="IF135" s="28"/>
      <c r="IG135" s="28"/>
      <c r="IH135" s="28"/>
      <c r="II135" s="28"/>
      <c r="IJ135" s="28"/>
      <c r="IK135" s="28"/>
      <c r="IL135" s="28"/>
      <c r="IM135" s="28"/>
      <c r="IN135" s="28"/>
      <c r="IO135" s="28"/>
      <c r="IP135" s="28"/>
      <c r="IQ135" s="28"/>
      <c r="IR135" s="28"/>
      <c r="IS135" s="28"/>
      <c r="IT135" s="29"/>
    </row>
    <row r="136" spans="1:254" ht="37.25" customHeight="1">
      <c r="A136" s="40" t="s">
        <v>915</v>
      </c>
      <c r="B136" s="4" t="s">
        <v>916</v>
      </c>
      <c r="C136" s="4" t="s">
        <v>917</v>
      </c>
      <c r="D136" s="8">
        <v>1</v>
      </c>
      <c r="E136" s="165">
        <v>215</v>
      </c>
      <c r="F136" s="362"/>
      <c r="G136" s="363"/>
      <c r="H136" s="364"/>
      <c r="I136" s="365"/>
      <c r="J136" s="46" t="s">
        <v>804</v>
      </c>
      <c r="K136" s="47" t="s">
        <v>804</v>
      </c>
      <c r="L136" s="48" t="s">
        <v>804</v>
      </c>
      <c r="M136" s="372"/>
      <c r="N136" s="50" t="s">
        <v>804</v>
      </c>
      <c r="O136" s="51" t="s">
        <v>804</v>
      </c>
      <c r="P136" s="375"/>
      <c r="Q136" s="22">
        <f>F136+G136+H136+I136+P136+M136</f>
        <v>0</v>
      </c>
      <c r="R136" s="22">
        <f t="shared" si="16"/>
        <v>0</v>
      </c>
      <c r="S136" s="161" t="str">
        <f t="shared" si="17"/>
        <v>-</v>
      </c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  <c r="FM136" s="28"/>
      <c r="FN136" s="28"/>
      <c r="FO136" s="28"/>
      <c r="FP136" s="28"/>
      <c r="FQ136" s="28"/>
      <c r="FR136" s="28"/>
      <c r="FS136" s="28"/>
      <c r="FT136" s="28"/>
      <c r="FU136" s="28"/>
      <c r="FV136" s="28"/>
      <c r="FW136" s="28"/>
      <c r="FX136" s="28"/>
      <c r="FY136" s="28"/>
      <c r="FZ136" s="28"/>
      <c r="GA136" s="28"/>
      <c r="GB136" s="28"/>
      <c r="GC136" s="28"/>
      <c r="GD136" s="28"/>
      <c r="GE136" s="28"/>
      <c r="GF136" s="28"/>
      <c r="GG136" s="28"/>
      <c r="GH136" s="28"/>
      <c r="GI136" s="28"/>
      <c r="GJ136" s="28"/>
      <c r="GK136" s="28"/>
      <c r="GL136" s="28"/>
      <c r="GM136" s="28"/>
      <c r="GN136" s="28"/>
      <c r="GO136" s="28"/>
      <c r="GP136" s="28"/>
      <c r="GQ136" s="28"/>
      <c r="GR136" s="28"/>
      <c r="GS136" s="28"/>
      <c r="GT136" s="28"/>
      <c r="GU136" s="28"/>
      <c r="GV136" s="28"/>
      <c r="GW136" s="28"/>
      <c r="GX136" s="28"/>
      <c r="GY136" s="28"/>
      <c r="GZ136" s="28"/>
      <c r="HA136" s="28"/>
      <c r="HB136" s="28"/>
      <c r="HC136" s="28"/>
      <c r="HD136" s="28"/>
      <c r="HE136" s="28"/>
      <c r="HF136" s="28"/>
      <c r="HG136" s="28"/>
      <c r="HH136" s="28"/>
      <c r="HI136" s="28"/>
      <c r="HJ136" s="28"/>
      <c r="HK136" s="28"/>
      <c r="HL136" s="28"/>
      <c r="HM136" s="28"/>
      <c r="HN136" s="28"/>
      <c r="HO136" s="28"/>
      <c r="HP136" s="28"/>
      <c r="HQ136" s="28"/>
      <c r="HR136" s="28"/>
      <c r="HS136" s="28"/>
      <c r="HT136" s="28"/>
      <c r="HU136" s="28"/>
      <c r="HV136" s="28"/>
      <c r="HW136" s="28"/>
      <c r="HX136" s="28"/>
      <c r="HY136" s="28"/>
      <c r="HZ136" s="28"/>
      <c r="IA136" s="28"/>
      <c r="IB136" s="28"/>
      <c r="IC136" s="28"/>
      <c r="ID136" s="28"/>
      <c r="IE136" s="28"/>
      <c r="IF136" s="28"/>
      <c r="IG136" s="28"/>
      <c r="IH136" s="28"/>
      <c r="II136" s="28"/>
      <c r="IJ136" s="28"/>
      <c r="IK136" s="28"/>
      <c r="IL136" s="28"/>
      <c r="IM136" s="28"/>
      <c r="IN136" s="28"/>
      <c r="IO136" s="28"/>
      <c r="IP136" s="28"/>
      <c r="IQ136" s="28"/>
      <c r="IR136" s="28"/>
      <c r="IS136" s="28"/>
      <c r="IT136" s="29"/>
    </row>
    <row r="137" spans="1:254" ht="37.25" customHeight="1">
      <c r="A137" s="40" t="s">
        <v>915</v>
      </c>
      <c r="B137" s="4" t="s">
        <v>918</v>
      </c>
      <c r="C137" s="4" t="s">
        <v>919</v>
      </c>
      <c r="D137" s="8">
        <v>1</v>
      </c>
      <c r="E137" s="165">
        <v>205</v>
      </c>
      <c r="F137" s="362"/>
      <c r="G137" s="363"/>
      <c r="H137" s="364"/>
      <c r="I137" s="365"/>
      <c r="J137" s="46" t="s">
        <v>804</v>
      </c>
      <c r="K137" s="47" t="s">
        <v>804</v>
      </c>
      <c r="L137" s="48" t="s">
        <v>804</v>
      </c>
      <c r="M137" s="372"/>
      <c r="N137" s="50" t="s">
        <v>804</v>
      </c>
      <c r="O137" s="51" t="s">
        <v>804</v>
      </c>
      <c r="P137" s="375"/>
      <c r="Q137" s="22">
        <f t="shared" ref="Q137:Q145" si="19">F137+G137+H137+I137+P137+M137</f>
        <v>0</v>
      </c>
      <c r="R137" s="22">
        <f t="shared" si="16"/>
        <v>0</v>
      </c>
      <c r="S137" s="161" t="str">
        <f t="shared" si="17"/>
        <v>-</v>
      </c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  <c r="FM137" s="28"/>
      <c r="FN137" s="28"/>
      <c r="FO137" s="28"/>
      <c r="FP137" s="28"/>
      <c r="FQ137" s="28"/>
      <c r="FR137" s="28"/>
      <c r="FS137" s="28"/>
      <c r="FT137" s="28"/>
      <c r="FU137" s="28"/>
      <c r="FV137" s="28"/>
      <c r="FW137" s="28"/>
      <c r="FX137" s="28"/>
      <c r="FY137" s="28"/>
      <c r="FZ137" s="28"/>
      <c r="GA137" s="28"/>
      <c r="GB137" s="28"/>
      <c r="GC137" s="28"/>
      <c r="GD137" s="28"/>
      <c r="GE137" s="28"/>
      <c r="GF137" s="28"/>
      <c r="GG137" s="28"/>
      <c r="GH137" s="28"/>
      <c r="GI137" s="28"/>
      <c r="GJ137" s="28"/>
      <c r="GK137" s="28"/>
      <c r="GL137" s="28"/>
      <c r="GM137" s="28"/>
      <c r="GN137" s="28"/>
      <c r="GO137" s="28"/>
      <c r="GP137" s="28"/>
      <c r="GQ137" s="28"/>
      <c r="GR137" s="28"/>
      <c r="GS137" s="28"/>
      <c r="GT137" s="28"/>
      <c r="GU137" s="28"/>
      <c r="GV137" s="28"/>
      <c r="GW137" s="28"/>
      <c r="GX137" s="28"/>
      <c r="GY137" s="28"/>
      <c r="GZ137" s="28"/>
      <c r="HA137" s="28"/>
      <c r="HB137" s="28"/>
      <c r="HC137" s="28"/>
      <c r="HD137" s="28"/>
      <c r="HE137" s="28"/>
      <c r="HF137" s="28"/>
      <c r="HG137" s="28"/>
      <c r="HH137" s="28"/>
      <c r="HI137" s="28"/>
      <c r="HJ137" s="28"/>
      <c r="HK137" s="28"/>
      <c r="HL137" s="28"/>
      <c r="HM137" s="28"/>
      <c r="HN137" s="28"/>
      <c r="HO137" s="28"/>
      <c r="HP137" s="28"/>
      <c r="HQ137" s="28"/>
      <c r="HR137" s="28"/>
      <c r="HS137" s="28"/>
      <c r="HT137" s="28"/>
      <c r="HU137" s="28"/>
      <c r="HV137" s="28"/>
      <c r="HW137" s="28"/>
      <c r="HX137" s="28"/>
      <c r="HY137" s="28"/>
      <c r="HZ137" s="28"/>
      <c r="IA137" s="28"/>
      <c r="IB137" s="28"/>
      <c r="IC137" s="28"/>
      <c r="ID137" s="28"/>
      <c r="IE137" s="28"/>
      <c r="IF137" s="28"/>
      <c r="IG137" s="28"/>
      <c r="IH137" s="28"/>
      <c r="II137" s="28"/>
      <c r="IJ137" s="28"/>
      <c r="IK137" s="28"/>
      <c r="IL137" s="28"/>
      <c r="IM137" s="28"/>
      <c r="IN137" s="28"/>
      <c r="IO137" s="28"/>
      <c r="IP137" s="28"/>
      <c r="IQ137" s="28"/>
      <c r="IR137" s="28"/>
      <c r="IS137" s="28"/>
      <c r="IT137" s="29"/>
    </row>
    <row r="138" spans="1:254" ht="37.25" customHeight="1">
      <c r="A138" s="40" t="s">
        <v>915</v>
      </c>
      <c r="B138" s="4" t="s">
        <v>920</v>
      </c>
      <c r="C138" s="4" t="s">
        <v>921</v>
      </c>
      <c r="D138" s="8">
        <v>1</v>
      </c>
      <c r="E138" s="165">
        <v>362</v>
      </c>
      <c r="F138" s="362"/>
      <c r="G138" s="363"/>
      <c r="H138" s="364"/>
      <c r="I138" s="365"/>
      <c r="J138" s="46" t="s">
        <v>804</v>
      </c>
      <c r="K138" s="47" t="s">
        <v>804</v>
      </c>
      <c r="L138" s="48" t="s">
        <v>804</v>
      </c>
      <c r="M138" s="372"/>
      <c r="N138" s="50" t="s">
        <v>804</v>
      </c>
      <c r="O138" s="51" t="s">
        <v>804</v>
      </c>
      <c r="P138" s="375"/>
      <c r="Q138" s="22">
        <f t="shared" si="19"/>
        <v>0</v>
      </c>
      <c r="R138" s="22">
        <f t="shared" si="16"/>
        <v>0</v>
      </c>
      <c r="S138" s="161" t="str">
        <f t="shared" si="17"/>
        <v>-</v>
      </c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  <c r="FM138" s="28"/>
      <c r="FN138" s="28"/>
      <c r="FO138" s="28"/>
      <c r="FP138" s="28"/>
      <c r="FQ138" s="28"/>
      <c r="FR138" s="28"/>
      <c r="FS138" s="28"/>
      <c r="FT138" s="28"/>
      <c r="FU138" s="28"/>
      <c r="FV138" s="28"/>
      <c r="FW138" s="28"/>
      <c r="FX138" s="28"/>
      <c r="FY138" s="28"/>
      <c r="FZ138" s="28"/>
      <c r="GA138" s="28"/>
      <c r="GB138" s="28"/>
      <c r="GC138" s="28"/>
      <c r="GD138" s="28"/>
      <c r="GE138" s="28"/>
      <c r="GF138" s="28"/>
      <c r="GG138" s="28"/>
      <c r="GH138" s="28"/>
      <c r="GI138" s="28"/>
      <c r="GJ138" s="28"/>
      <c r="GK138" s="28"/>
      <c r="GL138" s="28"/>
      <c r="GM138" s="28"/>
      <c r="GN138" s="28"/>
      <c r="GO138" s="28"/>
      <c r="GP138" s="28"/>
      <c r="GQ138" s="28"/>
      <c r="GR138" s="28"/>
      <c r="GS138" s="28"/>
      <c r="GT138" s="28"/>
      <c r="GU138" s="28"/>
      <c r="GV138" s="28"/>
      <c r="GW138" s="28"/>
      <c r="GX138" s="28"/>
      <c r="GY138" s="28"/>
      <c r="GZ138" s="28"/>
      <c r="HA138" s="28"/>
      <c r="HB138" s="28"/>
      <c r="HC138" s="28"/>
      <c r="HD138" s="28"/>
      <c r="HE138" s="28"/>
      <c r="HF138" s="28"/>
      <c r="HG138" s="28"/>
      <c r="HH138" s="28"/>
      <c r="HI138" s="28"/>
      <c r="HJ138" s="28"/>
      <c r="HK138" s="28"/>
      <c r="HL138" s="28"/>
      <c r="HM138" s="28"/>
      <c r="HN138" s="28"/>
      <c r="HO138" s="28"/>
      <c r="HP138" s="28"/>
      <c r="HQ138" s="28"/>
      <c r="HR138" s="28"/>
      <c r="HS138" s="28"/>
      <c r="HT138" s="28"/>
      <c r="HU138" s="28"/>
      <c r="HV138" s="28"/>
      <c r="HW138" s="28"/>
      <c r="HX138" s="28"/>
      <c r="HY138" s="28"/>
      <c r="HZ138" s="28"/>
      <c r="IA138" s="28"/>
      <c r="IB138" s="28"/>
      <c r="IC138" s="28"/>
      <c r="ID138" s="28"/>
      <c r="IE138" s="28"/>
      <c r="IF138" s="28"/>
      <c r="IG138" s="28"/>
      <c r="IH138" s="28"/>
      <c r="II138" s="28"/>
      <c r="IJ138" s="28"/>
      <c r="IK138" s="28"/>
      <c r="IL138" s="28"/>
      <c r="IM138" s="28"/>
      <c r="IN138" s="28"/>
      <c r="IO138" s="28"/>
      <c r="IP138" s="28"/>
      <c r="IQ138" s="28"/>
      <c r="IR138" s="28"/>
      <c r="IS138" s="28"/>
      <c r="IT138" s="29"/>
    </row>
    <row r="139" spans="1:254" ht="37.25" customHeight="1">
      <c r="A139" s="40" t="s">
        <v>915</v>
      </c>
      <c r="B139" s="4" t="s">
        <v>922</v>
      </c>
      <c r="C139" s="4" t="s">
        <v>923</v>
      </c>
      <c r="D139" s="8">
        <v>1</v>
      </c>
      <c r="E139" s="165">
        <v>343</v>
      </c>
      <c r="F139" s="362"/>
      <c r="G139" s="363"/>
      <c r="H139" s="364"/>
      <c r="I139" s="365"/>
      <c r="J139" s="46" t="s">
        <v>804</v>
      </c>
      <c r="K139" s="47" t="s">
        <v>804</v>
      </c>
      <c r="L139" s="48" t="s">
        <v>804</v>
      </c>
      <c r="M139" s="372"/>
      <c r="N139" s="50" t="s">
        <v>804</v>
      </c>
      <c r="O139" s="51" t="s">
        <v>804</v>
      </c>
      <c r="P139" s="375"/>
      <c r="Q139" s="22">
        <f t="shared" si="19"/>
        <v>0</v>
      </c>
      <c r="R139" s="22">
        <f t="shared" si="16"/>
        <v>0</v>
      </c>
      <c r="S139" s="161" t="str">
        <f t="shared" si="17"/>
        <v>-</v>
      </c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  <c r="FM139" s="28"/>
      <c r="FN139" s="28"/>
      <c r="FO139" s="28"/>
      <c r="FP139" s="28"/>
      <c r="FQ139" s="28"/>
      <c r="FR139" s="28"/>
      <c r="FS139" s="28"/>
      <c r="FT139" s="28"/>
      <c r="FU139" s="28"/>
      <c r="FV139" s="28"/>
      <c r="FW139" s="28"/>
      <c r="FX139" s="28"/>
      <c r="FY139" s="28"/>
      <c r="FZ139" s="28"/>
      <c r="GA139" s="28"/>
      <c r="GB139" s="28"/>
      <c r="GC139" s="28"/>
      <c r="GD139" s="28"/>
      <c r="GE139" s="28"/>
      <c r="GF139" s="28"/>
      <c r="GG139" s="28"/>
      <c r="GH139" s="28"/>
      <c r="GI139" s="28"/>
      <c r="GJ139" s="28"/>
      <c r="GK139" s="28"/>
      <c r="GL139" s="28"/>
      <c r="GM139" s="28"/>
      <c r="GN139" s="28"/>
      <c r="GO139" s="28"/>
      <c r="GP139" s="28"/>
      <c r="GQ139" s="28"/>
      <c r="GR139" s="28"/>
      <c r="GS139" s="28"/>
      <c r="GT139" s="28"/>
      <c r="GU139" s="28"/>
      <c r="GV139" s="28"/>
      <c r="GW139" s="28"/>
      <c r="GX139" s="28"/>
      <c r="GY139" s="28"/>
      <c r="GZ139" s="28"/>
      <c r="HA139" s="28"/>
      <c r="HB139" s="28"/>
      <c r="HC139" s="28"/>
      <c r="HD139" s="28"/>
      <c r="HE139" s="28"/>
      <c r="HF139" s="28"/>
      <c r="HG139" s="28"/>
      <c r="HH139" s="28"/>
      <c r="HI139" s="28"/>
      <c r="HJ139" s="28"/>
      <c r="HK139" s="28"/>
      <c r="HL139" s="28"/>
      <c r="HM139" s="28"/>
      <c r="HN139" s="28"/>
      <c r="HO139" s="28"/>
      <c r="HP139" s="28"/>
      <c r="HQ139" s="28"/>
      <c r="HR139" s="28"/>
      <c r="HS139" s="28"/>
      <c r="HT139" s="28"/>
      <c r="HU139" s="28"/>
      <c r="HV139" s="28"/>
      <c r="HW139" s="28"/>
      <c r="HX139" s="28"/>
      <c r="HY139" s="28"/>
      <c r="HZ139" s="28"/>
      <c r="IA139" s="28"/>
      <c r="IB139" s="28"/>
      <c r="IC139" s="28"/>
      <c r="ID139" s="28"/>
      <c r="IE139" s="28"/>
      <c r="IF139" s="28"/>
      <c r="IG139" s="28"/>
      <c r="IH139" s="28"/>
      <c r="II139" s="28"/>
      <c r="IJ139" s="28"/>
      <c r="IK139" s="28"/>
      <c r="IL139" s="28"/>
      <c r="IM139" s="28"/>
      <c r="IN139" s="28"/>
      <c r="IO139" s="28"/>
      <c r="IP139" s="28"/>
      <c r="IQ139" s="28"/>
      <c r="IR139" s="28"/>
      <c r="IS139" s="28"/>
      <c r="IT139" s="29"/>
    </row>
    <row r="140" spans="1:254" ht="37.25" customHeight="1">
      <c r="A140" s="40" t="s">
        <v>915</v>
      </c>
      <c r="B140" s="4" t="s">
        <v>924</v>
      </c>
      <c r="C140" s="4" t="s">
        <v>925</v>
      </c>
      <c r="D140" s="8">
        <v>1</v>
      </c>
      <c r="E140" s="165">
        <v>549</v>
      </c>
      <c r="F140" s="362"/>
      <c r="G140" s="363"/>
      <c r="H140" s="364"/>
      <c r="I140" s="365"/>
      <c r="J140" s="46" t="s">
        <v>804</v>
      </c>
      <c r="K140" s="47" t="s">
        <v>804</v>
      </c>
      <c r="L140" s="48" t="s">
        <v>804</v>
      </c>
      <c r="M140" s="372"/>
      <c r="N140" s="50" t="s">
        <v>804</v>
      </c>
      <c r="O140" s="51" t="s">
        <v>804</v>
      </c>
      <c r="P140" s="375"/>
      <c r="Q140" s="22">
        <f t="shared" si="19"/>
        <v>0</v>
      </c>
      <c r="R140" s="22">
        <f t="shared" si="16"/>
        <v>0</v>
      </c>
      <c r="S140" s="161" t="str">
        <f t="shared" si="17"/>
        <v>-</v>
      </c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  <c r="FM140" s="28"/>
      <c r="FN140" s="28"/>
      <c r="FO140" s="28"/>
      <c r="FP140" s="28"/>
      <c r="FQ140" s="28"/>
      <c r="FR140" s="28"/>
      <c r="FS140" s="28"/>
      <c r="FT140" s="28"/>
      <c r="FU140" s="28"/>
      <c r="FV140" s="28"/>
      <c r="FW140" s="28"/>
      <c r="FX140" s="28"/>
      <c r="FY140" s="28"/>
      <c r="FZ140" s="28"/>
      <c r="GA140" s="28"/>
      <c r="GB140" s="28"/>
      <c r="GC140" s="28"/>
      <c r="GD140" s="28"/>
      <c r="GE140" s="28"/>
      <c r="GF140" s="28"/>
      <c r="GG140" s="28"/>
      <c r="GH140" s="28"/>
      <c r="GI140" s="28"/>
      <c r="GJ140" s="28"/>
      <c r="GK140" s="28"/>
      <c r="GL140" s="28"/>
      <c r="GM140" s="28"/>
      <c r="GN140" s="28"/>
      <c r="GO140" s="28"/>
      <c r="GP140" s="28"/>
      <c r="GQ140" s="28"/>
      <c r="GR140" s="28"/>
      <c r="GS140" s="28"/>
      <c r="GT140" s="28"/>
      <c r="GU140" s="28"/>
      <c r="GV140" s="28"/>
      <c r="GW140" s="28"/>
      <c r="GX140" s="28"/>
      <c r="GY140" s="28"/>
      <c r="GZ140" s="28"/>
      <c r="HA140" s="28"/>
      <c r="HB140" s="28"/>
      <c r="HC140" s="28"/>
      <c r="HD140" s="28"/>
      <c r="HE140" s="28"/>
      <c r="HF140" s="28"/>
      <c r="HG140" s="28"/>
      <c r="HH140" s="28"/>
      <c r="HI140" s="28"/>
      <c r="HJ140" s="28"/>
      <c r="HK140" s="28"/>
      <c r="HL140" s="28"/>
      <c r="HM140" s="28"/>
      <c r="HN140" s="28"/>
      <c r="HO140" s="28"/>
      <c r="HP140" s="28"/>
      <c r="HQ140" s="28"/>
      <c r="HR140" s="28"/>
      <c r="HS140" s="28"/>
      <c r="HT140" s="28"/>
      <c r="HU140" s="28"/>
      <c r="HV140" s="28"/>
      <c r="HW140" s="28"/>
      <c r="HX140" s="28"/>
      <c r="HY140" s="28"/>
      <c r="HZ140" s="28"/>
      <c r="IA140" s="28"/>
      <c r="IB140" s="28"/>
      <c r="IC140" s="28"/>
      <c r="ID140" s="28"/>
      <c r="IE140" s="28"/>
      <c r="IF140" s="28"/>
      <c r="IG140" s="28"/>
      <c r="IH140" s="28"/>
      <c r="II140" s="28"/>
      <c r="IJ140" s="28"/>
      <c r="IK140" s="28"/>
      <c r="IL140" s="28"/>
      <c r="IM140" s="28"/>
      <c r="IN140" s="28"/>
      <c r="IO140" s="28"/>
      <c r="IP140" s="28"/>
      <c r="IQ140" s="28"/>
      <c r="IR140" s="28"/>
      <c r="IS140" s="28"/>
      <c r="IT140" s="29"/>
    </row>
    <row r="141" spans="1:254" ht="37.25" customHeight="1">
      <c r="A141" s="40" t="s">
        <v>915</v>
      </c>
      <c r="B141" s="4" t="s">
        <v>926</v>
      </c>
      <c r="C141" s="4" t="s">
        <v>927</v>
      </c>
      <c r="D141" s="8">
        <v>1</v>
      </c>
      <c r="E141" s="165">
        <v>519</v>
      </c>
      <c r="F141" s="362"/>
      <c r="G141" s="363"/>
      <c r="H141" s="364"/>
      <c r="I141" s="365"/>
      <c r="J141" s="46" t="s">
        <v>804</v>
      </c>
      <c r="K141" s="47" t="s">
        <v>804</v>
      </c>
      <c r="L141" s="48" t="s">
        <v>804</v>
      </c>
      <c r="M141" s="372"/>
      <c r="N141" s="50" t="s">
        <v>804</v>
      </c>
      <c r="O141" s="51" t="s">
        <v>804</v>
      </c>
      <c r="P141" s="375"/>
      <c r="Q141" s="22">
        <f t="shared" si="19"/>
        <v>0</v>
      </c>
      <c r="R141" s="22">
        <f t="shared" si="16"/>
        <v>0</v>
      </c>
      <c r="S141" s="161" t="str">
        <f t="shared" si="17"/>
        <v>-</v>
      </c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  <c r="FM141" s="28"/>
      <c r="FN141" s="28"/>
      <c r="FO141" s="28"/>
      <c r="FP141" s="28"/>
      <c r="FQ141" s="28"/>
      <c r="FR141" s="28"/>
      <c r="FS141" s="28"/>
      <c r="FT141" s="28"/>
      <c r="FU141" s="28"/>
      <c r="FV141" s="28"/>
      <c r="FW141" s="28"/>
      <c r="FX141" s="28"/>
      <c r="FY141" s="28"/>
      <c r="FZ141" s="28"/>
      <c r="GA141" s="28"/>
      <c r="GB141" s="28"/>
      <c r="GC141" s="28"/>
      <c r="GD141" s="28"/>
      <c r="GE141" s="28"/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8"/>
      <c r="HA141" s="28"/>
      <c r="HB141" s="28"/>
      <c r="HC141" s="28"/>
      <c r="HD141" s="28"/>
      <c r="HE141" s="28"/>
      <c r="HF141" s="28"/>
      <c r="HG141" s="28"/>
      <c r="HH141" s="28"/>
      <c r="HI141" s="28"/>
      <c r="HJ141" s="28"/>
      <c r="HK141" s="28"/>
      <c r="HL141" s="28"/>
      <c r="HM141" s="28"/>
      <c r="HN141" s="28"/>
      <c r="HO141" s="28"/>
      <c r="HP141" s="28"/>
      <c r="HQ141" s="28"/>
      <c r="HR141" s="28"/>
      <c r="HS141" s="28"/>
      <c r="HT141" s="28"/>
      <c r="HU141" s="28"/>
      <c r="HV141" s="28"/>
      <c r="HW141" s="28"/>
      <c r="HX141" s="28"/>
      <c r="HY141" s="28"/>
      <c r="HZ141" s="28"/>
      <c r="IA141" s="28"/>
      <c r="IB141" s="28"/>
      <c r="IC141" s="28"/>
      <c r="ID141" s="28"/>
      <c r="IE141" s="28"/>
      <c r="IF141" s="28"/>
      <c r="IG141" s="28"/>
      <c r="IH141" s="28"/>
      <c r="II141" s="28"/>
      <c r="IJ141" s="28"/>
      <c r="IK141" s="28"/>
      <c r="IL141" s="28"/>
      <c r="IM141" s="28"/>
      <c r="IN141" s="28"/>
      <c r="IO141" s="28"/>
      <c r="IP141" s="28"/>
      <c r="IQ141" s="28"/>
      <c r="IR141" s="28"/>
      <c r="IS141" s="28"/>
      <c r="IT141" s="29"/>
    </row>
    <row r="142" spans="1:254" ht="37.25" customHeight="1">
      <c r="A142" s="40" t="s">
        <v>915</v>
      </c>
      <c r="B142" s="4" t="s">
        <v>928</v>
      </c>
      <c r="C142" s="4" t="s">
        <v>929</v>
      </c>
      <c r="D142" s="8">
        <v>1</v>
      </c>
      <c r="E142" s="165">
        <v>666</v>
      </c>
      <c r="F142" s="362"/>
      <c r="G142" s="363"/>
      <c r="H142" s="364"/>
      <c r="I142" s="365"/>
      <c r="J142" s="46" t="s">
        <v>804</v>
      </c>
      <c r="K142" s="47" t="s">
        <v>804</v>
      </c>
      <c r="L142" s="48" t="s">
        <v>804</v>
      </c>
      <c r="M142" s="372"/>
      <c r="N142" s="50" t="s">
        <v>804</v>
      </c>
      <c r="O142" s="51" t="s">
        <v>804</v>
      </c>
      <c r="P142" s="375"/>
      <c r="Q142" s="22">
        <f t="shared" si="19"/>
        <v>0</v>
      </c>
      <c r="R142" s="22">
        <f t="shared" si="16"/>
        <v>0</v>
      </c>
      <c r="S142" s="161" t="str">
        <f t="shared" si="17"/>
        <v>-</v>
      </c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  <c r="FM142" s="28"/>
      <c r="FN142" s="28"/>
      <c r="FO142" s="28"/>
      <c r="FP142" s="28"/>
      <c r="FQ142" s="28"/>
      <c r="FR142" s="28"/>
      <c r="FS142" s="28"/>
      <c r="FT142" s="28"/>
      <c r="FU142" s="28"/>
      <c r="FV142" s="28"/>
      <c r="FW142" s="28"/>
      <c r="FX142" s="28"/>
      <c r="FY142" s="28"/>
      <c r="FZ142" s="28"/>
      <c r="GA142" s="28"/>
      <c r="GB142" s="28"/>
      <c r="GC142" s="28"/>
      <c r="GD142" s="28"/>
      <c r="GE142" s="28"/>
      <c r="GF142" s="28"/>
      <c r="GG142" s="28"/>
      <c r="GH142" s="28"/>
      <c r="GI142" s="28"/>
      <c r="GJ142" s="28"/>
      <c r="GK142" s="28"/>
      <c r="GL142" s="28"/>
      <c r="GM142" s="28"/>
      <c r="GN142" s="28"/>
      <c r="GO142" s="28"/>
      <c r="GP142" s="28"/>
      <c r="GQ142" s="28"/>
      <c r="GR142" s="28"/>
      <c r="GS142" s="28"/>
      <c r="GT142" s="28"/>
      <c r="GU142" s="28"/>
      <c r="GV142" s="28"/>
      <c r="GW142" s="28"/>
      <c r="GX142" s="28"/>
      <c r="GY142" s="28"/>
      <c r="GZ142" s="28"/>
      <c r="HA142" s="28"/>
      <c r="HB142" s="28"/>
      <c r="HC142" s="28"/>
      <c r="HD142" s="28"/>
      <c r="HE142" s="28"/>
      <c r="HF142" s="28"/>
      <c r="HG142" s="28"/>
      <c r="HH142" s="28"/>
      <c r="HI142" s="28"/>
      <c r="HJ142" s="28"/>
      <c r="HK142" s="28"/>
      <c r="HL142" s="28"/>
      <c r="HM142" s="28"/>
      <c r="HN142" s="28"/>
      <c r="HO142" s="28"/>
      <c r="HP142" s="28"/>
      <c r="HQ142" s="28"/>
      <c r="HR142" s="28"/>
      <c r="HS142" s="28"/>
      <c r="HT142" s="28"/>
      <c r="HU142" s="28"/>
      <c r="HV142" s="28"/>
      <c r="HW142" s="28"/>
      <c r="HX142" s="28"/>
      <c r="HY142" s="28"/>
      <c r="HZ142" s="28"/>
      <c r="IA142" s="28"/>
      <c r="IB142" s="28"/>
      <c r="IC142" s="28"/>
      <c r="ID142" s="28"/>
      <c r="IE142" s="28"/>
      <c r="IF142" s="28"/>
      <c r="IG142" s="28"/>
      <c r="IH142" s="28"/>
      <c r="II142" s="28"/>
      <c r="IJ142" s="28"/>
      <c r="IK142" s="28"/>
      <c r="IL142" s="28"/>
      <c r="IM142" s="28"/>
      <c r="IN142" s="28"/>
      <c r="IO142" s="28"/>
      <c r="IP142" s="28"/>
      <c r="IQ142" s="28"/>
      <c r="IR142" s="28"/>
      <c r="IS142" s="28"/>
      <c r="IT142" s="29"/>
    </row>
    <row r="143" spans="1:254" ht="37.25" customHeight="1">
      <c r="A143" s="40" t="s">
        <v>915</v>
      </c>
      <c r="B143" s="4" t="s">
        <v>930</v>
      </c>
      <c r="C143" s="4" t="s">
        <v>931</v>
      </c>
      <c r="D143" s="8">
        <v>1</v>
      </c>
      <c r="E143" s="165">
        <v>633</v>
      </c>
      <c r="F143" s="362"/>
      <c r="G143" s="363"/>
      <c r="H143" s="364"/>
      <c r="I143" s="365"/>
      <c r="J143" s="46" t="s">
        <v>804</v>
      </c>
      <c r="K143" s="47" t="s">
        <v>804</v>
      </c>
      <c r="L143" s="48" t="s">
        <v>804</v>
      </c>
      <c r="M143" s="372"/>
      <c r="N143" s="50" t="s">
        <v>804</v>
      </c>
      <c r="O143" s="51" t="s">
        <v>804</v>
      </c>
      <c r="P143" s="375"/>
      <c r="Q143" s="22">
        <f t="shared" si="19"/>
        <v>0</v>
      </c>
      <c r="R143" s="22">
        <f t="shared" si="16"/>
        <v>0</v>
      </c>
      <c r="S143" s="161" t="str">
        <f t="shared" si="17"/>
        <v>-</v>
      </c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  <c r="FM143" s="28"/>
      <c r="FN143" s="28"/>
      <c r="FO143" s="28"/>
      <c r="FP143" s="28"/>
      <c r="FQ143" s="28"/>
      <c r="FR143" s="28"/>
      <c r="FS143" s="28"/>
      <c r="FT143" s="28"/>
      <c r="FU143" s="28"/>
      <c r="FV143" s="28"/>
      <c r="FW143" s="28"/>
      <c r="FX143" s="28"/>
      <c r="FY143" s="28"/>
      <c r="FZ143" s="28"/>
      <c r="GA143" s="28"/>
      <c r="GB143" s="28"/>
      <c r="GC143" s="28"/>
      <c r="GD143" s="28"/>
      <c r="GE143" s="28"/>
      <c r="GF143" s="28"/>
      <c r="GG143" s="28"/>
      <c r="GH143" s="28"/>
      <c r="GI143" s="28"/>
      <c r="GJ143" s="28"/>
      <c r="GK143" s="28"/>
      <c r="GL143" s="28"/>
      <c r="GM143" s="28"/>
      <c r="GN143" s="28"/>
      <c r="GO143" s="28"/>
      <c r="GP143" s="28"/>
      <c r="GQ143" s="28"/>
      <c r="GR143" s="28"/>
      <c r="GS143" s="28"/>
      <c r="GT143" s="28"/>
      <c r="GU143" s="28"/>
      <c r="GV143" s="28"/>
      <c r="GW143" s="28"/>
      <c r="GX143" s="28"/>
      <c r="GY143" s="28"/>
      <c r="GZ143" s="28"/>
      <c r="HA143" s="28"/>
      <c r="HB143" s="28"/>
      <c r="HC143" s="28"/>
      <c r="HD143" s="28"/>
      <c r="HE143" s="28"/>
      <c r="HF143" s="28"/>
      <c r="HG143" s="28"/>
      <c r="HH143" s="28"/>
      <c r="HI143" s="28"/>
      <c r="HJ143" s="28"/>
      <c r="HK143" s="28"/>
      <c r="HL143" s="28"/>
      <c r="HM143" s="28"/>
      <c r="HN143" s="28"/>
      <c r="HO143" s="28"/>
      <c r="HP143" s="28"/>
      <c r="HQ143" s="28"/>
      <c r="HR143" s="28"/>
      <c r="HS143" s="28"/>
      <c r="HT143" s="28"/>
      <c r="HU143" s="28"/>
      <c r="HV143" s="28"/>
      <c r="HW143" s="28"/>
      <c r="HX143" s="28"/>
      <c r="HY143" s="28"/>
      <c r="HZ143" s="28"/>
      <c r="IA143" s="28"/>
      <c r="IB143" s="28"/>
      <c r="IC143" s="28"/>
      <c r="ID143" s="28"/>
      <c r="IE143" s="28"/>
      <c r="IF143" s="28"/>
      <c r="IG143" s="28"/>
      <c r="IH143" s="28"/>
      <c r="II143" s="28"/>
      <c r="IJ143" s="28"/>
      <c r="IK143" s="28"/>
      <c r="IL143" s="28"/>
      <c r="IM143" s="28"/>
      <c r="IN143" s="28"/>
      <c r="IO143" s="28"/>
      <c r="IP143" s="28"/>
      <c r="IQ143" s="28"/>
      <c r="IR143" s="28"/>
      <c r="IS143" s="28"/>
      <c r="IT143" s="29"/>
    </row>
    <row r="144" spans="1:254" ht="37.25" customHeight="1">
      <c r="A144" s="40" t="s">
        <v>915</v>
      </c>
      <c r="B144" s="4" t="s">
        <v>932</v>
      </c>
      <c r="C144" s="4" t="s">
        <v>933</v>
      </c>
      <c r="D144" s="8">
        <f>$D136+$D138+$D140+$D142</f>
        <v>4</v>
      </c>
      <c r="E144" s="165">
        <v>1791</v>
      </c>
      <c r="F144" s="362"/>
      <c r="G144" s="363"/>
      <c r="H144" s="364"/>
      <c r="I144" s="365"/>
      <c r="J144" s="46" t="s">
        <v>804</v>
      </c>
      <c r="K144" s="47" t="s">
        <v>804</v>
      </c>
      <c r="L144" s="48" t="s">
        <v>804</v>
      </c>
      <c r="M144" s="372"/>
      <c r="N144" s="50" t="s">
        <v>804</v>
      </c>
      <c r="O144" s="51" t="s">
        <v>804</v>
      </c>
      <c r="P144" s="375"/>
      <c r="Q144" s="22">
        <f t="shared" si="19"/>
        <v>0</v>
      </c>
      <c r="R144" s="22">
        <f t="shared" si="16"/>
        <v>0</v>
      </c>
      <c r="S144" s="161" t="str">
        <f t="shared" si="17"/>
        <v>-</v>
      </c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  <c r="FM144" s="28"/>
      <c r="FN144" s="28"/>
      <c r="FO144" s="28"/>
      <c r="FP144" s="28"/>
      <c r="FQ144" s="28"/>
      <c r="FR144" s="28"/>
      <c r="FS144" s="28"/>
      <c r="FT144" s="28"/>
      <c r="FU144" s="28"/>
      <c r="FV144" s="28"/>
      <c r="FW144" s="28"/>
      <c r="FX144" s="28"/>
      <c r="FY144" s="28"/>
      <c r="FZ144" s="28"/>
      <c r="GA144" s="28"/>
      <c r="GB144" s="28"/>
      <c r="GC144" s="28"/>
      <c r="GD144" s="28"/>
      <c r="GE144" s="28"/>
      <c r="GF144" s="28"/>
      <c r="GG144" s="28"/>
      <c r="GH144" s="28"/>
      <c r="GI144" s="28"/>
      <c r="GJ144" s="28"/>
      <c r="GK144" s="28"/>
      <c r="GL144" s="28"/>
      <c r="GM144" s="28"/>
      <c r="GN144" s="28"/>
      <c r="GO144" s="28"/>
      <c r="GP144" s="28"/>
      <c r="GQ144" s="28"/>
      <c r="GR144" s="28"/>
      <c r="GS144" s="28"/>
      <c r="GT144" s="28"/>
      <c r="GU144" s="28"/>
      <c r="GV144" s="28"/>
      <c r="GW144" s="28"/>
      <c r="GX144" s="28"/>
      <c r="GY144" s="28"/>
      <c r="GZ144" s="28"/>
      <c r="HA144" s="28"/>
      <c r="HB144" s="28"/>
      <c r="HC144" s="28"/>
      <c r="HD144" s="28"/>
      <c r="HE144" s="28"/>
      <c r="HF144" s="28"/>
      <c r="HG144" s="28"/>
      <c r="HH144" s="28"/>
      <c r="HI144" s="28"/>
      <c r="HJ144" s="28"/>
      <c r="HK144" s="28"/>
      <c r="HL144" s="28"/>
      <c r="HM144" s="28"/>
      <c r="HN144" s="28"/>
      <c r="HO144" s="28"/>
      <c r="HP144" s="28"/>
      <c r="HQ144" s="28"/>
      <c r="HR144" s="28"/>
      <c r="HS144" s="28"/>
      <c r="HT144" s="28"/>
      <c r="HU144" s="28"/>
      <c r="HV144" s="28"/>
      <c r="HW144" s="28"/>
      <c r="HX144" s="28"/>
      <c r="HY144" s="28"/>
      <c r="HZ144" s="28"/>
      <c r="IA144" s="28"/>
      <c r="IB144" s="28"/>
      <c r="IC144" s="28"/>
      <c r="ID144" s="28"/>
      <c r="IE144" s="28"/>
      <c r="IF144" s="28"/>
      <c r="IG144" s="28"/>
      <c r="IH144" s="28"/>
      <c r="II144" s="28"/>
      <c r="IJ144" s="28"/>
      <c r="IK144" s="28"/>
      <c r="IL144" s="28"/>
      <c r="IM144" s="28"/>
      <c r="IN144" s="28"/>
      <c r="IO144" s="28"/>
      <c r="IP144" s="28"/>
      <c r="IQ144" s="28"/>
      <c r="IR144" s="28"/>
      <c r="IS144" s="28"/>
      <c r="IT144" s="29"/>
    </row>
    <row r="145" spans="1:254" ht="37.25" customHeight="1">
      <c r="A145" s="40" t="s">
        <v>915</v>
      </c>
      <c r="B145" s="4" t="s">
        <v>934</v>
      </c>
      <c r="C145" s="4" t="s">
        <v>935</v>
      </c>
      <c r="D145" s="8">
        <f>$D137+$D139+$D141+$D143</f>
        <v>4</v>
      </c>
      <c r="E145" s="165">
        <v>1700</v>
      </c>
      <c r="F145" s="362"/>
      <c r="G145" s="363"/>
      <c r="H145" s="364"/>
      <c r="I145" s="365"/>
      <c r="J145" s="46" t="s">
        <v>804</v>
      </c>
      <c r="K145" s="47" t="s">
        <v>804</v>
      </c>
      <c r="L145" s="48" t="s">
        <v>804</v>
      </c>
      <c r="M145" s="372"/>
      <c r="N145" s="50" t="s">
        <v>804</v>
      </c>
      <c r="O145" s="51" t="s">
        <v>804</v>
      </c>
      <c r="P145" s="382"/>
      <c r="Q145" s="22">
        <f t="shared" si="19"/>
        <v>0</v>
      </c>
      <c r="R145" s="22">
        <f t="shared" si="16"/>
        <v>0</v>
      </c>
      <c r="S145" s="161" t="str">
        <f t="shared" si="17"/>
        <v>-</v>
      </c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  <c r="FM145" s="28"/>
      <c r="FN145" s="28"/>
      <c r="FO145" s="28"/>
      <c r="FP145" s="28"/>
      <c r="FQ145" s="28"/>
      <c r="FR145" s="28"/>
      <c r="FS145" s="28"/>
      <c r="FT145" s="28"/>
      <c r="FU145" s="28"/>
      <c r="FV145" s="28"/>
      <c r="FW145" s="28"/>
      <c r="FX145" s="28"/>
      <c r="FY145" s="28"/>
      <c r="FZ145" s="28"/>
      <c r="GA145" s="28"/>
      <c r="GB145" s="28"/>
      <c r="GC145" s="28"/>
      <c r="GD145" s="28"/>
      <c r="GE145" s="28"/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/>
      <c r="GT145" s="28"/>
      <c r="GU145" s="28"/>
      <c r="GV145" s="28"/>
      <c r="GW145" s="28"/>
      <c r="GX145" s="28"/>
      <c r="GY145" s="28"/>
      <c r="GZ145" s="28"/>
      <c r="HA145" s="28"/>
      <c r="HB145" s="28"/>
      <c r="HC145" s="28"/>
      <c r="HD145" s="28"/>
      <c r="HE145" s="28"/>
      <c r="HF145" s="28"/>
      <c r="HG145" s="28"/>
      <c r="HH145" s="28"/>
      <c r="HI145" s="28"/>
      <c r="HJ145" s="28"/>
      <c r="HK145" s="28"/>
      <c r="HL145" s="28"/>
      <c r="HM145" s="28"/>
      <c r="HN145" s="28"/>
      <c r="HO145" s="28"/>
      <c r="HP145" s="28"/>
      <c r="HQ145" s="28"/>
      <c r="HR145" s="28"/>
      <c r="HS145" s="28"/>
      <c r="HT145" s="28"/>
      <c r="HU145" s="28"/>
      <c r="HV145" s="28"/>
      <c r="HW145" s="28"/>
      <c r="HX145" s="28"/>
      <c r="HY145" s="28"/>
      <c r="HZ145" s="28"/>
      <c r="IA145" s="28"/>
      <c r="IB145" s="28"/>
      <c r="IC145" s="28"/>
      <c r="ID145" s="28"/>
      <c r="IE145" s="28"/>
      <c r="IF145" s="28"/>
      <c r="IG145" s="28"/>
      <c r="IH145" s="28"/>
      <c r="II145" s="28"/>
      <c r="IJ145" s="28"/>
      <c r="IK145" s="28"/>
      <c r="IL145" s="28"/>
      <c r="IM145" s="28"/>
      <c r="IN145" s="28"/>
      <c r="IO145" s="28"/>
      <c r="IP145" s="28"/>
      <c r="IQ145" s="28"/>
      <c r="IR145" s="28"/>
      <c r="IS145" s="28"/>
      <c r="IT145" s="29"/>
    </row>
    <row r="146" spans="1:254" ht="21" hidden="1">
      <c r="A146" s="320" t="s">
        <v>1442</v>
      </c>
      <c r="B146" s="4" t="s">
        <v>1403</v>
      </c>
      <c r="C146" s="4" t="s">
        <v>1404</v>
      </c>
      <c r="D146" s="8">
        <v>3</v>
      </c>
      <c r="E146" s="165">
        <v>504</v>
      </c>
      <c r="F146" s="362"/>
      <c r="G146" s="363"/>
      <c r="H146" s="364"/>
      <c r="I146" s="365"/>
      <c r="J146" s="46" t="s">
        <v>804</v>
      </c>
      <c r="K146" s="47" t="s">
        <v>804</v>
      </c>
      <c r="L146" s="48" t="s">
        <v>804</v>
      </c>
      <c r="M146" s="372"/>
      <c r="N146" s="50" t="s">
        <v>804</v>
      </c>
      <c r="O146" s="51" t="s">
        <v>804</v>
      </c>
      <c r="P146" s="132" t="s">
        <v>804</v>
      </c>
      <c r="Q146" s="22">
        <f>F146+G146+H146+I146+M146</f>
        <v>0</v>
      </c>
      <c r="R146" s="22">
        <f t="shared" si="16"/>
        <v>0</v>
      </c>
      <c r="S146" s="161" t="str">
        <f t="shared" si="17"/>
        <v>-</v>
      </c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  <c r="FQ146" s="28"/>
      <c r="FR146" s="28"/>
      <c r="FS146" s="28"/>
      <c r="FT146" s="28"/>
      <c r="FU146" s="28"/>
      <c r="FV146" s="28"/>
      <c r="FW146" s="28"/>
      <c r="FX146" s="28"/>
      <c r="FY146" s="28"/>
      <c r="FZ146" s="28"/>
      <c r="GA146" s="28"/>
      <c r="GB146" s="28"/>
      <c r="GC146" s="28"/>
      <c r="GD146" s="28"/>
      <c r="GE146" s="28"/>
      <c r="GF146" s="28"/>
      <c r="GG146" s="28"/>
      <c r="GH146" s="28"/>
      <c r="GI146" s="28"/>
      <c r="GJ146" s="28"/>
      <c r="GK146" s="28"/>
      <c r="GL146" s="28"/>
      <c r="GM146" s="28"/>
      <c r="GN146" s="28"/>
      <c r="GO146" s="28"/>
      <c r="GP146" s="28"/>
      <c r="GQ146" s="28"/>
      <c r="GR146" s="28"/>
      <c r="GS146" s="28"/>
      <c r="GT146" s="28"/>
      <c r="GU146" s="28"/>
      <c r="GV146" s="28"/>
      <c r="GW146" s="28"/>
      <c r="GX146" s="28"/>
      <c r="GY146" s="28"/>
      <c r="GZ146" s="28"/>
      <c r="HA146" s="28"/>
      <c r="HB146" s="28"/>
      <c r="HC146" s="28"/>
      <c r="HD146" s="28"/>
      <c r="HE146" s="28"/>
      <c r="HF146" s="28"/>
      <c r="HG146" s="28"/>
      <c r="HH146" s="28"/>
      <c r="HI146" s="28"/>
      <c r="HJ146" s="28"/>
      <c r="HK146" s="28"/>
      <c r="HL146" s="28"/>
      <c r="HM146" s="28"/>
      <c r="HN146" s="28"/>
      <c r="HO146" s="28"/>
      <c r="HP146" s="28"/>
      <c r="HQ146" s="28"/>
      <c r="HR146" s="28"/>
      <c r="HS146" s="28"/>
      <c r="HT146" s="28"/>
      <c r="HU146" s="28"/>
      <c r="HV146" s="28"/>
      <c r="HW146" s="28"/>
      <c r="HX146" s="28"/>
      <c r="HY146" s="28"/>
      <c r="HZ146" s="28"/>
      <c r="IA146" s="28"/>
      <c r="IB146" s="28"/>
      <c r="IC146" s="28"/>
      <c r="ID146" s="28"/>
      <c r="IE146" s="28"/>
      <c r="IF146" s="28"/>
      <c r="IG146" s="28"/>
      <c r="IH146" s="28"/>
      <c r="II146" s="28"/>
      <c r="IJ146" s="28"/>
      <c r="IK146" s="28"/>
      <c r="IL146" s="28"/>
      <c r="IM146" s="28"/>
      <c r="IN146" s="28"/>
      <c r="IO146" s="28"/>
      <c r="IP146" s="28"/>
      <c r="IQ146" s="28"/>
      <c r="IR146" s="28"/>
      <c r="IS146" s="28"/>
      <c r="IT146" s="29"/>
    </row>
    <row r="147" spans="1:254" ht="21" hidden="1">
      <c r="A147" s="321" t="s">
        <v>1442</v>
      </c>
      <c r="B147" s="4" t="s">
        <v>1405</v>
      </c>
      <c r="C147" s="4" t="s">
        <v>1406</v>
      </c>
      <c r="D147" s="8">
        <v>3</v>
      </c>
      <c r="E147" s="165">
        <v>468</v>
      </c>
      <c r="F147" s="362"/>
      <c r="G147" s="363"/>
      <c r="H147" s="364"/>
      <c r="I147" s="365"/>
      <c r="J147" s="46" t="s">
        <v>804</v>
      </c>
      <c r="K147" s="47" t="s">
        <v>804</v>
      </c>
      <c r="L147" s="48" t="s">
        <v>804</v>
      </c>
      <c r="M147" s="372"/>
      <c r="N147" s="50" t="s">
        <v>804</v>
      </c>
      <c r="O147" s="51" t="s">
        <v>804</v>
      </c>
      <c r="P147" s="132" t="s">
        <v>804</v>
      </c>
      <c r="Q147" s="22">
        <f>F147+G147+H147+I147+M147</f>
        <v>0</v>
      </c>
      <c r="R147" s="22">
        <f t="shared" si="14"/>
        <v>0</v>
      </c>
      <c r="S147" s="161" t="str">
        <f t="shared" ref="S147:S165" si="20">IF(Q147&gt;0,Q147*E147,"-")</f>
        <v>-</v>
      </c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  <c r="FM147" s="28"/>
      <c r="FN147" s="28"/>
      <c r="FO147" s="28"/>
      <c r="FP147" s="28"/>
      <c r="FQ147" s="28"/>
      <c r="FR147" s="28"/>
      <c r="FS147" s="28"/>
      <c r="FT147" s="28"/>
      <c r="FU147" s="28"/>
      <c r="FV147" s="28"/>
      <c r="FW147" s="28"/>
      <c r="FX147" s="28"/>
      <c r="FY147" s="28"/>
      <c r="FZ147" s="28"/>
      <c r="GA147" s="28"/>
      <c r="GB147" s="28"/>
      <c r="GC147" s="28"/>
      <c r="GD147" s="28"/>
      <c r="GE147" s="28"/>
      <c r="GF147" s="28"/>
      <c r="GG147" s="28"/>
      <c r="GH147" s="28"/>
      <c r="GI147" s="28"/>
      <c r="GJ147" s="28"/>
      <c r="GK147" s="28"/>
      <c r="GL147" s="28"/>
      <c r="GM147" s="28"/>
      <c r="GN147" s="28"/>
      <c r="GO147" s="28"/>
      <c r="GP147" s="28"/>
      <c r="GQ147" s="28"/>
      <c r="GR147" s="28"/>
      <c r="GS147" s="28"/>
      <c r="GT147" s="28"/>
      <c r="GU147" s="28"/>
      <c r="GV147" s="28"/>
      <c r="GW147" s="28"/>
      <c r="GX147" s="28"/>
      <c r="GY147" s="28"/>
      <c r="GZ147" s="28"/>
      <c r="HA147" s="28"/>
      <c r="HB147" s="28"/>
      <c r="HC147" s="28"/>
      <c r="HD147" s="28"/>
      <c r="HE147" s="28"/>
      <c r="HF147" s="28"/>
      <c r="HG147" s="28"/>
      <c r="HH147" s="28"/>
      <c r="HI147" s="28"/>
      <c r="HJ147" s="28"/>
      <c r="HK147" s="28"/>
      <c r="HL147" s="28"/>
      <c r="HM147" s="28"/>
      <c r="HN147" s="28"/>
      <c r="HO147" s="28"/>
      <c r="HP147" s="28"/>
      <c r="HQ147" s="28"/>
      <c r="HR147" s="28"/>
      <c r="HS147" s="28"/>
      <c r="HT147" s="28"/>
      <c r="HU147" s="28"/>
      <c r="HV147" s="28"/>
      <c r="HW147" s="28"/>
      <c r="HX147" s="28"/>
      <c r="HY147" s="28"/>
      <c r="HZ147" s="28"/>
      <c r="IA147" s="28"/>
      <c r="IB147" s="28"/>
      <c r="IC147" s="28"/>
      <c r="ID147" s="28"/>
      <c r="IE147" s="28"/>
      <c r="IF147" s="28"/>
      <c r="IG147" s="28"/>
      <c r="IH147" s="28"/>
      <c r="II147" s="28"/>
      <c r="IJ147" s="28"/>
      <c r="IK147" s="28"/>
      <c r="IL147" s="28"/>
      <c r="IM147" s="28"/>
      <c r="IN147" s="28"/>
      <c r="IO147" s="28"/>
      <c r="IP147" s="28"/>
      <c r="IQ147" s="28"/>
      <c r="IR147" s="28"/>
      <c r="IS147" s="28"/>
      <c r="IT147" s="29"/>
    </row>
    <row r="148" spans="1:254" ht="37.25" customHeight="1">
      <c r="A148" s="321" t="s">
        <v>1443</v>
      </c>
      <c r="B148" s="4" t="s">
        <v>1407</v>
      </c>
      <c r="C148" s="4" t="s">
        <v>1408</v>
      </c>
      <c r="D148" s="8">
        <v>3</v>
      </c>
      <c r="E148" s="165">
        <v>393</v>
      </c>
      <c r="F148" s="362"/>
      <c r="G148" s="363"/>
      <c r="H148" s="364"/>
      <c r="I148" s="365"/>
      <c r="J148" s="46" t="s">
        <v>804</v>
      </c>
      <c r="K148" s="47" t="s">
        <v>804</v>
      </c>
      <c r="L148" s="48" t="s">
        <v>804</v>
      </c>
      <c r="M148" s="372"/>
      <c r="N148" s="50" t="s">
        <v>804</v>
      </c>
      <c r="O148" s="51" t="s">
        <v>804</v>
      </c>
      <c r="P148" s="132" t="s">
        <v>804</v>
      </c>
      <c r="Q148" s="22">
        <f>F148+G148+H148+I148+M148</f>
        <v>0</v>
      </c>
      <c r="R148" s="22">
        <f t="shared" si="14"/>
        <v>0</v>
      </c>
      <c r="S148" s="161" t="str">
        <f t="shared" si="20"/>
        <v>-</v>
      </c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  <c r="FM148" s="28"/>
      <c r="FN148" s="28"/>
      <c r="FO148" s="28"/>
      <c r="FP148" s="28"/>
      <c r="FQ148" s="28"/>
      <c r="FR148" s="28"/>
      <c r="FS148" s="28"/>
      <c r="FT148" s="28"/>
      <c r="FU148" s="28"/>
      <c r="FV148" s="28"/>
      <c r="FW148" s="28"/>
      <c r="FX148" s="28"/>
      <c r="FY148" s="28"/>
      <c r="FZ148" s="28"/>
      <c r="GA148" s="28"/>
      <c r="GB148" s="28"/>
      <c r="GC148" s="28"/>
      <c r="GD148" s="28"/>
      <c r="GE148" s="28"/>
      <c r="GF148" s="28"/>
      <c r="GG148" s="28"/>
      <c r="GH148" s="28"/>
      <c r="GI148" s="28"/>
      <c r="GJ148" s="28"/>
      <c r="GK148" s="28"/>
      <c r="GL148" s="28"/>
      <c r="GM148" s="28"/>
      <c r="GN148" s="28"/>
      <c r="GO148" s="28"/>
      <c r="GP148" s="28"/>
      <c r="GQ148" s="28"/>
      <c r="GR148" s="28"/>
      <c r="GS148" s="28"/>
      <c r="GT148" s="28"/>
      <c r="GU148" s="28"/>
      <c r="GV148" s="28"/>
      <c r="GW148" s="28"/>
      <c r="GX148" s="28"/>
      <c r="GY148" s="28"/>
      <c r="GZ148" s="28"/>
      <c r="HA148" s="28"/>
      <c r="HB148" s="28"/>
      <c r="HC148" s="28"/>
      <c r="HD148" s="28"/>
      <c r="HE148" s="28"/>
      <c r="HF148" s="28"/>
      <c r="HG148" s="28"/>
      <c r="HH148" s="28"/>
      <c r="HI148" s="28"/>
      <c r="HJ148" s="28"/>
      <c r="HK148" s="28"/>
      <c r="HL148" s="28"/>
      <c r="HM148" s="28"/>
      <c r="HN148" s="28"/>
      <c r="HO148" s="28"/>
      <c r="HP148" s="28"/>
      <c r="HQ148" s="28"/>
      <c r="HR148" s="28"/>
      <c r="HS148" s="28"/>
      <c r="HT148" s="28"/>
      <c r="HU148" s="28"/>
      <c r="HV148" s="28"/>
      <c r="HW148" s="28"/>
      <c r="HX148" s="28"/>
      <c r="HY148" s="28"/>
      <c r="HZ148" s="28"/>
      <c r="IA148" s="28"/>
      <c r="IB148" s="28"/>
      <c r="IC148" s="28"/>
      <c r="ID148" s="28"/>
      <c r="IE148" s="28"/>
      <c r="IF148" s="28"/>
      <c r="IG148" s="28"/>
      <c r="IH148" s="28"/>
      <c r="II148" s="28"/>
      <c r="IJ148" s="28"/>
      <c r="IK148" s="28"/>
      <c r="IL148" s="28"/>
      <c r="IM148" s="28"/>
      <c r="IN148" s="28"/>
      <c r="IO148" s="28"/>
      <c r="IP148" s="28"/>
      <c r="IQ148" s="28"/>
      <c r="IR148" s="28"/>
      <c r="IS148" s="28"/>
      <c r="IT148" s="29"/>
    </row>
    <row r="149" spans="1:254" ht="37.25" customHeight="1">
      <c r="A149" s="321" t="s">
        <v>1443</v>
      </c>
      <c r="B149" s="4" t="s">
        <v>1409</v>
      </c>
      <c r="C149" s="4" t="s">
        <v>1410</v>
      </c>
      <c r="D149" s="8">
        <v>3</v>
      </c>
      <c r="E149" s="165">
        <v>428</v>
      </c>
      <c r="F149" s="362"/>
      <c r="G149" s="363"/>
      <c r="H149" s="364"/>
      <c r="I149" s="365"/>
      <c r="J149" s="46" t="s">
        <v>804</v>
      </c>
      <c r="K149" s="47" t="s">
        <v>804</v>
      </c>
      <c r="L149" s="48" t="s">
        <v>804</v>
      </c>
      <c r="M149" s="372"/>
      <c r="N149" s="50" t="s">
        <v>804</v>
      </c>
      <c r="O149" s="51" t="s">
        <v>804</v>
      </c>
      <c r="P149" s="132" t="s">
        <v>804</v>
      </c>
      <c r="Q149" s="22">
        <f t="shared" ref="Q149:Q159" si="21">F149+G149+H149+I149+M149</f>
        <v>0</v>
      </c>
      <c r="R149" s="22">
        <f t="shared" si="14"/>
        <v>0</v>
      </c>
      <c r="S149" s="161" t="str">
        <f t="shared" si="20"/>
        <v>-</v>
      </c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  <c r="FM149" s="28"/>
      <c r="FN149" s="28"/>
      <c r="FO149" s="28"/>
      <c r="FP149" s="28"/>
      <c r="FQ149" s="28"/>
      <c r="FR149" s="28"/>
      <c r="FS149" s="28"/>
      <c r="FT149" s="28"/>
      <c r="FU149" s="28"/>
      <c r="FV149" s="28"/>
      <c r="FW149" s="28"/>
      <c r="FX149" s="28"/>
      <c r="FY149" s="28"/>
      <c r="FZ149" s="28"/>
      <c r="GA149" s="28"/>
      <c r="GB149" s="28"/>
      <c r="GC149" s="28"/>
      <c r="GD149" s="28"/>
      <c r="GE149" s="28"/>
      <c r="GF149" s="28"/>
      <c r="GG149" s="28"/>
      <c r="GH149" s="28"/>
      <c r="GI149" s="28"/>
      <c r="GJ149" s="28"/>
      <c r="GK149" s="28"/>
      <c r="GL149" s="28"/>
      <c r="GM149" s="28"/>
      <c r="GN149" s="28"/>
      <c r="GO149" s="28"/>
      <c r="GP149" s="28"/>
      <c r="GQ149" s="28"/>
      <c r="GR149" s="28"/>
      <c r="GS149" s="28"/>
      <c r="GT149" s="28"/>
      <c r="GU149" s="28"/>
      <c r="GV149" s="28"/>
      <c r="GW149" s="28"/>
      <c r="GX149" s="28"/>
      <c r="GY149" s="28"/>
      <c r="GZ149" s="28"/>
      <c r="HA149" s="28"/>
      <c r="HB149" s="28"/>
      <c r="HC149" s="28"/>
      <c r="HD149" s="28"/>
      <c r="HE149" s="28"/>
      <c r="HF149" s="28"/>
      <c r="HG149" s="28"/>
      <c r="HH149" s="28"/>
      <c r="HI149" s="28"/>
      <c r="HJ149" s="28"/>
      <c r="HK149" s="28"/>
      <c r="HL149" s="28"/>
      <c r="HM149" s="28"/>
      <c r="HN149" s="28"/>
      <c r="HO149" s="28"/>
      <c r="HP149" s="28"/>
      <c r="HQ149" s="28"/>
      <c r="HR149" s="28"/>
      <c r="HS149" s="28"/>
      <c r="HT149" s="28"/>
      <c r="HU149" s="28"/>
      <c r="HV149" s="28"/>
      <c r="HW149" s="28"/>
      <c r="HX149" s="28"/>
      <c r="HY149" s="28"/>
      <c r="HZ149" s="28"/>
      <c r="IA149" s="28"/>
      <c r="IB149" s="28"/>
      <c r="IC149" s="28"/>
      <c r="ID149" s="28"/>
      <c r="IE149" s="28"/>
      <c r="IF149" s="28"/>
      <c r="IG149" s="28"/>
      <c r="IH149" s="28"/>
      <c r="II149" s="28"/>
      <c r="IJ149" s="28"/>
      <c r="IK149" s="28"/>
      <c r="IL149" s="28"/>
      <c r="IM149" s="28"/>
      <c r="IN149" s="28"/>
      <c r="IO149" s="28"/>
      <c r="IP149" s="28"/>
      <c r="IQ149" s="28"/>
      <c r="IR149" s="28"/>
      <c r="IS149" s="28"/>
      <c r="IT149" s="29"/>
    </row>
    <row r="150" spans="1:254" ht="37.25" customHeight="1">
      <c r="A150" s="321" t="s">
        <v>1443</v>
      </c>
      <c r="B150" s="4" t="s">
        <v>1411</v>
      </c>
      <c r="C150" s="4" t="s">
        <v>1412</v>
      </c>
      <c r="D150" s="8">
        <v>3</v>
      </c>
      <c r="E150" s="165">
        <v>394</v>
      </c>
      <c r="F150" s="362"/>
      <c r="G150" s="363"/>
      <c r="H150" s="364"/>
      <c r="I150" s="365"/>
      <c r="J150" s="46" t="s">
        <v>804</v>
      </c>
      <c r="K150" s="47" t="s">
        <v>804</v>
      </c>
      <c r="L150" s="48" t="s">
        <v>804</v>
      </c>
      <c r="M150" s="372"/>
      <c r="N150" s="50" t="s">
        <v>804</v>
      </c>
      <c r="O150" s="51" t="s">
        <v>804</v>
      </c>
      <c r="P150" s="132" t="s">
        <v>804</v>
      </c>
      <c r="Q150" s="22">
        <f t="shared" si="21"/>
        <v>0</v>
      </c>
      <c r="R150" s="22">
        <f t="shared" si="14"/>
        <v>0</v>
      </c>
      <c r="S150" s="161" t="str">
        <f t="shared" si="20"/>
        <v>-</v>
      </c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  <c r="FM150" s="28"/>
      <c r="FN150" s="28"/>
      <c r="FO150" s="28"/>
      <c r="FP150" s="28"/>
      <c r="FQ150" s="28"/>
      <c r="FR150" s="28"/>
      <c r="FS150" s="28"/>
      <c r="FT150" s="28"/>
      <c r="FU150" s="28"/>
      <c r="FV150" s="28"/>
      <c r="FW150" s="28"/>
      <c r="FX150" s="28"/>
      <c r="FY150" s="28"/>
      <c r="FZ150" s="28"/>
      <c r="GA150" s="28"/>
      <c r="GB150" s="28"/>
      <c r="GC150" s="28"/>
      <c r="GD150" s="28"/>
      <c r="GE150" s="28"/>
      <c r="GF150" s="28"/>
      <c r="GG150" s="28"/>
      <c r="GH150" s="28"/>
      <c r="GI150" s="28"/>
      <c r="GJ150" s="28"/>
      <c r="GK150" s="28"/>
      <c r="GL150" s="28"/>
      <c r="GM150" s="28"/>
      <c r="GN150" s="28"/>
      <c r="GO150" s="28"/>
      <c r="GP150" s="28"/>
      <c r="GQ150" s="28"/>
      <c r="GR150" s="28"/>
      <c r="GS150" s="28"/>
      <c r="GT150" s="28"/>
      <c r="GU150" s="28"/>
      <c r="GV150" s="28"/>
      <c r="GW150" s="28"/>
      <c r="GX150" s="28"/>
      <c r="GY150" s="28"/>
      <c r="GZ150" s="28"/>
      <c r="HA150" s="28"/>
      <c r="HB150" s="28"/>
      <c r="HC150" s="28"/>
      <c r="HD150" s="28"/>
      <c r="HE150" s="28"/>
      <c r="HF150" s="28"/>
      <c r="HG150" s="28"/>
      <c r="HH150" s="28"/>
      <c r="HI150" s="28"/>
      <c r="HJ150" s="28"/>
      <c r="HK150" s="28"/>
      <c r="HL150" s="28"/>
      <c r="HM150" s="28"/>
      <c r="HN150" s="28"/>
      <c r="HO150" s="28"/>
      <c r="HP150" s="28"/>
      <c r="HQ150" s="28"/>
      <c r="HR150" s="28"/>
      <c r="HS150" s="28"/>
      <c r="HT150" s="28"/>
      <c r="HU150" s="28"/>
      <c r="HV150" s="28"/>
      <c r="HW150" s="28"/>
      <c r="HX150" s="28"/>
      <c r="HY150" s="28"/>
      <c r="HZ150" s="28"/>
      <c r="IA150" s="28"/>
      <c r="IB150" s="28"/>
      <c r="IC150" s="28"/>
      <c r="ID150" s="28"/>
      <c r="IE150" s="28"/>
      <c r="IF150" s="28"/>
      <c r="IG150" s="28"/>
      <c r="IH150" s="28"/>
      <c r="II150" s="28"/>
      <c r="IJ150" s="28"/>
      <c r="IK150" s="28"/>
      <c r="IL150" s="28"/>
      <c r="IM150" s="28"/>
      <c r="IN150" s="28"/>
      <c r="IO150" s="28"/>
      <c r="IP150" s="28"/>
      <c r="IQ150" s="28"/>
      <c r="IR150" s="28"/>
      <c r="IS150" s="28"/>
      <c r="IT150" s="29"/>
    </row>
    <row r="151" spans="1:254" ht="37.25" customHeight="1">
      <c r="A151" s="321" t="s">
        <v>1443</v>
      </c>
      <c r="B151" s="4" t="s">
        <v>1413</v>
      </c>
      <c r="C151" s="4" t="s">
        <v>1414</v>
      </c>
      <c r="D151" s="8">
        <v>3</v>
      </c>
      <c r="E151" s="165">
        <v>426</v>
      </c>
      <c r="F151" s="362"/>
      <c r="G151" s="363"/>
      <c r="H151" s="364"/>
      <c r="I151" s="365"/>
      <c r="J151" s="46" t="s">
        <v>804</v>
      </c>
      <c r="K151" s="47" t="s">
        <v>804</v>
      </c>
      <c r="L151" s="48" t="s">
        <v>804</v>
      </c>
      <c r="M151" s="372"/>
      <c r="N151" s="50" t="s">
        <v>804</v>
      </c>
      <c r="O151" s="51" t="s">
        <v>804</v>
      </c>
      <c r="P151" s="132" t="s">
        <v>804</v>
      </c>
      <c r="Q151" s="22">
        <f t="shared" si="21"/>
        <v>0</v>
      </c>
      <c r="R151" s="22">
        <f t="shared" si="14"/>
        <v>0</v>
      </c>
      <c r="S151" s="161" t="str">
        <f t="shared" si="20"/>
        <v>-</v>
      </c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  <c r="FQ151" s="28"/>
      <c r="FR151" s="28"/>
      <c r="FS151" s="28"/>
      <c r="FT151" s="28"/>
      <c r="FU151" s="28"/>
      <c r="FV151" s="28"/>
      <c r="FW151" s="28"/>
      <c r="FX151" s="28"/>
      <c r="FY151" s="28"/>
      <c r="FZ151" s="28"/>
      <c r="GA151" s="28"/>
      <c r="GB151" s="28"/>
      <c r="GC151" s="28"/>
      <c r="GD151" s="28"/>
      <c r="GE151" s="28"/>
      <c r="GF151" s="28"/>
      <c r="GG151" s="28"/>
      <c r="GH151" s="28"/>
      <c r="GI151" s="28"/>
      <c r="GJ151" s="28"/>
      <c r="GK151" s="28"/>
      <c r="GL151" s="28"/>
      <c r="GM151" s="28"/>
      <c r="GN151" s="28"/>
      <c r="GO151" s="28"/>
      <c r="GP151" s="28"/>
      <c r="GQ151" s="28"/>
      <c r="GR151" s="28"/>
      <c r="GS151" s="28"/>
      <c r="GT151" s="28"/>
      <c r="GU151" s="28"/>
      <c r="GV151" s="28"/>
      <c r="GW151" s="28"/>
      <c r="GX151" s="28"/>
      <c r="GY151" s="28"/>
      <c r="GZ151" s="28"/>
      <c r="HA151" s="28"/>
      <c r="HB151" s="28"/>
      <c r="HC151" s="28"/>
      <c r="HD151" s="28"/>
      <c r="HE151" s="28"/>
      <c r="HF151" s="28"/>
      <c r="HG151" s="28"/>
      <c r="HH151" s="28"/>
      <c r="HI151" s="28"/>
      <c r="HJ151" s="28"/>
      <c r="HK151" s="28"/>
      <c r="HL151" s="28"/>
      <c r="HM151" s="28"/>
      <c r="HN151" s="28"/>
      <c r="HO151" s="28"/>
      <c r="HP151" s="28"/>
      <c r="HQ151" s="28"/>
      <c r="HR151" s="28"/>
      <c r="HS151" s="28"/>
      <c r="HT151" s="28"/>
      <c r="HU151" s="28"/>
      <c r="HV151" s="28"/>
      <c r="HW151" s="28"/>
      <c r="HX151" s="28"/>
      <c r="HY151" s="28"/>
      <c r="HZ151" s="28"/>
      <c r="IA151" s="28"/>
      <c r="IB151" s="28"/>
      <c r="IC151" s="28"/>
      <c r="ID151" s="28"/>
      <c r="IE151" s="28"/>
      <c r="IF151" s="28"/>
      <c r="IG151" s="28"/>
      <c r="IH151" s="28"/>
      <c r="II151" s="28"/>
      <c r="IJ151" s="28"/>
      <c r="IK151" s="28"/>
      <c r="IL151" s="28"/>
      <c r="IM151" s="28"/>
      <c r="IN151" s="28"/>
      <c r="IO151" s="28"/>
      <c r="IP151" s="28"/>
      <c r="IQ151" s="28"/>
      <c r="IR151" s="28"/>
      <c r="IS151" s="28"/>
      <c r="IT151" s="29"/>
    </row>
    <row r="152" spans="1:254" ht="37.25" customHeight="1">
      <c r="A152" s="321" t="s">
        <v>1443</v>
      </c>
      <c r="B152" s="4" t="s">
        <v>1415</v>
      </c>
      <c r="C152" s="4" t="s">
        <v>1416</v>
      </c>
      <c r="D152" s="8">
        <v>3</v>
      </c>
      <c r="E152" s="165">
        <v>416</v>
      </c>
      <c r="F152" s="362"/>
      <c r="G152" s="363"/>
      <c r="H152" s="364"/>
      <c r="I152" s="365"/>
      <c r="J152" s="46" t="s">
        <v>804</v>
      </c>
      <c r="K152" s="47" t="s">
        <v>804</v>
      </c>
      <c r="L152" s="48" t="s">
        <v>804</v>
      </c>
      <c r="M152" s="372"/>
      <c r="N152" s="50" t="s">
        <v>804</v>
      </c>
      <c r="O152" s="51" t="s">
        <v>804</v>
      </c>
      <c r="P152" s="132" t="s">
        <v>804</v>
      </c>
      <c r="Q152" s="22">
        <f t="shared" si="21"/>
        <v>0</v>
      </c>
      <c r="R152" s="22">
        <f t="shared" si="14"/>
        <v>0</v>
      </c>
      <c r="S152" s="161" t="str">
        <f t="shared" si="20"/>
        <v>-</v>
      </c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  <c r="FM152" s="28"/>
      <c r="FN152" s="28"/>
      <c r="FO152" s="28"/>
      <c r="FP152" s="28"/>
      <c r="FQ152" s="28"/>
      <c r="FR152" s="28"/>
      <c r="FS152" s="28"/>
      <c r="FT152" s="28"/>
      <c r="FU152" s="28"/>
      <c r="FV152" s="28"/>
      <c r="FW152" s="28"/>
      <c r="FX152" s="28"/>
      <c r="FY152" s="28"/>
      <c r="FZ152" s="28"/>
      <c r="GA152" s="28"/>
      <c r="GB152" s="28"/>
      <c r="GC152" s="28"/>
      <c r="GD152" s="28"/>
      <c r="GE152" s="28"/>
      <c r="GF152" s="28"/>
      <c r="GG152" s="28"/>
      <c r="GH152" s="28"/>
      <c r="GI152" s="28"/>
      <c r="GJ152" s="28"/>
      <c r="GK152" s="28"/>
      <c r="GL152" s="28"/>
      <c r="GM152" s="28"/>
      <c r="GN152" s="28"/>
      <c r="GO152" s="28"/>
      <c r="GP152" s="28"/>
      <c r="GQ152" s="28"/>
      <c r="GR152" s="28"/>
      <c r="GS152" s="28"/>
      <c r="GT152" s="28"/>
      <c r="GU152" s="28"/>
      <c r="GV152" s="28"/>
      <c r="GW152" s="28"/>
      <c r="GX152" s="28"/>
      <c r="GY152" s="28"/>
      <c r="GZ152" s="28"/>
      <c r="HA152" s="28"/>
      <c r="HB152" s="28"/>
      <c r="HC152" s="28"/>
      <c r="HD152" s="28"/>
      <c r="HE152" s="28"/>
      <c r="HF152" s="28"/>
      <c r="HG152" s="28"/>
      <c r="HH152" s="28"/>
      <c r="HI152" s="28"/>
      <c r="HJ152" s="28"/>
      <c r="HK152" s="28"/>
      <c r="HL152" s="28"/>
      <c r="HM152" s="28"/>
      <c r="HN152" s="28"/>
      <c r="HO152" s="28"/>
      <c r="HP152" s="28"/>
      <c r="HQ152" s="28"/>
      <c r="HR152" s="28"/>
      <c r="HS152" s="28"/>
      <c r="HT152" s="28"/>
      <c r="HU152" s="28"/>
      <c r="HV152" s="28"/>
      <c r="HW152" s="28"/>
      <c r="HX152" s="28"/>
      <c r="HY152" s="28"/>
      <c r="HZ152" s="28"/>
      <c r="IA152" s="28"/>
      <c r="IB152" s="28"/>
      <c r="IC152" s="28"/>
      <c r="ID152" s="28"/>
      <c r="IE152" s="28"/>
      <c r="IF152" s="28"/>
      <c r="IG152" s="28"/>
      <c r="IH152" s="28"/>
      <c r="II152" s="28"/>
      <c r="IJ152" s="28"/>
      <c r="IK152" s="28"/>
      <c r="IL152" s="28"/>
      <c r="IM152" s="28"/>
      <c r="IN152" s="28"/>
      <c r="IO152" s="28"/>
      <c r="IP152" s="28"/>
      <c r="IQ152" s="28"/>
      <c r="IR152" s="28"/>
      <c r="IS152" s="28"/>
      <c r="IT152" s="29"/>
    </row>
    <row r="153" spans="1:254" ht="37.25" customHeight="1">
      <c r="A153" s="321" t="s">
        <v>1443</v>
      </c>
      <c r="B153" s="4" t="s">
        <v>1417</v>
      </c>
      <c r="C153" s="4" t="s">
        <v>1418</v>
      </c>
      <c r="D153" s="8">
        <v>3</v>
      </c>
      <c r="E153" s="166">
        <v>445</v>
      </c>
      <c r="F153" s="362"/>
      <c r="G153" s="363"/>
      <c r="H153" s="364"/>
      <c r="I153" s="365"/>
      <c r="J153" s="46" t="s">
        <v>804</v>
      </c>
      <c r="K153" s="47" t="s">
        <v>804</v>
      </c>
      <c r="L153" s="48" t="s">
        <v>804</v>
      </c>
      <c r="M153" s="372"/>
      <c r="N153" s="50" t="s">
        <v>804</v>
      </c>
      <c r="O153" s="51" t="s">
        <v>804</v>
      </c>
      <c r="P153" s="132" t="s">
        <v>804</v>
      </c>
      <c r="Q153" s="22">
        <f t="shared" si="21"/>
        <v>0</v>
      </c>
      <c r="R153" s="22">
        <f t="shared" si="14"/>
        <v>0</v>
      </c>
      <c r="S153" s="161" t="str">
        <f t="shared" si="20"/>
        <v>-</v>
      </c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  <c r="FM153" s="28"/>
      <c r="FN153" s="28"/>
      <c r="FO153" s="28"/>
      <c r="FP153" s="28"/>
      <c r="FQ153" s="28"/>
      <c r="FR153" s="28"/>
      <c r="FS153" s="28"/>
      <c r="FT153" s="28"/>
      <c r="FU153" s="28"/>
      <c r="FV153" s="28"/>
      <c r="FW153" s="28"/>
      <c r="FX153" s="28"/>
      <c r="FY153" s="28"/>
      <c r="FZ153" s="28"/>
      <c r="GA153" s="28"/>
      <c r="GB153" s="28"/>
      <c r="GC153" s="28"/>
      <c r="GD153" s="28"/>
      <c r="GE153" s="28"/>
      <c r="GF153" s="28"/>
      <c r="GG153" s="28"/>
      <c r="GH153" s="28"/>
      <c r="GI153" s="28"/>
      <c r="GJ153" s="28"/>
      <c r="GK153" s="28"/>
      <c r="GL153" s="28"/>
      <c r="GM153" s="28"/>
      <c r="GN153" s="28"/>
      <c r="GO153" s="28"/>
      <c r="GP153" s="28"/>
      <c r="GQ153" s="28"/>
      <c r="GR153" s="28"/>
      <c r="GS153" s="28"/>
      <c r="GT153" s="28"/>
      <c r="GU153" s="28"/>
      <c r="GV153" s="28"/>
      <c r="GW153" s="28"/>
      <c r="GX153" s="28"/>
      <c r="GY153" s="28"/>
      <c r="GZ153" s="28"/>
      <c r="HA153" s="28"/>
      <c r="HB153" s="28"/>
      <c r="HC153" s="28"/>
      <c r="HD153" s="28"/>
      <c r="HE153" s="28"/>
      <c r="HF153" s="28"/>
      <c r="HG153" s="28"/>
      <c r="HH153" s="28"/>
      <c r="HI153" s="28"/>
      <c r="HJ153" s="28"/>
      <c r="HK153" s="28"/>
      <c r="HL153" s="28"/>
      <c r="HM153" s="28"/>
      <c r="HN153" s="28"/>
      <c r="HO153" s="28"/>
      <c r="HP153" s="28"/>
      <c r="HQ153" s="28"/>
      <c r="HR153" s="28"/>
      <c r="HS153" s="28"/>
      <c r="HT153" s="28"/>
      <c r="HU153" s="28"/>
      <c r="HV153" s="28"/>
      <c r="HW153" s="28"/>
      <c r="HX153" s="28"/>
      <c r="HY153" s="28"/>
      <c r="HZ153" s="28"/>
      <c r="IA153" s="28"/>
      <c r="IB153" s="28"/>
      <c r="IC153" s="28"/>
      <c r="ID153" s="28"/>
      <c r="IE153" s="28"/>
      <c r="IF153" s="28"/>
      <c r="IG153" s="28"/>
      <c r="IH153" s="28"/>
      <c r="II153" s="28"/>
      <c r="IJ153" s="28"/>
      <c r="IK153" s="28"/>
      <c r="IL153" s="28"/>
      <c r="IM153" s="28"/>
      <c r="IN153" s="28"/>
      <c r="IO153" s="28"/>
      <c r="IP153" s="28"/>
      <c r="IQ153" s="28"/>
      <c r="IR153" s="28"/>
      <c r="IS153" s="28"/>
      <c r="IT153" s="29"/>
    </row>
    <row r="154" spans="1:254" ht="37.25" customHeight="1">
      <c r="A154" s="321" t="s">
        <v>1443</v>
      </c>
      <c r="B154" s="4" t="s">
        <v>1419</v>
      </c>
      <c r="C154" s="4" t="s">
        <v>1420</v>
      </c>
      <c r="D154" s="8">
        <v>3</v>
      </c>
      <c r="E154" s="165">
        <v>392</v>
      </c>
      <c r="F154" s="362"/>
      <c r="G154" s="363"/>
      <c r="H154" s="364"/>
      <c r="I154" s="365"/>
      <c r="J154" s="46" t="s">
        <v>804</v>
      </c>
      <c r="K154" s="47" t="s">
        <v>804</v>
      </c>
      <c r="L154" s="48" t="s">
        <v>804</v>
      </c>
      <c r="M154" s="372"/>
      <c r="N154" s="50" t="s">
        <v>804</v>
      </c>
      <c r="O154" s="51" t="s">
        <v>804</v>
      </c>
      <c r="P154" s="132" t="s">
        <v>804</v>
      </c>
      <c r="Q154" s="22">
        <f t="shared" si="21"/>
        <v>0</v>
      </c>
      <c r="R154" s="22">
        <f t="shared" si="14"/>
        <v>0</v>
      </c>
      <c r="S154" s="161" t="str">
        <f t="shared" si="20"/>
        <v>-</v>
      </c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  <c r="FM154" s="28"/>
      <c r="FN154" s="28"/>
      <c r="FO154" s="28"/>
      <c r="FP154" s="28"/>
      <c r="FQ154" s="28"/>
      <c r="FR154" s="28"/>
      <c r="FS154" s="28"/>
      <c r="FT154" s="28"/>
      <c r="FU154" s="28"/>
      <c r="FV154" s="28"/>
      <c r="FW154" s="28"/>
      <c r="FX154" s="28"/>
      <c r="FY154" s="28"/>
      <c r="FZ154" s="28"/>
      <c r="GA154" s="28"/>
      <c r="GB154" s="28"/>
      <c r="GC154" s="28"/>
      <c r="GD154" s="28"/>
      <c r="GE154" s="28"/>
      <c r="GF154" s="28"/>
      <c r="GG154" s="28"/>
      <c r="GH154" s="28"/>
      <c r="GI154" s="28"/>
      <c r="GJ154" s="28"/>
      <c r="GK154" s="28"/>
      <c r="GL154" s="28"/>
      <c r="GM154" s="28"/>
      <c r="GN154" s="28"/>
      <c r="GO154" s="28"/>
      <c r="GP154" s="28"/>
      <c r="GQ154" s="28"/>
      <c r="GR154" s="28"/>
      <c r="GS154" s="28"/>
      <c r="GT154" s="28"/>
      <c r="GU154" s="28"/>
      <c r="GV154" s="28"/>
      <c r="GW154" s="28"/>
      <c r="GX154" s="28"/>
      <c r="GY154" s="28"/>
      <c r="GZ154" s="28"/>
      <c r="HA154" s="28"/>
      <c r="HB154" s="28"/>
      <c r="HC154" s="28"/>
      <c r="HD154" s="28"/>
      <c r="HE154" s="28"/>
      <c r="HF154" s="28"/>
      <c r="HG154" s="28"/>
      <c r="HH154" s="28"/>
      <c r="HI154" s="28"/>
      <c r="HJ154" s="28"/>
      <c r="HK154" s="28"/>
      <c r="HL154" s="28"/>
      <c r="HM154" s="28"/>
      <c r="HN154" s="28"/>
      <c r="HO154" s="28"/>
      <c r="HP154" s="28"/>
      <c r="HQ154" s="28"/>
      <c r="HR154" s="28"/>
      <c r="HS154" s="28"/>
      <c r="HT154" s="28"/>
      <c r="HU154" s="28"/>
      <c r="HV154" s="28"/>
      <c r="HW154" s="28"/>
      <c r="HX154" s="28"/>
      <c r="HY154" s="28"/>
      <c r="HZ154" s="28"/>
      <c r="IA154" s="28"/>
      <c r="IB154" s="28"/>
      <c r="IC154" s="28"/>
      <c r="ID154" s="28"/>
      <c r="IE154" s="28"/>
      <c r="IF154" s="28"/>
      <c r="IG154" s="28"/>
      <c r="IH154" s="28"/>
      <c r="II154" s="28"/>
      <c r="IJ154" s="28"/>
      <c r="IK154" s="28"/>
      <c r="IL154" s="28"/>
      <c r="IM154" s="28"/>
      <c r="IN154" s="28"/>
      <c r="IO154" s="28"/>
      <c r="IP154" s="28"/>
      <c r="IQ154" s="28"/>
      <c r="IR154" s="28"/>
      <c r="IS154" s="28"/>
      <c r="IT154" s="29"/>
    </row>
    <row r="155" spans="1:254" ht="37.25" customHeight="1">
      <c r="A155" s="321" t="s">
        <v>1443</v>
      </c>
      <c r="B155" s="4" t="s">
        <v>1421</v>
      </c>
      <c r="C155" s="4" t="s">
        <v>1422</v>
      </c>
      <c r="D155" s="8">
        <v>3</v>
      </c>
      <c r="E155" s="165">
        <v>426</v>
      </c>
      <c r="F155" s="362"/>
      <c r="G155" s="363"/>
      <c r="H155" s="364"/>
      <c r="I155" s="365"/>
      <c r="J155" s="46" t="s">
        <v>804</v>
      </c>
      <c r="K155" s="47" t="s">
        <v>804</v>
      </c>
      <c r="L155" s="48" t="s">
        <v>804</v>
      </c>
      <c r="M155" s="372"/>
      <c r="N155" s="50" t="s">
        <v>804</v>
      </c>
      <c r="O155" s="51" t="s">
        <v>804</v>
      </c>
      <c r="P155" s="132" t="s">
        <v>804</v>
      </c>
      <c r="Q155" s="22">
        <f t="shared" si="21"/>
        <v>0</v>
      </c>
      <c r="R155" s="22">
        <f t="shared" si="14"/>
        <v>0</v>
      </c>
      <c r="S155" s="161" t="str">
        <f t="shared" si="20"/>
        <v>-</v>
      </c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  <c r="FM155" s="28"/>
      <c r="FN155" s="28"/>
      <c r="FO155" s="28"/>
      <c r="FP155" s="28"/>
      <c r="FQ155" s="28"/>
      <c r="FR155" s="28"/>
      <c r="FS155" s="28"/>
      <c r="FT155" s="28"/>
      <c r="FU155" s="28"/>
      <c r="FV155" s="28"/>
      <c r="FW155" s="28"/>
      <c r="FX155" s="28"/>
      <c r="FY155" s="28"/>
      <c r="FZ155" s="28"/>
      <c r="GA155" s="28"/>
      <c r="GB155" s="28"/>
      <c r="GC155" s="28"/>
      <c r="GD155" s="28"/>
      <c r="GE155" s="28"/>
      <c r="GF155" s="28"/>
      <c r="GG155" s="28"/>
      <c r="GH155" s="28"/>
      <c r="GI155" s="28"/>
      <c r="GJ155" s="28"/>
      <c r="GK155" s="28"/>
      <c r="GL155" s="28"/>
      <c r="GM155" s="28"/>
      <c r="GN155" s="28"/>
      <c r="GO155" s="28"/>
      <c r="GP155" s="28"/>
      <c r="GQ155" s="28"/>
      <c r="GR155" s="28"/>
      <c r="GS155" s="28"/>
      <c r="GT155" s="28"/>
      <c r="GU155" s="28"/>
      <c r="GV155" s="28"/>
      <c r="GW155" s="28"/>
      <c r="GX155" s="28"/>
      <c r="GY155" s="28"/>
      <c r="GZ155" s="28"/>
      <c r="HA155" s="28"/>
      <c r="HB155" s="28"/>
      <c r="HC155" s="28"/>
      <c r="HD155" s="28"/>
      <c r="HE155" s="28"/>
      <c r="HF155" s="28"/>
      <c r="HG155" s="28"/>
      <c r="HH155" s="28"/>
      <c r="HI155" s="28"/>
      <c r="HJ155" s="28"/>
      <c r="HK155" s="28"/>
      <c r="HL155" s="28"/>
      <c r="HM155" s="28"/>
      <c r="HN155" s="28"/>
      <c r="HO155" s="28"/>
      <c r="HP155" s="28"/>
      <c r="HQ155" s="28"/>
      <c r="HR155" s="28"/>
      <c r="HS155" s="28"/>
      <c r="HT155" s="28"/>
      <c r="HU155" s="28"/>
      <c r="HV155" s="28"/>
      <c r="HW155" s="28"/>
      <c r="HX155" s="28"/>
      <c r="HY155" s="28"/>
      <c r="HZ155" s="28"/>
      <c r="IA155" s="28"/>
      <c r="IB155" s="28"/>
      <c r="IC155" s="28"/>
      <c r="ID155" s="28"/>
      <c r="IE155" s="28"/>
      <c r="IF155" s="28"/>
      <c r="IG155" s="28"/>
      <c r="IH155" s="28"/>
      <c r="II155" s="28"/>
      <c r="IJ155" s="28"/>
      <c r="IK155" s="28"/>
      <c r="IL155" s="28"/>
      <c r="IM155" s="28"/>
      <c r="IN155" s="28"/>
      <c r="IO155" s="28"/>
      <c r="IP155" s="28"/>
      <c r="IQ155" s="28"/>
      <c r="IR155" s="28"/>
      <c r="IS155" s="28"/>
      <c r="IT155" s="29"/>
    </row>
    <row r="156" spans="1:254" ht="37.25" customHeight="1">
      <c r="A156" s="321" t="s">
        <v>1444</v>
      </c>
      <c r="B156" s="4" t="s">
        <v>1423</v>
      </c>
      <c r="C156" s="4" t="s">
        <v>1424</v>
      </c>
      <c r="D156" s="8">
        <v>3</v>
      </c>
      <c r="E156" s="165">
        <v>382</v>
      </c>
      <c r="F156" s="362"/>
      <c r="G156" s="363"/>
      <c r="H156" s="364"/>
      <c r="I156" s="365"/>
      <c r="J156" s="46" t="s">
        <v>804</v>
      </c>
      <c r="K156" s="47" t="s">
        <v>804</v>
      </c>
      <c r="L156" s="48" t="s">
        <v>804</v>
      </c>
      <c r="M156" s="372"/>
      <c r="N156" s="50" t="s">
        <v>804</v>
      </c>
      <c r="O156" s="51" t="s">
        <v>804</v>
      </c>
      <c r="P156" s="132" t="s">
        <v>804</v>
      </c>
      <c r="Q156" s="22">
        <f t="shared" si="21"/>
        <v>0</v>
      </c>
      <c r="R156" s="22">
        <f t="shared" ref="R156:R163" si="22">Q156*D156</f>
        <v>0</v>
      </c>
      <c r="S156" s="161" t="str">
        <f t="shared" ref="S156:S163" si="23">IF(Q156&gt;0,Q156*E156,"-")</f>
        <v>-</v>
      </c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  <c r="FM156" s="28"/>
      <c r="FN156" s="28"/>
      <c r="FO156" s="28"/>
      <c r="FP156" s="28"/>
      <c r="FQ156" s="28"/>
      <c r="FR156" s="28"/>
      <c r="FS156" s="28"/>
      <c r="FT156" s="28"/>
      <c r="FU156" s="28"/>
      <c r="FV156" s="28"/>
      <c r="FW156" s="28"/>
      <c r="FX156" s="28"/>
      <c r="FY156" s="28"/>
      <c r="FZ156" s="28"/>
      <c r="GA156" s="28"/>
      <c r="GB156" s="28"/>
      <c r="GC156" s="28"/>
      <c r="GD156" s="28"/>
      <c r="GE156" s="28"/>
      <c r="GF156" s="28"/>
      <c r="GG156" s="28"/>
      <c r="GH156" s="28"/>
      <c r="GI156" s="28"/>
      <c r="GJ156" s="28"/>
      <c r="GK156" s="28"/>
      <c r="GL156" s="28"/>
      <c r="GM156" s="28"/>
      <c r="GN156" s="28"/>
      <c r="GO156" s="28"/>
      <c r="GP156" s="28"/>
      <c r="GQ156" s="28"/>
      <c r="GR156" s="28"/>
      <c r="GS156" s="28"/>
      <c r="GT156" s="28"/>
      <c r="GU156" s="28"/>
      <c r="GV156" s="28"/>
      <c r="GW156" s="28"/>
      <c r="GX156" s="28"/>
      <c r="GY156" s="28"/>
      <c r="GZ156" s="28"/>
      <c r="HA156" s="28"/>
      <c r="HB156" s="28"/>
      <c r="HC156" s="28"/>
      <c r="HD156" s="28"/>
      <c r="HE156" s="28"/>
      <c r="HF156" s="28"/>
      <c r="HG156" s="28"/>
      <c r="HH156" s="28"/>
      <c r="HI156" s="28"/>
      <c r="HJ156" s="28"/>
      <c r="HK156" s="28"/>
      <c r="HL156" s="28"/>
      <c r="HM156" s="28"/>
      <c r="HN156" s="28"/>
      <c r="HO156" s="28"/>
      <c r="HP156" s="28"/>
      <c r="HQ156" s="28"/>
      <c r="HR156" s="28"/>
      <c r="HS156" s="28"/>
      <c r="HT156" s="28"/>
      <c r="HU156" s="28"/>
      <c r="HV156" s="28"/>
      <c r="HW156" s="28"/>
      <c r="HX156" s="28"/>
      <c r="HY156" s="28"/>
      <c r="HZ156" s="28"/>
      <c r="IA156" s="28"/>
      <c r="IB156" s="28"/>
      <c r="IC156" s="28"/>
      <c r="ID156" s="28"/>
      <c r="IE156" s="28"/>
      <c r="IF156" s="28"/>
      <c r="IG156" s="28"/>
      <c r="IH156" s="28"/>
      <c r="II156" s="28"/>
      <c r="IJ156" s="28"/>
      <c r="IK156" s="28"/>
      <c r="IL156" s="28"/>
      <c r="IM156" s="28"/>
      <c r="IN156" s="28"/>
      <c r="IO156" s="28"/>
      <c r="IP156" s="28"/>
      <c r="IQ156" s="28"/>
      <c r="IR156" s="28"/>
      <c r="IS156" s="28"/>
      <c r="IT156" s="29"/>
    </row>
    <row r="157" spans="1:254" ht="37.25" customHeight="1">
      <c r="A157" s="321" t="s">
        <v>1444</v>
      </c>
      <c r="B157" s="4" t="s">
        <v>1425</v>
      </c>
      <c r="C157" s="4" t="s">
        <v>1426</v>
      </c>
      <c r="D157" s="8">
        <v>3</v>
      </c>
      <c r="E157" s="165">
        <v>526</v>
      </c>
      <c r="F157" s="362"/>
      <c r="G157" s="363"/>
      <c r="H157" s="364"/>
      <c r="I157" s="365"/>
      <c r="J157" s="46" t="s">
        <v>804</v>
      </c>
      <c r="K157" s="47" t="s">
        <v>804</v>
      </c>
      <c r="L157" s="48" t="s">
        <v>804</v>
      </c>
      <c r="M157" s="372"/>
      <c r="N157" s="50" t="s">
        <v>804</v>
      </c>
      <c r="O157" s="51" t="s">
        <v>804</v>
      </c>
      <c r="P157" s="132" t="s">
        <v>804</v>
      </c>
      <c r="Q157" s="22">
        <f t="shared" si="21"/>
        <v>0</v>
      </c>
      <c r="R157" s="22">
        <f t="shared" si="22"/>
        <v>0</v>
      </c>
      <c r="S157" s="161" t="str">
        <f t="shared" si="23"/>
        <v>-</v>
      </c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  <c r="FM157" s="28"/>
      <c r="FN157" s="28"/>
      <c r="FO157" s="28"/>
      <c r="FP157" s="28"/>
      <c r="FQ157" s="28"/>
      <c r="FR157" s="28"/>
      <c r="FS157" s="28"/>
      <c r="FT157" s="28"/>
      <c r="FU157" s="28"/>
      <c r="FV157" s="28"/>
      <c r="FW157" s="28"/>
      <c r="FX157" s="28"/>
      <c r="FY157" s="28"/>
      <c r="FZ157" s="28"/>
      <c r="GA157" s="28"/>
      <c r="GB157" s="28"/>
      <c r="GC157" s="28"/>
      <c r="GD157" s="28"/>
      <c r="GE157" s="28"/>
      <c r="GF157" s="28"/>
      <c r="GG157" s="28"/>
      <c r="GH157" s="28"/>
      <c r="GI157" s="28"/>
      <c r="GJ157" s="28"/>
      <c r="GK157" s="28"/>
      <c r="GL157" s="28"/>
      <c r="GM157" s="28"/>
      <c r="GN157" s="28"/>
      <c r="GO157" s="28"/>
      <c r="GP157" s="28"/>
      <c r="GQ157" s="28"/>
      <c r="GR157" s="28"/>
      <c r="GS157" s="28"/>
      <c r="GT157" s="28"/>
      <c r="GU157" s="28"/>
      <c r="GV157" s="28"/>
      <c r="GW157" s="28"/>
      <c r="GX157" s="28"/>
      <c r="GY157" s="28"/>
      <c r="GZ157" s="28"/>
      <c r="HA157" s="28"/>
      <c r="HB157" s="28"/>
      <c r="HC157" s="28"/>
      <c r="HD157" s="28"/>
      <c r="HE157" s="28"/>
      <c r="HF157" s="28"/>
      <c r="HG157" s="28"/>
      <c r="HH157" s="28"/>
      <c r="HI157" s="28"/>
      <c r="HJ157" s="28"/>
      <c r="HK157" s="28"/>
      <c r="HL157" s="28"/>
      <c r="HM157" s="28"/>
      <c r="HN157" s="28"/>
      <c r="HO157" s="28"/>
      <c r="HP157" s="28"/>
      <c r="HQ157" s="28"/>
      <c r="HR157" s="28"/>
      <c r="HS157" s="28"/>
      <c r="HT157" s="28"/>
      <c r="HU157" s="28"/>
      <c r="HV157" s="28"/>
      <c r="HW157" s="28"/>
      <c r="HX157" s="28"/>
      <c r="HY157" s="28"/>
      <c r="HZ157" s="28"/>
      <c r="IA157" s="28"/>
      <c r="IB157" s="28"/>
      <c r="IC157" s="28"/>
      <c r="ID157" s="28"/>
      <c r="IE157" s="28"/>
      <c r="IF157" s="28"/>
      <c r="IG157" s="28"/>
      <c r="IH157" s="28"/>
      <c r="II157" s="28"/>
      <c r="IJ157" s="28"/>
      <c r="IK157" s="28"/>
      <c r="IL157" s="28"/>
      <c r="IM157" s="28"/>
      <c r="IN157" s="28"/>
      <c r="IO157" s="28"/>
      <c r="IP157" s="28"/>
      <c r="IQ157" s="28"/>
      <c r="IR157" s="28"/>
      <c r="IS157" s="28"/>
      <c r="IT157" s="29"/>
    </row>
    <row r="158" spans="1:254" ht="37.25" customHeight="1">
      <c r="A158" s="321" t="s">
        <v>1444</v>
      </c>
      <c r="B158" s="4" t="s">
        <v>1427</v>
      </c>
      <c r="C158" s="4" t="s">
        <v>1428</v>
      </c>
      <c r="D158" s="8">
        <v>2</v>
      </c>
      <c r="E158" s="165">
        <v>250</v>
      </c>
      <c r="F158" s="362"/>
      <c r="G158" s="363"/>
      <c r="H158" s="364"/>
      <c r="I158" s="365"/>
      <c r="J158" s="46" t="s">
        <v>804</v>
      </c>
      <c r="K158" s="47" t="s">
        <v>804</v>
      </c>
      <c r="L158" s="48" t="s">
        <v>804</v>
      </c>
      <c r="M158" s="372"/>
      <c r="N158" s="50" t="s">
        <v>804</v>
      </c>
      <c r="O158" s="51" t="s">
        <v>804</v>
      </c>
      <c r="P158" s="132" t="s">
        <v>804</v>
      </c>
      <c r="Q158" s="22">
        <f t="shared" si="21"/>
        <v>0</v>
      </c>
      <c r="R158" s="22">
        <f t="shared" si="22"/>
        <v>0</v>
      </c>
      <c r="S158" s="161" t="str">
        <f t="shared" si="23"/>
        <v>-</v>
      </c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  <c r="FM158" s="28"/>
      <c r="FN158" s="28"/>
      <c r="FO158" s="28"/>
      <c r="FP158" s="28"/>
      <c r="FQ158" s="28"/>
      <c r="FR158" s="28"/>
      <c r="FS158" s="28"/>
      <c r="FT158" s="28"/>
      <c r="FU158" s="28"/>
      <c r="FV158" s="28"/>
      <c r="FW158" s="28"/>
      <c r="FX158" s="28"/>
      <c r="FY158" s="28"/>
      <c r="FZ158" s="28"/>
      <c r="GA158" s="28"/>
      <c r="GB158" s="28"/>
      <c r="GC158" s="28"/>
      <c r="GD158" s="28"/>
      <c r="GE158" s="28"/>
      <c r="GF158" s="28"/>
      <c r="GG158" s="28"/>
      <c r="GH158" s="28"/>
      <c r="GI158" s="28"/>
      <c r="GJ158" s="28"/>
      <c r="GK158" s="28"/>
      <c r="GL158" s="28"/>
      <c r="GM158" s="28"/>
      <c r="GN158" s="28"/>
      <c r="GO158" s="28"/>
      <c r="GP158" s="28"/>
      <c r="GQ158" s="28"/>
      <c r="GR158" s="28"/>
      <c r="GS158" s="28"/>
      <c r="GT158" s="28"/>
      <c r="GU158" s="28"/>
      <c r="GV158" s="28"/>
      <c r="GW158" s="28"/>
      <c r="GX158" s="28"/>
      <c r="GY158" s="28"/>
      <c r="GZ158" s="28"/>
      <c r="HA158" s="28"/>
      <c r="HB158" s="28"/>
      <c r="HC158" s="28"/>
      <c r="HD158" s="28"/>
      <c r="HE158" s="28"/>
      <c r="HF158" s="28"/>
      <c r="HG158" s="28"/>
      <c r="HH158" s="28"/>
      <c r="HI158" s="28"/>
      <c r="HJ158" s="28"/>
      <c r="HK158" s="28"/>
      <c r="HL158" s="28"/>
      <c r="HM158" s="28"/>
      <c r="HN158" s="28"/>
      <c r="HO158" s="28"/>
      <c r="HP158" s="28"/>
      <c r="HQ158" s="28"/>
      <c r="HR158" s="28"/>
      <c r="HS158" s="28"/>
      <c r="HT158" s="28"/>
      <c r="HU158" s="28"/>
      <c r="HV158" s="28"/>
      <c r="HW158" s="28"/>
      <c r="HX158" s="28"/>
      <c r="HY158" s="28"/>
      <c r="HZ158" s="28"/>
      <c r="IA158" s="28"/>
      <c r="IB158" s="28"/>
      <c r="IC158" s="28"/>
      <c r="ID158" s="28"/>
      <c r="IE158" s="28"/>
      <c r="IF158" s="28"/>
      <c r="IG158" s="28"/>
      <c r="IH158" s="28"/>
      <c r="II158" s="28"/>
      <c r="IJ158" s="28"/>
      <c r="IK158" s="28"/>
      <c r="IL158" s="28"/>
      <c r="IM158" s="28"/>
      <c r="IN158" s="28"/>
      <c r="IO158" s="28"/>
      <c r="IP158" s="28"/>
      <c r="IQ158" s="28"/>
      <c r="IR158" s="28"/>
      <c r="IS158" s="28"/>
      <c r="IT158" s="29"/>
    </row>
    <row r="159" spans="1:254" ht="37.25" customHeight="1">
      <c r="A159" s="321" t="s">
        <v>1445</v>
      </c>
      <c r="B159" s="4" t="s">
        <v>1429</v>
      </c>
      <c r="C159" s="4" t="s">
        <v>1430</v>
      </c>
      <c r="D159" s="8">
        <v>2</v>
      </c>
      <c r="E159" s="165">
        <v>375</v>
      </c>
      <c r="F159" s="362"/>
      <c r="G159" s="363"/>
      <c r="H159" s="364"/>
      <c r="I159" s="365"/>
      <c r="J159" s="46" t="s">
        <v>804</v>
      </c>
      <c r="K159" s="47" t="s">
        <v>804</v>
      </c>
      <c r="L159" s="48" t="s">
        <v>804</v>
      </c>
      <c r="M159" s="372"/>
      <c r="N159" s="50" t="s">
        <v>804</v>
      </c>
      <c r="O159" s="51" t="s">
        <v>804</v>
      </c>
      <c r="P159" s="132" t="s">
        <v>804</v>
      </c>
      <c r="Q159" s="22">
        <f t="shared" si="21"/>
        <v>0</v>
      </c>
      <c r="R159" s="22">
        <f t="shared" si="22"/>
        <v>0</v>
      </c>
      <c r="S159" s="161" t="str">
        <f t="shared" si="23"/>
        <v>-</v>
      </c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  <c r="FM159" s="28"/>
      <c r="FN159" s="28"/>
      <c r="FO159" s="28"/>
      <c r="FP159" s="28"/>
      <c r="FQ159" s="28"/>
      <c r="FR159" s="28"/>
      <c r="FS159" s="28"/>
      <c r="FT159" s="28"/>
      <c r="FU159" s="28"/>
      <c r="FV159" s="28"/>
      <c r="FW159" s="28"/>
      <c r="FX159" s="28"/>
      <c r="FY159" s="28"/>
      <c r="FZ159" s="28"/>
      <c r="GA159" s="28"/>
      <c r="GB159" s="28"/>
      <c r="GC159" s="28"/>
      <c r="GD159" s="28"/>
      <c r="GE159" s="28"/>
      <c r="GF159" s="28"/>
      <c r="GG159" s="28"/>
      <c r="GH159" s="28"/>
      <c r="GI159" s="28"/>
      <c r="GJ159" s="28"/>
      <c r="GK159" s="28"/>
      <c r="GL159" s="28"/>
      <c r="GM159" s="28"/>
      <c r="GN159" s="28"/>
      <c r="GO159" s="28"/>
      <c r="GP159" s="28"/>
      <c r="GQ159" s="28"/>
      <c r="GR159" s="28"/>
      <c r="GS159" s="28"/>
      <c r="GT159" s="28"/>
      <c r="GU159" s="28"/>
      <c r="GV159" s="28"/>
      <c r="GW159" s="28"/>
      <c r="GX159" s="28"/>
      <c r="GY159" s="28"/>
      <c r="GZ159" s="28"/>
      <c r="HA159" s="28"/>
      <c r="HB159" s="28"/>
      <c r="HC159" s="28"/>
      <c r="HD159" s="28"/>
      <c r="HE159" s="28"/>
      <c r="HF159" s="28"/>
      <c r="HG159" s="28"/>
      <c r="HH159" s="28"/>
      <c r="HI159" s="28"/>
      <c r="HJ159" s="28"/>
      <c r="HK159" s="28"/>
      <c r="HL159" s="28"/>
      <c r="HM159" s="28"/>
      <c r="HN159" s="28"/>
      <c r="HO159" s="28"/>
      <c r="HP159" s="28"/>
      <c r="HQ159" s="28"/>
      <c r="HR159" s="28"/>
      <c r="HS159" s="28"/>
      <c r="HT159" s="28"/>
      <c r="HU159" s="28"/>
      <c r="HV159" s="28"/>
      <c r="HW159" s="28"/>
      <c r="HX159" s="28"/>
      <c r="HY159" s="28"/>
      <c r="HZ159" s="28"/>
      <c r="IA159" s="28"/>
      <c r="IB159" s="28"/>
      <c r="IC159" s="28"/>
      <c r="ID159" s="28"/>
      <c r="IE159" s="28"/>
      <c r="IF159" s="28"/>
      <c r="IG159" s="28"/>
      <c r="IH159" s="28"/>
      <c r="II159" s="28"/>
      <c r="IJ159" s="28"/>
      <c r="IK159" s="28"/>
      <c r="IL159" s="28"/>
      <c r="IM159" s="28"/>
      <c r="IN159" s="28"/>
      <c r="IO159" s="28"/>
      <c r="IP159" s="28"/>
      <c r="IQ159" s="28"/>
      <c r="IR159" s="28"/>
      <c r="IS159" s="28"/>
      <c r="IT159" s="29"/>
    </row>
    <row r="160" spans="1:254" ht="37.25" hidden="1" customHeight="1">
      <c r="A160" s="321" t="s">
        <v>1446</v>
      </c>
      <c r="B160" s="4" t="s">
        <v>1431</v>
      </c>
      <c r="C160" s="4" t="s">
        <v>1432</v>
      </c>
      <c r="D160" s="8">
        <v>2</v>
      </c>
      <c r="E160" s="165">
        <v>372</v>
      </c>
      <c r="F160" s="17"/>
      <c r="G160" s="18"/>
      <c r="H160" s="19"/>
      <c r="I160" s="20"/>
      <c r="J160" s="46" t="s">
        <v>804</v>
      </c>
      <c r="K160" s="47" t="s">
        <v>804</v>
      </c>
      <c r="L160" s="48" t="s">
        <v>804</v>
      </c>
      <c r="M160" s="49" t="s">
        <v>804</v>
      </c>
      <c r="N160" s="50" t="s">
        <v>804</v>
      </c>
      <c r="O160" s="51" t="s">
        <v>804</v>
      </c>
      <c r="P160" s="132" t="s">
        <v>804</v>
      </c>
      <c r="Q160" s="22">
        <f t="shared" ref="Q160:Q163" si="24">F160+G160+H160+I160</f>
        <v>0</v>
      </c>
      <c r="R160" s="22">
        <f t="shared" si="22"/>
        <v>0</v>
      </c>
      <c r="S160" s="161" t="str">
        <f t="shared" si="23"/>
        <v>-</v>
      </c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  <c r="FM160" s="28"/>
      <c r="FN160" s="28"/>
      <c r="FO160" s="28"/>
      <c r="FP160" s="28"/>
      <c r="FQ160" s="28"/>
      <c r="FR160" s="28"/>
      <c r="FS160" s="28"/>
      <c r="FT160" s="28"/>
      <c r="FU160" s="28"/>
      <c r="FV160" s="28"/>
      <c r="FW160" s="28"/>
      <c r="FX160" s="28"/>
      <c r="FY160" s="28"/>
      <c r="FZ160" s="28"/>
      <c r="GA160" s="28"/>
      <c r="GB160" s="28"/>
      <c r="GC160" s="28"/>
      <c r="GD160" s="28"/>
      <c r="GE160" s="28"/>
      <c r="GF160" s="28"/>
      <c r="GG160" s="28"/>
      <c r="GH160" s="28"/>
      <c r="GI160" s="28"/>
      <c r="GJ160" s="28"/>
      <c r="GK160" s="28"/>
      <c r="GL160" s="28"/>
      <c r="GM160" s="28"/>
      <c r="GN160" s="28"/>
      <c r="GO160" s="28"/>
      <c r="GP160" s="28"/>
      <c r="GQ160" s="28"/>
      <c r="GR160" s="28"/>
      <c r="GS160" s="28"/>
      <c r="GT160" s="28"/>
      <c r="GU160" s="28"/>
      <c r="GV160" s="28"/>
      <c r="GW160" s="28"/>
      <c r="GX160" s="28"/>
      <c r="GY160" s="28"/>
      <c r="GZ160" s="28"/>
      <c r="HA160" s="28"/>
      <c r="HB160" s="28"/>
      <c r="HC160" s="28"/>
      <c r="HD160" s="28"/>
      <c r="HE160" s="28"/>
      <c r="HF160" s="28"/>
      <c r="HG160" s="28"/>
      <c r="HH160" s="28"/>
      <c r="HI160" s="28"/>
      <c r="HJ160" s="28"/>
      <c r="HK160" s="28"/>
      <c r="HL160" s="28"/>
      <c r="HM160" s="28"/>
      <c r="HN160" s="28"/>
      <c r="HO160" s="28"/>
      <c r="HP160" s="28"/>
      <c r="HQ160" s="28"/>
      <c r="HR160" s="28"/>
      <c r="HS160" s="28"/>
      <c r="HT160" s="28"/>
      <c r="HU160" s="28"/>
      <c r="HV160" s="28"/>
      <c r="HW160" s="28"/>
      <c r="HX160" s="28"/>
      <c r="HY160" s="28"/>
      <c r="HZ160" s="28"/>
      <c r="IA160" s="28"/>
      <c r="IB160" s="28"/>
      <c r="IC160" s="28"/>
      <c r="ID160" s="28"/>
      <c r="IE160" s="28"/>
      <c r="IF160" s="28"/>
      <c r="IG160" s="28"/>
      <c r="IH160" s="28"/>
      <c r="II160" s="28"/>
      <c r="IJ160" s="28"/>
      <c r="IK160" s="28"/>
      <c r="IL160" s="28"/>
      <c r="IM160" s="28"/>
      <c r="IN160" s="28"/>
      <c r="IO160" s="28"/>
      <c r="IP160" s="28"/>
      <c r="IQ160" s="28"/>
      <c r="IR160" s="28"/>
      <c r="IS160" s="28"/>
      <c r="IT160" s="29"/>
    </row>
    <row r="161" spans="1:254" ht="37.25" hidden="1" customHeight="1">
      <c r="A161" s="321" t="s">
        <v>1446</v>
      </c>
      <c r="B161" s="4" t="s">
        <v>1433</v>
      </c>
      <c r="C161" s="4" t="s">
        <v>1434</v>
      </c>
      <c r="D161" s="8">
        <v>2</v>
      </c>
      <c r="E161" s="165">
        <v>371</v>
      </c>
      <c r="F161" s="17"/>
      <c r="G161" s="18"/>
      <c r="H161" s="19"/>
      <c r="I161" s="20"/>
      <c r="J161" s="46" t="s">
        <v>804</v>
      </c>
      <c r="K161" s="47" t="s">
        <v>804</v>
      </c>
      <c r="L161" s="48" t="s">
        <v>804</v>
      </c>
      <c r="M161" s="49" t="s">
        <v>804</v>
      </c>
      <c r="N161" s="50" t="s">
        <v>804</v>
      </c>
      <c r="O161" s="51" t="s">
        <v>804</v>
      </c>
      <c r="P161" s="132" t="s">
        <v>804</v>
      </c>
      <c r="Q161" s="22">
        <f t="shared" si="24"/>
        <v>0</v>
      </c>
      <c r="R161" s="22">
        <f t="shared" si="22"/>
        <v>0</v>
      </c>
      <c r="S161" s="161" t="str">
        <f t="shared" si="23"/>
        <v>-</v>
      </c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  <c r="FM161" s="28"/>
      <c r="FN161" s="28"/>
      <c r="FO161" s="28"/>
      <c r="FP161" s="28"/>
      <c r="FQ161" s="28"/>
      <c r="FR161" s="28"/>
      <c r="FS161" s="28"/>
      <c r="FT161" s="28"/>
      <c r="FU161" s="28"/>
      <c r="FV161" s="28"/>
      <c r="FW161" s="28"/>
      <c r="FX161" s="28"/>
      <c r="FY161" s="28"/>
      <c r="FZ161" s="28"/>
      <c r="GA161" s="28"/>
      <c r="GB161" s="28"/>
      <c r="GC161" s="28"/>
      <c r="GD161" s="28"/>
      <c r="GE161" s="28"/>
      <c r="GF161" s="28"/>
      <c r="GG161" s="28"/>
      <c r="GH161" s="28"/>
      <c r="GI161" s="28"/>
      <c r="GJ161" s="28"/>
      <c r="GK161" s="28"/>
      <c r="GL161" s="28"/>
      <c r="GM161" s="28"/>
      <c r="GN161" s="28"/>
      <c r="GO161" s="28"/>
      <c r="GP161" s="28"/>
      <c r="GQ161" s="28"/>
      <c r="GR161" s="28"/>
      <c r="GS161" s="28"/>
      <c r="GT161" s="28"/>
      <c r="GU161" s="28"/>
      <c r="GV161" s="28"/>
      <c r="GW161" s="28"/>
      <c r="GX161" s="28"/>
      <c r="GY161" s="28"/>
      <c r="GZ161" s="28"/>
      <c r="HA161" s="28"/>
      <c r="HB161" s="28"/>
      <c r="HC161" s="28"/>
      <c r="HD161" s="28"/>
      <c r="HE161" s="28"/>
      <c r="HF161" s="28"/>
      <c r="HG161" s="28"/>
      <c r="HH161" s="28"/>
      <c r="HI161" s="28"/>
      <c r="HJ161" s="28"/>
      <c r="HK161" s="28"/>
      <c r="HL161" s="28"/>
      <c r="HM161" s="28"/>
      <c r="HN161" s="28"/>
      <c r="HO161" s="28"/>
      <c r="HP161" s="28"/>
      <c r="HQ161" s="28"/>
      <c r="HR161" s="28"/>
      <c r="HS161" s="28"/>
      <c r="HT161" s="28"/>
      <c r="HU161" s="28"/>
      <c r="HV161" s="28"/>
      <c r="HW161" s="28"/>
      <c r="HX161" s="28"/>
      <c r="HY161" s="28"/>
      <c r="HZ161" s="28"/>
      <c r="IA161" s="28"/>
      <c r="IB161" s="28"/>
      <c r="IC161" s="28"/>
      <c r="ID161" s="28"/>
      <c r="IE161" s="28"/>
      <c r="IF161" s="28"/>
      <c r="IG161" s="28"/>
      <c r="IH161" s="28"/>
      <c r="II161" s="28"/>
      <c r="IJ161" s="28"/>
      <c r="IK161" s="28"/>
      <c r="IL161" s="28"/>
      <c r="IM161" s="28"/>
      <c r="IN161" s="28"/>
      <c r="IO161" s="28"/>
      <c r="IP161" s="28"/>
      <c r="IQ161" s="28"/>
      <c r="IR161" s="28"/>
      <c r="IS161" s="28"/>
      <c r="IT161" s="29"/>
    </row>
    <row r="162" spans="1:254" ht="37.25" hidden="1" customHeight="1">
      <c r="A162" s="321" t="s">
        <v>1446</v>
      </c>
      <c r="B162" s="4" t="s">
        <v>1435</v>
      </c>
      <c r="C162" s="4" t="s">
        <v>1436</v>
      </c>
      <c r="D162" s="8">
        <v>2</v>
      </c>
      <c r="E162" s="165">
        <v>347</v>
      </c>
      <c r="F162" s="17"/>
      <c r="G162" s="18"/>
      <c r="H162" s="19"/>
      <c r="I162" s="20"/>
      <c r="J162" s="46" t="s">
        <v>804</v>
      </c>
      <c r="K162" s="47" t="s">
        <v>804</v>
      </c>
      <c r="L162" s="48" t="s">
        <v>804</v>
      </c>
      <c r="M162" s="49" t="s">
        <v>804</v>
      </c>
      <c r="N162" s="50" t="s">
        <v>804</v>
      </c>
      <c r="O162" s="51" t="s">
        <v>804</v>
      </c>
      <c r="P162" s="132" t="s">
        <v>804</v>
      </c>
      <c r="Q162" s="22">
        <f t="shared" si="24"/>
        <v>0</v>
      </c>
      <c r="R162" s="22">
        <f t="shared" si="22"/>
        <v>0</v>
      </c>
      <c r="S162" s="161" t="str">
        <f t="shared" si="23"/>
        <v>-</v>
      </c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28"/>
      <c r="GB162" s="28"/>
      <c r="GC162" s="28"/>
      <c r="GD162" s="28"/>
      <c r="GE162" s="28"/>
      <c r="GF162" s="28"/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/>
      <c r="GT162" s="28"/>
      <c r="GU162" s="28"/>
      <c r="GV162" s="28"/>
      <c r="GW162" s="28"/>
      <c r="GX162" s="28"/>
      <c r="GY162" s="28"/>
      <c r="GZ162" s="28"/>
      <c r="HA162" s="28"/>
      <c r="HB162" s="28"/>
      <c r="HC162" s="28"/>
      <c r="HD162" s="28"/>
      <c r="HE162" s="28"/>
      <c r="HF162" s="28"/>
      <c r="HG162" s="28"/>
      <c r="HH162" s="28"/>
      <c r="HI162" s="28"/>
      <c r="HJ162" s="28"/>
      <c r="HK162" s="28"/>
      <c r="HL162" s="28"/>
      <c r="HM162" s="28"/>
      <c r="HN162" s="28"/>
      <c r="HO162" s="28"/>
      <c r="HP162" s="28"/>
      <c r="HQ162" s="28"/>
      <c r="HR162" s="28"/>
      <c r="HS162" s="28"/>
      <c r="HT162" s="28"/>
      <c r="HU162" s="28"/>
      <c r="HV162" s="28"/>
      <c r="HW162" s="28"/>
      <c r="HX162" s="28"/>
      <c r="HY162" s="28"/>
      <c r="HZ162" s="28"/>
      <c r="IA162" s="28"/>
      <c r="IB162" s="28"/>
      <c r="IC162" s="28"/>
      <c r="ID162" s="28"/>
      <c r="IE162" s="28"/>
      <c r="IF162" s="28"/>
      <c r="IG162" s="28"/>
      <c r="IH162" s="28"/>
      <c r="II162" s="28"/>
      <c r="IJ162" s="28"/>
      <c r="IK162" s="28"/>
      <c r="IL162" s="28"/>
      <c r="IM162" s="28"/>
      <c r="IN162" s="28"/>
      <c r="IO162" s="28"/>
      <c r="IP162" s="28"/>
      <c r="IQ162" s="28"/>
      <c r="IR162" s="28"/>
      <c r="IS162" s="28"/>
      <c r="IT162" s="29"/>
    </row>
    <row r="163" spans="1:254" ht="37.25" hidden="1" customHeight="1">
      <c r="A163" s="321" t="s">
        <v>1446</v>
      </c>
      <c r="B163" s="4" t="s">
        <v>1437</v>
      </c>
      <c r="C163" s="4" t="s">
        <v>1438</v>
      </c>
      <c r="D163" s="8">
        <v>2</v>
      </c>
      <c r="E163" s="165">
        <v>388</v>
      </c>
      <c r="F163" s="17"/>
      <c r="G163" s="18"/>
      <c r="H163" s="19"/>
      <c r="I163" s="20"/>
      <c r="J163" s="46" t="s">
        <v>804</v>
      </c>
      <c r="K163" s="47" t="s">
        <v>804</v>
      </c>
      <c r="L163" s="48" t="s">
        <v>804</v>
      </c>
      <c r="M163" s="49" t="s">
        <v>804</v>
      </c>
      <c r="N163" s="50" t="s">
        <v>804</v>
      </c>
      <c r="O163" s="51" t="s">
        <v>804</v>
      </c>
      <c r="P163" s="132" t="s">
        <v>804</v>
      </c>
      <c r="Q163" s="22">
        <f t="shared" si="24"/>
        <v>0</v>
      </c>
      <c r="R163" s="22">
        <f t="shared" si="22"/>
        <v>0</v>
      </c>
      <c r="S163" s="161" t="str">
        <f t="shared" si="23"/>
        <v>-</v>
      </c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  <c r="FM163" s="28"/>
      <c r="FN163" s="28"/>
      <c r="FO163" s="28"/>
      <c r="FP163" s="28"/>
      <c r="FQ163" s="28"/>
      <c r="FR163" s="28"/>
      <c r="FS163" s="28"/>
      <c r="FT163" s="28"/>
      <c r="FU163" s="28"/>
      <c r="FV163" s="28"/>
      <c r="FW163" s="28"/>
      <c r="FX163" s="28"/>
      <c r="FY163" s="28"/>
      <c r="FZ163" s="28"/>
      <c r="GA163" s="28"/>
      <c r="GB163" s="28"/>
      <c r="GC163" s="28"/>
      <c r="GD163" s="28"/>
      <c r="GE163" s="28"/>
      <c r="GF163" s="28"/>
      <c r="GG163" s="28"/>
      <c r="GH163" s="28"/>
      <c r="GI163" s="28"/>
      <c r="GJ163" s="28"/>
      <c r="GK163" s="28"/>
      <c r="GL163" s="28"/>
      <c r="GM163" s="28"/>
      <c r="GN163" s="28"/>
      <c r="GO163" s="28"/>
      <c r="GP163" s="28"/>
      <c r="GQ163" s="28"/>
      <c r="GR163" s="28"/>
      <c r="GS163" s="28"/>
      <c r="GT163" s="28"/>
      <c r="GU163" s="28"/>
      <c r="GV163" s="28"/>
      <c r="GW163" s="28"/>
      <c r="GX163" s="28"/>
      <c r="GY163" s="28"/>
      <c r="GZ163" s="28"/>
      <c r="HA163" s="28"/>
      <c r="HB163" s="28"/>
      <c r="HC163" s="28"/>
      <c r="HD163" s="28"/>
      <c r="HE163" s="28"/>
      <c r="HF163" s="28"/>
      <c r="HG163" s="28"/>
      <c r="HH163" s="28"/>
      <c r="HI163" s="28"/>
      <c r="HJ163" s="28"/>
      <c r="HK163" s="28"/>
      <c r="HL163" s="28"/>
      <c r="HM163" s="28"/>
      <c r="HN163" s="28"/>
      <c r="HO163" s="28"/>
      <c r="HP163" s="28"/>
      <c r="HQ163" s="28"/>
      <c r="HR163" s="28"/>
      <c r="HS163" s="28"/>
      <c r="HT163" s="28"/>
      <c r="HU163" s="28"/>
      <c r="HV163" s="28"/>
      <c r="HW163" s="28"/>
      <c r="HX163" s="28"/>
      <c r="HY163" s="28"/>
      <c r="HZ163" s="28"/>
      <c r="IA163" s="28"/>
      <c r="IB163" s="28"/>
      <c r="IC163" s="28"/>
      <c r="ID163" s="28"/>
      <c r="IE163" s="28"/>
      <c r="IF163" s="28"/>
      <c r="IG163" s="28"/>
      <c r="IH163" s="28"/>
      <c r="II163" s="28"/>
      <c r="IJ163" s="28"/>
      <c r="IK163" s="28"/>
      <c r="IL163" s="28"/>
      <c r="IM163" s="28"/>
      <c r="IN163" s="28"/>
      <c r="IO163" s="28"/>
      <c r="IP163" s="28"/>
      <c r="IQ163" s="28"/>
      <c r="IR163" s="28"/>
      <c r="IS163" s="28"/>
      <c r="IT163" s="29"/>
    </row>
    <row r="164" spans="1:254" ht="37.25" hidden="1" customHeight="1">
      <c r="A164" s="321" t="s">
        <v>1446</v>
      </c>
      <c r="B164" s="4" t="s">
        <v>1439</v>
      </c>
      <c r="C164" s="4" t="s">
        <v>1440</v>
      </c>
      <c r="D164" s="8">
        <v>2</v>
      </c>
      <c r="E164" s="165">
        <v>337</v>
      </c>
      <c r="F164" s="17"/>
      <c r="G164" s="18"/>
      <c r="H164" s="19"/>
      <c r="I164" s="20"/>
      <c r="J164" s="46" t="s">
        <v>804</v>
      </c>
      <c r="K164" s="47" t="s">
        <v>804</v>
      </c>
      <c r="L164" s="48" t="s">
        <v>804</v>
      </c>
      <c r="M164" s="49" t="s">
        <v>804</v>
      </c>
      <c r="N164" s="50" t="s">
        <v>804</v>
      </c>
      <c r="O164" s="51" t="s">
        <v>804</v>
      </c>
      <c r="P164" s="132" t="s">
        <v>804</v>
      </c>
      <c r="Q164" s="22">
        <f t="shared" ref="Q164" si="25">F164+G164+H164+I164</f>
        <v>0</v>
      </c>
      <c r="R164" s="22">
        <f t="shared" ref="R164" si="26">Q164*D164</f>
        <v>0</v>
      </c>
      <c r="S164" s="161" t="str">
        <f t="shared" ref="S164" si="27">IF(Q164&gt;0,Q164*E164,"-")</f>
        <v>-</v>
      </c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  <c r="FM164" s="28"/>
      <c r="FN164" s="28"/>
      <c r="FO164" s="28"/>
      <c r="FP164" s="28"/>
      <c r="FQ164" s="28"/>
      <c r="FR164" s="28"/>
      <c r="FS164" s="28"/>
      <c r="FT164" s="28"/>
      <c r="FU164" s="28"/>
      <c r="FV164" s="28"/>
      <c r="FW164" s="28"/>
      <c r="FX164" s="28"/>
      <c r="FY164" s="28"/>
      <c r="FZ164" s="28"/>
      <c r="GA164" s="28"/>
      <c r="GB164" s="28"/>
      <c r="GC164" s="28"/>
      <c r="GD164" s="28"/>
      <c r="GE164" s="28"/>
      <c r="GF164" s="28"/>
      <c r="GG164" s="28"/>
      <c r="GH164" s="28"/>
      <c r="GI164" s="28"/>
      <c r="GJ164" s="28"/>
      <c r="GK164" s="28"/>
      <c r="GL164" s="28"/>
      <c r="GM164" s="28"/>
      <c r="GN164" s="28"/>
      <c r="GO164" s="28"/>
      <c r="GP164" s="28"/>
      <c r="GQ164" s="28"/>
      <c r="GR164" s="28"/>
      <c r="GS164" s="28"/>
      <c r="GT164" s="28"/>
      <c r="GU164" s="28"/>
      <c r="GV164" s="28"/>
      <c r="GW164" s="28"/>
      <c r="GX164" s="28"/>
      <c r="GY164" s="28"/>
      <c r="GZ164" s="28"/>
      <c r="HA164" s="28"/>
      <c r="HB164" s="28"/>
      <c r="HC164" s="28"/>
      <c r="HD164" s="28"/>
      <c r="HE164" s="28"/>
      <c r="HF164" s="28"/>
      <c r="HG164" s="28"/>
      <c r="HH164" s="28"/>
      <c r="HI164" s="28"/>
      <c r="HJ164" s="28"/>
      <c r="HK164" s="28"/>
      <c r="HL164" s="28"/>
      <c r="HM164" s="28"/>
      <c r="HN164" s="28"/>
      <c r="HO164" s="28"/>
      <c r="HP164" s="28"/>
      <c r="HQ164" s="28"/>
      <c r="HR164" s="28"/>
      <c r="HS164" s="28"/>
      <c r="HT164" s="28"/>
      <c r="HU164" s="28"/>
      <c r="HV164" s="28"/>
      <c r="HW164" s="28"/>
      <c r="HX164" s="28"/>
      <c r="HY164" s="28"/>
      <c r="HZ164" s="28"/>
      <c r="IA164" s="28"/>
      <c r="IB164" s="28"/>
      <c r="IC164" s="28"/>
      <c r="ID164" s="28"/>
      <c r="IE164" s="28"/>
      <c r="IF164" s="28"/>
      <c r="IG164" s="28"/>
      <c r="IH164" s="28"/>
      <c r="II164" s="28"/>
      <c r="IJ164" s="28"/>
      <c r="IK164" s="28"/>
      <c r="IL164" s="28"/>
      <c r="IM164" s="28"/>
      <c r="IN164" s="28"/>
      <c r="IO164" s="28"/>
      <c r="IP164" s="28"/>
      <c r="IQ164" s="28"/>
      <c r="IR164" s="28"/>
      <c r="IS164" s="28"/>
      <c r="IT164" s="29"/>
    </row>
    <row r="165" spans="1:254" ht="37.25" customHeight="1">
      <c r="A165" s="52" t="s">
        <v>936</v>
      </c>
      <c r="B165" s="21"/>
      <c r="C165" s="314"/>
      <c r="D165" s="21"/>
      <c r="E165" s="296"/>
      <c r="F165" s="53">
        <f>SUMPRODUCT($D6:$D164,F6:F164)</f>
        <v>0</v>
      </c>
      <c r="G165" s="18">
        <f t="shared" ref="G165:O165" si="28">SUMPRODUCT($D6:$D164,G6:G164)</f>
        <v>0</v>
      </c>
      <c r="H165" s="19">
        <f t="shared" si="28"/>
        <v>0</v>
      </c>
      <c r="I165" s="20">
        <f t="shared" si="28"/>
        <v>0</v>
      </c>
      <c r="J165" s="46">
        <f t="shared" si="28"/>
        <v>0</v>
      </c>
      <c r="K165" s="47">
        <f t="shared" si="28"/>
        <v>0</v>
      </c>
      <c r="L165" s="48">
        <f t="shared" si="28"/>
        <v>0</v>
      </c>
      <c r="M165" s="49">
        <f t="shared" si="28"/>
        <v>0</v>
      </c>
      <c r="N165" s="50">
        <f t="shared" si="28"/>
        <v>0</v>
      </c>
      <c r="O165" s="51">
        <f t="shared" si="28"/>
        <v>0</v>
      </c>
      <c r="P165" s="132">
        <f>P136+P137+P139+P138+P140+P141+P142+P143+(P144*4)+(4*P145)</f>
        <v>0</v>
      </c>
      <c r="Q165" s="22">
        <f>SUM(Q6:Q159)</f>
        <v>0</v>
      </c>
      <c r="R165" s="22">
        <f>SUM(R6:R164)</f>
        <v>0</v>
      </c>
      <c r="S165" s="57" t="str">
        <f t="shared" si="20"/>
        <v>-</v>
      </c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  <c r="FM165" s="28"/>
      <c r="FN165" s="28"/>
      <c r="FO165" s="28"/>
      <c r="FP165" s="28"/>
      <c r="FQ165" s="28"/>
      <c r="FR165" s="28"/>
      <c r="FS165" s="28"/>
      <c r="FT165" s="28"/>
      <c r="FU165" s="28"/>
      <c r="FV165" s="28"/>
      <c r="FW165" s="28"/>
      <c r="FX165" s="28"/>
      <c r="FY165" s="28"/>
      <c r="FZ165" s="28"/>
      <c r="GA165" s="28"/>
      <c r="GB165" s="28"/>
      <c r="GC165" s="28"/>
      <c r="GD165" s="28"/>
      <c r="GE165" s="28"/>
      <c r="GF165" s="28"/>
      <c r="GG165" s="28"/>
      <c r="GH165" s="28"/>
      <c r="GI165" s="28"/>
      <c r="GJ165" s="28"/>
      <c r="GK165" s="28"/>
      <c r="GL165" s="28"/>
      <c r="GM165" s="28"/>
      <c r="GN165" s="28"/>
      <c r="GO165" s="28"/>
      <c r="GP165" s="28"/>
      <c r="GQ165" s="28"/>
      <c r="GR165" s="28"/>
      <c r="GS165" s="28"/>
      <c r="GT165" s="28"/>
      <c r="GU165" s="28"/>
      <c r="GV165" s="28"/>
      <c r="GW165" s="28"/>
      <c r="GX165" s="28"/>
      <c r="GY165" s="28"/>
      <c r="GZ165" s="28"/>
      <c r="HA165" s="28"/>
      <c r="HB165" s="28"/>
      <c r="HC165" s="28"/>
      <c r="HD165" s="28"/>
      <c r="HE165" s="28"/>
      <c r="HF165" s="28"/>
      <c r="HG165" s="28"/>
      <c r="HH165" s="28"/>
      <c r="HI165" s="28"/>
      <c r="HJ165" s="28"/>
      <c r="HK165" s="28"/>
      <c r="HL165" s="28"/>
      <c r="HM165" s="28"/>
      <c r="HN165" s="28"/>
      <c r="HO165" s="28"/>
      <c r="HP165" s="28"/>
      <c r="HQ165" s="28"/>
      <c r="HR165" s="28"/>
      <c r="HS165" s="28"/>
      <c r="HT165" s="28"/>
      <c r="HU165" s="28"/>
      <c r="HV165" s="28"/>
      <c r="HW165" s="28"/>
      <c r="HX165" s="28"/>
      <c r="HY165" s="28"/>
      <c r="HZ165" s="28"/>
      <c r="IA165" s="28"/>
      <c r="IB165" s="28"/>
      <c r="IC165" s="28"/>
      <c r="ID165" s="28"/>
      <c r="IE165" s="28"/>
      <c r="IF165" s="28"/>
      <c r="IG165" s="28"/>
      <c r="IH165" s="28"/>
      <c r="II165" s="28"/>
      <c r="IJ165" s="28"/>
      <c r="IK165" s="28"/>
      <c r="IL165" s="28"/>
      <c r="IM165" s="28"/>
      <c r="IN165" s="28"/>
      <c r="IO165" s="28"/>
      <c r="IP165" s="28"/>
      <c r="IQ165" s="28"/>
      <c r="IR165" s="28"/>
      <c r="IS165" s="28"/>
      <c r="IT165" s="29"/>
    </row>
    <row r="166" spans="1:254" ht="21" customHeight="1">
      <c r="A166" s="55"/>
      <c r="B166" s="56"/>
      <c r="C166" s="56"/>
      <c r="D166" s="56"/>
      <c r="E166" s="16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135"/>
      <c r="Q166" s="54" t="s">
        <v>2</v>
      </c>
      <c r="R166" s="58"/>
      <c r="S166" s="170">
        <f>SUM(S6:S165)</f>
        <v>0</v>
      </c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  <c r="DS166" s="59"/>
      <c r="DT166" s="59"/>
      <c r="DU166" s="59"/>
      <c r="DV166" s="59"/>
      <c r="DW166" s="59"/>
      <c r="DX166" s="59"/>
      <c r="DY166" s="59"/>
      <c r="DZ166" s="59"/>
      <c r="EA166" s="59"/>
      <c r="EB166" s="59"/>
      <c r="EC166" s="59"/>
      <c r="ED166" s="59"/>
      <c r="EE166" s="59"/>
      <c r="EF166" s="59"/>
      <c r="EG166" s="59"/>
      <c r="EH166" s="59"/>
      <c r="EI166" s="59"/>
      <c r="EJ166" s="59"/>
      <c r="EK166" s="59"/>
      <c r="EL166" s="59"/>
      <c r="EM166" s="59"/>
      <c r="EN166" s="59"/>
      <c r="EO166" s="59"/>
      <c r="EP166" s="59"/>
      <c r="EQ166" s="59"/>
      <c r="ER166" s="59"/>
      <c r="ES166" s="59"/>
      <c r="ET166" s="59"/>
      <c r="EU166" s="59"/>
      <c r="EV166" s="59"/>
      <c r="EW166" s="59"/>
      <c r="EX166" s="59"/>
      <c r="EY166" s="59"/>
      <c r="EZ166" s="59"/>
      <c r="FA166" s="59"/>
      <c r="FB166" s="59"/>
      <c r="FC166" s="59"/>
      <c r="FD166" s="59"/>
      <c r="FE166" s="59"/>
      <c r="FF166" s="59"/>
      <c r="FG166" s="59"/>
      <c r="FH166" s="59"/>
      <c r="FI166" s="59"/>
      <c r="FJ166" s="59"/>
      <c r="FK166" s="59"/>
      <c r="FL166" s="59"/>
      <c r="FM166" s="59"/>
      <c r="FN166" s="59"/>
      <c r="FO166" s="59"/>
      <c r="FP166" s="59"/>
      <c r="FQ166" s="59"/>
      <c r="FR166" s="59"/>
      <c r="FS166" s="59"/>
      <c r="FT166" s="59"/>
      <c r="FU166" s="59"/>
      <c r="FV166" s="59"/>
      <c r="FW166" s="59"/>
      <c r="FX166" s="59"/>
      <c r="FY166" s="59"/>
      <c r="FZ166" s="59"/>
      <c r="GA166" s="59"/>
      <c r="GB166" s="59"/>
      <c r="GC166" s="59"/>
      <c r="GD166" s="59"/>
      <c r="GE166" s="59"/>
      <c r="GF166" s="59"/>
      <c r="GG166" s="59"/>
      <c r="GH166" s="59"/>
      <c r="GI166" s="59"/>
      <c r="GJ166" s="59"/>
      <c r="GK166" s="59"/>
      <c r="GL166" s="59"/>
      <c r="GM166" s="59"/>
      <c r="GN166" s="59"/>
      <c r="GO166" s="59"/>
      <c r="GP166" s="59"/>
      <c r="GQ166" s="59"/>
      <c r="GR166" s="59"/>
      <c r="GS166" s="59"/>
      <c r="GT166" s="59"/>
      <c r="GU166" s="59"/>
      <c r="GV166" s="59"/>
      <c r="GW166" s="59"/>
      <c r="GX166" s="59"/>
      <c r="GY166" s="59"/>
      <c r="GZ166" s="59"/>
      <c r="HA166" s="59"/>
      <c r="HB166" s="59"/>
      <c r="HC166" s="59"/>
      <c r="HD166" s="59"/>
      <c r="HE166" s="59"/>
      <c r="HF166" s="59"/>
      <c r="HG166" s="59"/>
      <c r="HH166" s="59"/>
      <c r="HI166" s="59"/>
      <c r="HJ166" s="59"/>
      <c r="HK166" s="59"/>
      <c r="HL166" s="59"/>
      <c r="HM166" s="59"/>
      <c r="HN166" s="59"/>
      <c r="HO166" s="59"/>
      <c r="HP166" s="59"/>
      <c r="HQ166" s="59"/>
      <c r="HR166" s="59"/>
      <c r="HS166" s="59"/>
      <c r="HT166" s="59"/>
      <c r="HU166" s="59"/>
      <c r="HV166" s="59"/>
      <c r="HW166" s="59"/>
      <c r="HX166" s="59"/>
      <c r="HY166" s="59"/>
      <c r="HZ166" s="59"/>
      <c r="IA166" s="59"/>
      <c r="IB166" s="59"/>
      <c r="IC166" s="59"/>
      <c r="ID166" s="59"/>
      <c r="IE166" s="59"/>
      <c r="IF166" s="59"/>
      <c r="IG166" s="59"/>
      <c r="IH166" s="59"/>
      <c r="II166" s="59"/>
      <c r="IJ166" s="59"/>
      <c r="IK166" s="59"/>
      <c r="IL166" s="59"/>
      <c r="IM166" s="59"/>
      <c r="IN166" s="59"/>
      <c r="IO166" s="59"/>
      <c r="IP166" s="59"/>
      <c r="IQ166" s="59"/>
      <c r="IR166" s="59"/>
      <c r="IS166" s="59"/>
      <c r="IT166" s="60"/>
    </row>
  </sheetData>
  <sheetProtection algorithmName="SHA-512" hashValue="QlQJ8zszP+68mEDODpHCTux6ET7hCcPo491MwesYcMn8hXYdfps9DL4pXXRKo11R/awF8GwImZcSwxlNx+YuqQ==" saltValue="CwPAvhcasE7cLNyMasHPuw==" spinCount="100000" sheet="1" selectLockedCells="1"/>
  <mergeCells count="3">
    <mergeCell ref="F1:O1"/>
    <mergeCell ref="A1:E1"/>
    <mergeCell ref="D4:E4"/>
  </mergeCells>
  <pageMargins left="0.5" right="0.5" top="0.75" bottom="0.75" header="0.27777800000000002" footer="0.27777800000000002"/>
  <pageSetup orientation="portrait"/>
  <headerFooter>
    <oddFooter>&amp;L&amp;"Helvetica,Regular"&amp;11&amp;K000000	&amp;P</oddFooter>
  </headerFooter>
  <ignoredErrors>
    <ignoredError sqref="Q89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U79"/>
  <sheetViews>
    <sheetView showGridLines="0" zoomScale="50" zoomScaleNormal="157" workbookViewId="0">
      <selection activeCell="G18" sqref="G18"/>
    </sheetView>
  </sheetViews>
  <sheetFormatPr baseColWidth="10" defaultColWidth="30.5" defaultRowHeight="18" customHeight="1"/>
  <cols>
    <col min="1" max="3" width="25.6640625" style="23" customWidth="1"/>
    <col min="4" max="4" width="15.6640625" style="23" customWidth="1"/>
    <col min="5" max="5" width="15.6640625" style="158" customWidth="1"/>
    <col min="6" max="6" width="48.5" style="23" customWidth="1"/>
    <col min="7" max="12" width="19.33203125" style="23" customWidth="1"/>
    <col min="13" max="14" width="25.6640625" style="23" customWidth="1"/>
    <col min="15" max="15" width="23.33203125" style="159" bestFit="1" customWidth="1"/>
    <col min="16" max="16" width="16.5" style="310" customWidth="1"/>
    <col min="17" max="17" width="26.6640625" style="23" customWidth="1"/>
    <col min="18" max="256" width="30.5" style="23" customWidth="1"/>
    <col min="257" max="16384" width="30.5" style="23"/>
  </cols>
  <sheetData>
    <row r="1" spans="1:255" ht="131" customHeight="1">
      <c r="A1" s="403" t="s">
        <v>937</v>
      </c>
      <c r="B1" s="404"/>
      <c r="C1" s="404"/>
      <c r="D1" s="404"/>
      <c r="E1" s="404"/>
      <c r="F1" s="401" t="s">
        <v>1722</v>
      </c>
      <c r="G1" s="402"/>
      <c r="H1" s="402"/>
      <c r="I1" s="402"/>
      <c r="J1" s="402"/>
      <c r="K1" s="402"/>
      <c r="L1" s="402"/>
      <c r="M1" s="25"/>
      <c r="N1" s="61"/>
      <c r="P1" s="30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6"/>
    </row>
    <row r="2" spans="1:255" ht="25" customHeight="1">
      <c r="A2" s="128" t="s">
        <v>1669</v>
      </c>
      <c r="B2" s="4"/>
      <c r="C2" s="21"/>
      <c r="D2" s="21"/>
      <c r="E2" s="155"/>
      <c r="F2" s="62">
        <v>4</v>
      </c>
      <c r="G2" s="39"/>
      <c r="H2" s="39"/>
      <c r="I2" s="39"/>
      <c r="J2" s="21"/>
      <c r="K2" s="21"/>
      <c r="L2" s="63"/>
      <c r="M2" s="64"/>
      <c r="N2" s="16" t="s">
        <v>2</v>
      </c>
      <c r="O2" s="160">
        <f>O79</f>
        <v>0</v>
      </c>
      <c r="P2" s="306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9"/>
    </row>
    <row r="3" spans="1:255" ht="8" customHeight="1">
      <c r="A3" s="10"/>
      <c r="B3" s="30"/>
      <c r="C3" s="21"/>
      <c r="D3" s="21"/>
      <c r="E3" s="155"/>
      <c r="F3" s="65"/>
      <c r="G3" s="39"/>
      <c r="H3" s="39"/>
      <c r="I3" s="57"/>
      <c r="J3" s="56"/>
      <c r="K3" s="56"/>
      <c r="L3" s="66"/>
      <c r="M3" s="67"/>
      <c r="N3" s="39"/>
      <c r="O3" s="161"/>
      <c r="P3" s="306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9"/>
    </row>
    <row r="4" spans="1:255" ht="31.25" customHeight="1">
      <c r="A4" s="32"/>
      <c r="B4" s="4"/>
      <c r="C4" s="4"/>
      <c r="D4" s="21"/>
      <c r="E4" s="155"/>
      <c r="F4" s="11" t="s">
        <v>743</v>
      </c>
      <c r="G4" s="5">
        <v>9005</v>
      </c>
      <c r="H4" s="68">
        <v>7046</v>
      </c>
      <c r="I4" s="69">
        <v>5015</v>
      </c>
      <c r="J4" s="70">
        <v>3020</v>
      </c>
      <c r="K4" s="71">
        <v>1018</v>
      </c>
      <c r="L4" s="72">
        <v>9010</v>
      </c>
      <c r="M4" s="67"/>
      <c r="N4" s="39"/>
      <c r="O4" s="161"/>
      <c r="P4" s="30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9"/>
    </row>
    <row r="5" spans="1:255" ht="61.25" customHeight="1">
      <c r="A5" s="40" t="s">
        <v>5</v>
      </c>
      <c r="B5" s="4" t="s">
        <v>6</v>
      </c>
      <c r="C5" s="4" t="s">
        <v>7</v>
      </c>
      <c r="D5" s="4" t="s">
        <v>938</v>
      </c>
      <c r="E5" s="155" t="s">
        <v>1168</v>
      </c>
      <c r="F5" s="4" t="s">
        <v>939</v>
      </c>
      <c r="G5" s="12" t="s">
        <v>940</v>
      </c>
      <c r="H5" s="73" t="s">
        <v>941</v>
      </c>
      <c r="I5" s="74" t="s">
        <v>746</v>
      </c>
      <c r="J5" s="75" t="s">
        <v>748</v>
      </c>
      <c r="K5" s="76" t="s">
        <v>747</v>
      </c>
      <c r="L5" s="77" t="s">
        <v>749</v>
      </c>
      <c r="M5" s="78" t="s">
        <v>22</v>
      </c>
      <c r="N5" s="9" t="s">
        <v>942</v>
      </c>
      <c r="O5" s="161" t="s">
        <v>1169</v>
      </c>
      <c r="P5" s="307" t="s">
        <v>25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9"/>
    </row>
    <row r="6" spans="1:255" ht="60.5" customHeight="1">
      <c r="A6" s="40" t="s">
        <v>1306</v>
      </c>
      <c r="B6" s="4" t="s">
        <v>943</v>
      </c>
      <c r="C6" s="4" t="s">
        <v>944</v>
      </c>
      <c r="D6" s="8">
        <v>1</v>
      </c>
      <c r="E6" s="153">
        <v>184</v>
      </c>
      <c r="F6" s="4" t="s">
        <v>945</v>
      </c>
      <c r="G6" s="362"/>
      <c r="H6" s="79" t="s">
        <v>804</v>
      </c>
      <c r="I6" s="363"/>
      <c r="J6" s="378"/>
      <c r="K6" s="80" t="s">
        <v>804</v>
      </c>
      <c r="L6" s="381"/>
      <c r="M6" s="81">
        <f t="shared" ref="M6:M12" si="0">(G6+I6+J6+L6)</f>
        <v>0</v>
      </c>
      <c r="N6" s="22">
        <f t="shared" ref="N6:N37" si="1">M6*D6</f>
        <v>0</v>
      </c>
      <c r="O6" s="161" t="str">
        <f t="shared" ref="O6:O37" si="2">IF(M6&gt;0,M6*E6,"-")</f>
        <v>-</v>
      </c>
      <c r="P6" s="308">
        <v>1.9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9"/>
    </row>
    <row r="7" spans="1:255" ht="60.5" customHeight="1">
      <c r="A7" s="40" t="s">
        <v>1306</v>
      </c>
      <c r="B7" s="4" t="s">
        <v>946</v>
      </c>
      <c r="C7" s="82" t="s">
        <v>947</v>
      </c>
      <c r="D7" s="8">
        <v>1</v>
      </c>
      <c r="E7" s="154">
        <v>187</v>
      </c>
      <c r="F7" s="4" t="s">
        <v>948</v>
      </c>
      <c r="G7" s="362"/>
      <c r="H7" s="79" t="s">
        <v>804</v>
      </c>
      <c r="I7" s="363"/>
      <c r="J7" s="378"/>
      <c r="K7" s="80" t="s">
        <v>804</v>
      </c>
      <c r="L7" s="381"/>
      <c r="M7" s="81">
        <f t="shared" si="0"/>
        <v>0</v>
      </c>
      <c r="N7" s="22">
        <f t="shared" si="1"/>
        <v>0</v>
      </c>
      <c r="O7" s="161" t="str">
        <f t="shared" si="2"/>
        <v>-</v>
      </c>
      <c r="P7" s="308">
        <v>1.9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9"/>
    </row>
    <row r="8" spans="1:255" ht="60.5" customHeight="1">
      <c r="A8" s="40" t="s">
        <v>1306</v>
      </c>
      <c r="B8" s="4" t="s">
        <v>949</v>
      </c>
      <c r="C8" s="82" t="s">
        <v>950</v>
      </c>
      <c r="D8" s="8">
        <v>1</v>
      </c>
      <c r="E8" s="154">
        <v>187</v>
      </c>
      <c r="F8" s="4" t="s">
        <v>951</v>
      </c>
      <c r="G8" s="362"/>
      <c r="H8" s="79" t="s">
        <v>804</v>
      </c>
      <c r="I8" s="363"/>
      <c r="J8" s="378"/>
      <c r="K8" s="80" t="s">
        <v>804</v>
      </c>
      <c r="L8" s="381"/>
      <c r="M8" s="81">
        <f t="shared" si="0"/>
        <v>0</v>
      </c>
      <c r="N8" s="22">
        <f t="shared" si="1"/>
        <v>0</v>
      </c>
      <c r="O8" s="161" t="str">
        <f t="shared" si="2"/>
        <v>-</v>
      </c>
      <c r="P8" s="308">
        <v>2.2999999999999998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9"/>
    </row>
    <row r="9" spans="1:255" ht="60.5" customHeight="1">
      <c r="A9" s="40" t="s">
        <v>1306</v>
      </c>
      <c r="B9" s="4" t="s">
        <v>952</v>
      </c>
      <c r="C9" s="82" t="s">
        <v>953</v>
      </c>
      <c r="D9" s="8">
        <v>1</v>
      </c>
      <c r="E9" s="154">
        <v>193</v>
      </c>
      <c r="F9" s="4" t="s">
        <v>954</v>
      </c>
      <c r="G9" s="362"/>
      <c r="H9" s="79" t="s">
        <v>804</v>
      </c>
      <c r="I9" s="363"/>
      <c r="J9" s="378"/>
      <c r="K9" s="80" t="s">
        <v>804</v>
      </c>
      <c r="L9" s="381"/>
      <c r="M9" s="81">
        <f t="shared" si="0"/>
        <v>0</v>
      </c>
      <c r="N9" s="22">
        <f t="shared" si="1"/>
        <v>0</v>
      </c>
      <c r="O9" s="161" t="str">
        <f t="shared" si="2"/>
        <v>-</v>
      </c>
      <c r="P9" s="308">
        <v>2.2999999999999998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9"/>
    </row>
    <row r="10" spans="1:255" ht="60.5" customHeight="1">
      <c r="A10" s="40" t="s">
        <v>1306</v>
      </c>
      <c r="B10" s="4" t="s">
        <v>955</v>
      </c>
      <c r="C10" s="82" t="s">
        <v>956</v>
      </c>
      <c r="D10" s="8">
        <v>1</v>
      </c>
      <c r="E10" s="154">
        <v>193</v>
      </c>
      <c r="F10" s="4" t="s">
        <v>957</v>
      </c>
      <c r="G10" s="362"/>
      <c r="H10" s="79" t="s">
        <v>804</v>
      </c>
      <c r="I10" s="363"/>
      <c r="J10" s="378"/>
      <c r="K10" s="80" t="s">
        <v>804</v>
      </c>
      <c r="L10" s="381"/>
      <c r="M10" s="81">
        <f t="shared" si="0"/>
        <v>0</v>
      </c>
      <c r="N10" s="22">
        <f t="shared" si="1"/>
        <v>0</v>
      </c>
      <c r="O10" s="161" t="str">
        <f t="shared" si="2"/>
        <v>-</v>
      </c>
      <c r="P10" s="308">
        <v>1.9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9"/>
    </row>
    <row r="11" spans="1:255" ht="60.5" customHeight="1">
      <c r="A11" s="40" t="s">
        <v>1306</v>
      </c>
      <c r="B11" s="4" t="s">
        <v>958</v>
      </c>
      <c r="C11" s="82" t="s">
        <v>959</v>
      </c>
      <c r="D11" s="8">
        <v>1</v>
      </c>
      <c r="E11" s="154">
        <v>200</v>
      </c>
      <c r="F11" s="4" t="s">
        <v>960</v>
      </c>
      <c r="G11" s="362"/>
      <c r="H11" s="79" t="s">
        <v>804</v>
      </c>
      <c r="I11" s="363"/>
      <c r="J11" s="378"/>
      <c r="K11" s="80" t="s">
        <v>804</v>
      </c>
      <c r="L11" s="381"/>
      <c r="M11" s="81">
        <f t="shared" si="0"/>
        <v>0</v>
      </c>
      <c r="N11" s="22">
        <f t="shared" si="1"/>
        <v>0</v>
      </c>
      <c r="O11" s="161" t="str">
        <f t="shared" si="2"/>
        <v>-</v>
      </c>
      <c r="P11" s="308">
        <v>2.6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9"/>
    </row>
    <row r="12" spans="1:255" ht="60.5" customHeight="1">
      <c r="A12" s="40" t="s">
        <v>1306</v>
      </c>
      <c r="B12" s="4" t="s">
        <v>961</v>
      </c>
      <c r="C12" s="82" t="s">
        <v>962</v>
      </c>
      <c r="D12" s="8">
        <v>1</v>
      </c>
      <c r="E12" s="154">
        <v>176</v>
      </c>
      <c r="F12" s="4" t="s">
        <v>963</v>
      </c>
      <c r="G12" s="362"/>
      <c r="H12" s="79" t="s">
        <v>804</v>
      </c>
      <c r="I12" s="363"/>
      <c r="J12" s="378"/>
      <c r="K12" s="80" t="s">
        <v>804</v>
      </c>
      <c r="L12" s="381"/>
      <c r="M12" s="81">
        <f t="shared" si="0"/>
        <v>0</v>
      </c>
      <c r="N12" s="22">
        <f t="shared" si="1"/>
        <v>0</v>
      </c>
      <c r="O12" s="161" t="str">
        <f t="shared" si="2"/>
        <v>-</v>
      </c>
      <c r="P12" s="308">
        <v>0.9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9"/>
    </row>
    <row r="13" spans="1:255" ht="60.5" hidden="1" customHeight="1">
      <c r="A13" s="40" t="s">
        <v>1306</v>
      </c>
      <c r="B13" s="4" t="s">
        <v>1316</v>
      </c>
      <c r="C13" s="82" t="s">
        <v>1307</v>
      </c>
      <c r="D13" s="8">
        <v>5</v>
      </c>
      <c r="E13" s="296">
        <v>396</v>
      </c>
      <c r="F13" s="4" t="s">
        <v>1308</v>
      </c>
      <c r="G13" s="362"/>
      <c r="H13" s="79" t="s">
        <v>804</v>
      </c>
      <c r="I13" s="363"/>
      <c r="J13" s="379" t="s">
        <v>804</v>
      </c>
      <c r="K13" s="80" t="s">
        <v>804</v>
      </c>
      <c r="L13" s="63"/>
      <c r="M13" s="81">
        <f>(G13+I13+L13)</f>
        <v>0</v>
      </c>
      <c r="N13" s="22">
        <f t="shared" si="1"/>
        <v>0</v>
      </c>
      <c r="O13" s="161" t="str">
        <f t="shared" si="2"/>
        <v>-</v>
      </c>
      <c r="P13" s="308">
        <v>4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9"/>
    </row>
    <row r="14" spans="1:255" ht="60.5" hidden="1" customHeight="1">
      <c r="A14" s="40" t="s">
        <v>1306</v>
      </c>
      <c r="B14" s="4" t="s">
        <v>1317</v>
      </c>
      <c r="C14" s="82" t="s">
        <v>1309</v>
      </c>
      <c r="D14" s="8">
        <v>5</v>
      </c>
      <c r="E14" s="296">
        <v>396</v>
      </c>
      <c r="F14" s="4" t="s">
        <v>1308</v>
      </c>
      <c r="G14" s="362"/>
      <c r="H14" s="79" t="s">
        <v>804</v>
      </c>
      <c r="I14" s="363"/>
      <c r="J14" s="379" t="s">
        <v>804</v>
      </c>
      <c r="K14" s="80" t="s">
        <v>804</v>
      </c>
      <c r="L14" s="63"/>
      <c r="M14" s="81">
        <f>(G14+I14+L14)</f>
        <v>0</v>
      </c>
      <c r="N14" s="22">
        <f t="shared" si="1"/>
        <v>0</v>
      </c>
      <c r="O14" s="161" t="str">
        <f t="shared" si="2"/>
        <v>-</v>
      </c>
      <c r="P14" s="308">
        <v>4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9"/>
    </row>
    <row r="15" spans="1:255" ht="61.25" customHeight="1">
      <c r="A15" s="40" t="s">
        <v>964</v>
      </c>
      <c r="B15" s="85" t="s">
        <v>965</v>
      </c>
      <c r="C15" s="82" t="s">
        <v>966</v>
      </c>
      <c r="D15" s="8">
        <v>2</v>
      </c>
      <c r="E15" s="154">
        <v>234</v>
      </c>
      <c r="F15" s="82" t="s">
        <v>967</v>
      </c>
      <c r="G15" s="362"/>
      <c r="H15" s="377"/>
      <c r="I15" s="363"/>
      <c r="J15" s="378"/>
      <c r="K15" s="380"/>
      <c r="L15" s="83" t="s">
        <v>804</v>
      </c>
      <c r="M15" s="81">
        <f t="shared" ref="M15:M46" si="3">(G15+H15+I15+K15+J15)</f>
        <v>0</v>
      </c>
      <c r="N15" s="22">
        <f t="shared" si="1"/>
        <v>0</v>
      </c>
      <c r="O15" s="161" t="str">
        <f t="shared" si="2"/>
        <v>-</v>
      </c>
      <c r="P15" s="308">
        <v>1.48</v>
      </c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9"/>
    </row>
    <row r="16" spans="1:255" ht="60.5" customHeight="1">
      <c r="A16" s="40" t="s">
        <v>964</v>
      </c>
      <c r="B16" s="85" t="s">
        <v>968</v>
      </c>
      <c r="C16" s="82" t="s">
        <v>969</v>
      </c>
      <c r="D16" s="8">
        <v>2</v>
      </c>
      <c r="E16" s="154">
        <v>360</v>
      </c>
      <c r="F16" s="82" t="s">
        <v>970</v>
      </c>
      <c r="G16" s="362"/>
      <c r="H16" s="377"/>
      <c r="I16" s="363"/>
      <c r="J16" s="378"/>
      <c r="K16" s="380"/>
      <c r="L16" s="83" t="s">
        <v>804</v>
      </c>
      <c r="M16" s="81">
        <f t="shared" si="3"/>
        <v>0</v>
      </c>
      <c r="N16" s="22">
        <f t="shared" si="1"/>
        <v>0</v>
      </c>
      <c r="O16" s="161" t="str">
        <f t="shared" si="2"/>
        <v>-</v>
      </c>
      <c r="P16" s="308">
        <v>5.17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9"/>
    </row>
    <row r="17" spans="1:255" ht="60.5" customHeight="1">
      <c r="A17" s="84" t="s">
        <v>971</v>
      </c>
      <c r="B17" s="85" t="s">
        <v>972</v>
      </c>
      <c r="C17" s="82" t="s">
        <v>973</v>
      </c>
      <c r="D17" s="8">
        <v>3</v>
      </c>
      <c r="E17" s="154">
        <v>363</v>
      </c>
      <c r="F17" s="82" t="s">
        <v>974</v>
      </c>
      <c r="G17" s="362"/>
      <c r="H17" s="377"/>
      <c r="I17" s="363"/>
      <c r="J17" s="378"/>
      <c r="K17" s="380"/>
      <c r="L17" s="83" t="s">
        <v>804</v>
      </c>
      <c r="M17" s="81">
        <f t="shared" si="3"/>
        <v>0</v>
      </c>
      <c r="N17" s="22">
        <f t="shared" si="1"/>
        <v>0</v>
      </c>
      <c r="O17" s="161" t="str">
        <f t="shared" si="2"/>
        <v>-</v>
      </c>
      <c r="P17" s="308">
        <v>9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9"/>
    </row>
    <row r="18" spans="1:255" ht="60.5" customHeight="1">
      <c r="A18" s="40" t="s">
        <v>975</v>
      </c>
      <c r="B18" s="85" t="s">
        <v>976</v>
      </c>
      <c r="C18" s="82" t="s">
        <v>977</v>
      </c>
      <c r="D18" s="8">
        <v>2</v>
      </c>
      <c r="E18" s="154">
        <v>299</v>
      </c>
      <c r="F18" s="82" t="s">
        <v>978</v>
      </c>
      <c r="G18" s="362"/>
      <c r="H18" s="377"/>
      <c r="I18" s="363"/>
      <c r="J18" s="378"/>
      <c r="K18" s="380"/>
      <c r="L18" s="83" t="s">
        <v>804</v>
      </c>
      <c r="M18" s="81">
        <f t="shared" si="3"/>
        <v>0</v>
      </c>
      <c r="N18" s="22">
        <f t="shared" si="1"/>
        <v>0</v>
      </c>
      <c r="O18" s="161" t="str">
        <f t="shared" si="2"/>
        <v>-</v>
      </c>
      <c r="P18" s="308">
        <v>4.4000000000000004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9"/>
    </row>
    <row r="19" spans="1:255" ht="60.5" customHeight="1">
      <c r="A19" s="40" t="s">
        <v>975</v>
      </c>
      <c r="B19" s="85" t="s">
        <v>979</v>
      </c>
      <c r="C19" s="82" t="s">
        <v>980</v>
      </c>
      <c r="D19" s="8">
        <v>2</v>
      </c>
      <c r="E19" s="154">
        <v>303</v>
      </c>
      <c r="F19" s="82" t="s">
        <v>981</v>
      </c>
      <c r="G19" s="362"/>
      <c r="H19" s="377"/>
      <c r="I19" s="363"/>
      <c r="J19" s="378"/>
      <c r="K19" s="380"/>
      <c r="L19" s="83" t="s">
        <v>804</v>
      </c>
      <c r="M19" s="81">
        <f t="shared" si="3"/>
        <v>0</v>
      </c>
      <c r="N19" s="22">
        <f t="shared" si="1"/>
        <v>0</v>
      </c>
      <c r="O19" s="161" t="str">
        <f t="shared" si="2"/>
        <v>-</v>
      </c>
      <c r="P19" s="308">
        <v>6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9"/>
    </row>
    <row r="20" spans="1:255" ht="60.5" customHeight="1">
      <c r="A20" s="40" t="s">
        <v>975</v>
      </c>
      <c r="B20" s="85" t="s">
        <v>982</v>
      </c>
      <c r="C20" s="82" t="s">
        <v>983</v>
      </c>
      <c r="D20" s="8">
        <v>2</v>
      </c>
      <c r="E20" s="154">
        <v>331</v>
      </c>
      <c r="F20" s="82" t="s">
        <v>984</v>
      </c>
      <c r="G20" s="362"/>
      <c r="H20" s="377"/>
      <c r="I20" s="363"/>
      <c r="J20" s="378"/>
      <c r="K20" s="380"/>
      <c r="L20" s="83" t="s">
        <v>804</v>
      </c>
      <c r="M20" s="81">
        <f t="shared" si="3"/>
        <v>0</v>
      </c>
      <c r="N20" s="22">
        <f t="shared" si="1"/>
        <v>0</v>
      </c>
      <c r="O20" s="161" t="str">
        <f t="shared" si="2"/>
        <v>-</v>
      </c>
      <c r="P20" s="308">
        <v>6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9"/>
    </row>
    <row r="21" spans="1:255" ht="60.5" customHeight="1">
      <c r="A21" s="40" t="s">
        <v>975</v>
      </c>
      <c r="B21" s="85" t="s">
        <v>985</v>
      </c>
      <c r="C21" s="82" t="s">
        <v>986</v>
      </c>
      <c r="D21" s="8">
        <v>2</v>
      </c>
      <c r="E21" s="154">
        <v>303</v>
      </c>
      <c r="F21" s="82" t="s">
        <v>987</v>
      </c>
      <c r="G21" s="362"/>
      <c r="H21" s="377"/>
      <c r="I21" s="363"/>
      <c r="J21" s="378"/>
      <c r="K21" s="380"/>
      <c r="L21" s="83" t="s">
        <v>804</v>
      </c>
      <c r="M21" s="81">
        <f t="shared" si="3"/>
        <v>0</v>
      </c>
      <c r="N21" s="22">
        <f t="shared" si="1"/>
        <v>0</v>
      </c>
      <c r="O21" s="161" t="str">
        <f t="shared" si="2"/>
        <v>-</v>
      </c>
      <c r="P21" s="308">
        <v>6</v>
      </c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9"/>
    </row>
    <row r="22" spans="1:255" ht="60.5" customHeight="1">
      <c r="A22" s="40" t="s">
        <v>975</v>
      </c>
      <c r="B22" s="85" t="s">
        <v>988</v>
      </c>
      <c r="C22" s="4" t="s">
        <v>989</v>
      </c>
      <c r="D22" s="8">
        <v>6</v>
      </c>
      <c r="E22" s="154">
        <v>880</v>
      </c>
      <c r="F22" s="82" t="s">
        <v>990</v>
      </c>
      <c r="G22" s="362"/>
      <c r="H22" s="377"/>
      <c r="I22" s="363"/>
      <c r="J22" s="378"/>
      <c r="K22" s="380"/>
      <c r="L22" s="83" t="s">
        <v>804</v>
      </c>
      <c r="M22" s="81">
        <f t="shared" si="3"/>
        <v>0</v>
      </c>
      <c r="N22" s="22">
        <f t="shared" si="1"/>
        <v>0</v>
      </c>
      <c r="O22" s="161" t="str">
        <f t="shared" si="2"/>
        <v>-</v>
      </c>
      <c r="P22" s="308">
        <v>36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9"/>
    </row>
    <row r="23" spans="1:255" ht="60.5" customHeight="1">
      <c r="A23" s="40" t="s">
        <v>975</v>
      </c>
      <c r="B23" s="85" t="s">
        <v>991</v>
      </c>
      <c r="C23" s="4" t="s">
        <v>992</v>
      </c>
      <c r="D23" s="8">
        <v>6</v>
      </c>
      <c r="E23" s="154">
        <v>844</v>
      </c>
      <c r="F23" s="82" t="s">
        <v>993</v>
      </c>
      <c r="G23" s="362"/>
      <c r="H23" s="377"/>
      <c r="I23" s="363"/>
      <c r="J23" s="378"/>
      <c r="K23" s="380"/>
      <c r="L23" s="83" t="s">
        <v>804</v>
      </c>
      <c r="M23" s="81">
        <f t="shared" si="3"/>
        <v>0</v>
      </c>
      <c r="N23" s="22">
        <f t="shared" si="1"/>
        <v>0</v>
      </c>
      <c r="O23" s="161" t="str">
        <f t="shared" si="2"/>
        <v>-</v>
      </c>
      <c r="P23" s="308">
        <v>36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9"/>
    </row>
    <row r="24" spans="1:255" ht="60.5" customHeight="1">
      <c r="A24" s="40" t="s">
        <v>975</v>
      </c>
      <c r="B24" s="85" t="s">
        <v>994</v>
      </c>
      <c r="C24" s="4" t="s">
        <v>995</v>
      </c>
      <c r="D24" s="8">
        <v>3</v>
      </c>
      <c r="E24" s="154">
        <v>531</v>
      </c>
      <c r="F24" s="82" t="s">
        <v>996</v>
      </c>
      <c r="G24" s="362"/>
      <c r="H24" s="377"/>
      <c r="I24" s="363"/>
      <c r="J24" s="378"/>
      <c r="K24" s="380"/>
      <c r="L24" s="83" t="s">
        <v>804</v>
      </c>
      <c r="M24" s="81">
        <f t="shared" si="3"/>
        <v>0</v>
      </c>
      <c r="N24" s="22">
        <f t="shared" si="1"/>
        <v>0</v>
      </c>
      <c r="O24" s="161" t="str">
        <f t="shared" si="2"/>
        <v>-</v>
      </c>
      <c r="P24" s="308">
        <v>20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9"/>
    </row>
    <row r="25" spans="1:255" ht="60.5" customHeight="1">
      <c r="A25" s="40" t="s">
        <v>997</v>
      </c>
      <c r="B25" s="85" t="s">
        <v>998</v>
      </c>
      <c r="C25" s="82" t="s">
        <v>999</v>
      </c>
      <c r="D25" s="8">
        <v>3</v>
      </c>
      <c r="E25" s="154">
        <v>411</v>
      </c>
      <c r="F25" s="82" t="s">
        <v>1000</v>
      </c>
      <c r="G25" s="362"/>
      <c r="H25" s="377"/>
      <c r="I25" s="363"/>
      <c r="J25" s="378"/>
      <c r="K25" s="380"/>
      <c r="L25" s="83" t="s">
        <v>804</v>
      </c>
      <c r="M25" s="81">
        <f t="shared" si="3"/>
        <v>0</v>
      </c>
      <c r="N25" s="22">
        <f t="shared" si="1"/>
        <v>0</v>
      </c>
      <c r="O25" s="161" t="str">
        <f t="shared" si="2"/>
        <v>-</v>
      </c>
      <c r="P25" s="308">
        <v>7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9"/>
    </row>
    <row r="26" spans="1:255" ht="60.5" customHeight="1">
      <c r="A26" s="40" t="s">
        <v>997</v>
      </c>
      <c r="B26" s="85" t="s">
        <v>1001</v>
      </c>
      <c r="C26" s="82" t="s">
        <v>1002</v>
      </c>
      <c r="D26" s="8">
        <v>3</v>
      </c>
      <c r="E26" s="154">
        <v>411</v>
      </c>
      <c r="F26" s="82" t="s">
        <v>1003</v>
      </c>
      <c r="G26" s="362"/>
      <c r="H26" s="377"/>
      <c r="I26" s="363"/>
      <c r="J26" s="378"/>
      <c r="K26" s="380"/>
      <c r="L26" s="83" t="s">
        <v>804</v>
      </c>
      <c r="M26" s="81">
        <f t="shared" si="3"/>
        <v>0</v>
      </c>
      <c r="N26" s="22">
        <f t="shared" si="1"/>
        <v>0</v>
      </c>
      <c r="O26" s="161" t="str">
        <f t="shared" si="2"/>
        <v>-</v>
      </c>
      <c r="P26" s="308">
        <v>7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9"/>
    </row>
    <row r="27" spans="1:255" ht="60.5" customHeight="1">
      <c r="A27" s="40" t="s">
        <v>997</v>
      </c>
      <c r="B27" s="85" t="s">
        <v>1004</v>
      </c>
      <c r="C27" s="82" t="s">
        <v>1005</v>
      </c>
      <c r="D27" s="8">
        <v>3</v>
      </c>
      <c r="E27" s="154">
        <v>411</v>
      </c>
      <c r="F27" s="82" t="s">
        <v>1006</v>
      </c>
      <c r="G27" s="362"/>
      <c r="H27" s="377"/>
      <c r="I27" s="363"/>
      <c r="J27" s="378"/>
      <c r="K27" s="380"/>
      <c r="L27" s="83" t="s">
        <v>804</v>
      </c>
      <c r="M27" s="81">
        <f t="shared" si="3"/>
        <v>0</v>
      </c>
      <c r="N27" s="22">
        <f t="shared" si="1"/>
        <v>0</v>
      </c>
      <c r="O27" s="161" t="str">
        <f t="shared" si="2"/>
        <v>-</v>
      </c>
      <c r="P27" s="308">
        <v>7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9"/>
    </row>
    <row r="28" spans="1:255" ht="60.5" customHeight="1">
      <c r="A28" s="40" t="s">
        <v>997</v>
      </c>
      <c r="B28" s="85" t="s">
        <v>1007</v>
      </c>
      <c r="C28" s="82" t="s">
        <v>1008</v>
      </c>
      <c r="D28" s="8">
        <v>3</v>
      </c>
      <c r="E28" s="154">
        <v>411</v>
      </c>
      <c r="F28" s="82" t="s">
        <v>1009</v>
      </c>
      <c r="G28" s="362"/>
      <c r="H28" s="377"/>
      <c r="I28" s="363"/>
      <c r="J28" s="378"/>
      <c r="K28" s="380"/>
      <c r="L28" s="83" t="s">
        <v>804</v>
      </c>
      <c r="M28" s="81">
        <f t="shared" si="3"/>
        <v>0</v>
      </c>
      <c r="N28" s="22">
        <f t="shared" si="1"/>
        <v>0</v>
      </c>
      <c r="O28" s="161" t="str">
        <f t="shared" si="2"/>
        <v>-</v>
      </c>
      <c r="P28" s="308">
        <v>7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9"/>
    </row>
    <row r="29" spans="1:255" ht="60.5" customHeight="1">
      <c r="A29" s="40" t="s">
        <v>997</v>
      </c>
      <c r="B29" s="85" t="s">
        <v>1010</v>
      </c>
      <c r="C29" s="82" t="s">
        <v>1011</v>
      </c>
      <c r="D29" s="8">
        <v>1</v>
      </c>
      <c r="E29" s="154">
        <v>241</v>
      </c>
      <c r="F29" s="82" t="s">
        <v>1012</v>
      </c>
      <c r="G29" s="362"/>
      <c r="H29" s="377"/>
      <c r="I29" s="363"/>
      <c r="J29" s="378"/>
      <c r="K29" s="380"/>
      <c r="L29" s="83" t="s">
        <v>804</v>
      </c>
      <c r="M29" s="81">
        <f t="shared" si="3"/>
        <v>0</v>
      </c>
      <c r="N29" s="22">
        <f t="shared" si="1"/>
        <v>0</v>
      </c>
      <c r="O29" s="161" t="str">
        <f t="shared" si="2"/>
        <v>-</v>
      </c>
      <c r="P29" s="308">
        <v>5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9"/>
    </row>
    <row r="30" spans="1:255" ht="60.5" customHeight="1">
      <c r="A30" s="40" t="s">
        <v>997</v>
      </c>
      <c r="B30" s="85" t="s">
        <v>1013</v>
      </c>
      <c r="C30" s="82" t="s">
        <v>1014</v>
      </c>
      <c r="D30" s="8">
        <v>1</v>
      </c>
      <c r="E30" s="154">
        <v>219</v>
      </c>
      <c r="F30" s="82" t="s">
        <v>1015</v>
      </c>
      <c r="G30" s="362"/>
      <c r="H30" s="377"/>
      <c r="I30" s="363"/>
      <c r="J30" s="378"/>
      <c r="K30" s="380"/>
      <c r="L30" s="83" t="s">
        <v>804</v>
      </c>
      <c r="M30" s="81">
        <f t="shared" si="3"/>
        <v>0</v>
      </c>
      <c r="N30" s="22">
        <f t="shared" si="1"/>
        <v>0</v>
      </c>
      <c r="O30" s="161" t="str">
        <f t="shared" si="2"/>
        <v>-</v>
      </c>
      <c r="P30" s="308">
        <v>5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9"/>
    </row>
    <row r="31" spans="1:255" ht="60.5" customHeight="1">
      <c r="A31" s="40" t="s">
        <v>997</v>
      </c>
      <c r="B31" s="85" t="s">
        <v>1016</v>
      </c>
      <c r="C31" s="82" t="s">
        <v>1017</v>
      </c>
      <c r="D31" s="8">
        <v>1</v>
      </c>
      <c r="E31" s="154">
        <v>227</v>
      </c>
      <c r="F31" s="82" t="s">
        <v>1018</v>
      </c>
      <c r="G31" s="362"/>
      <c r="H31" s="377"/>
      <c r="I31" s="363"/>
      <c r="J31" s="378"/>
      <c r="K31" s="380"/>
      <c r="L31" s="83" t="s">
        <v>804</v>
      </c>
      <c r="M31" s="81">
        <f t="shared" si="3"/>
        <v>0</v>
      </c>
      <c r="N31" s="22">
        <f t="shared" si="1"/>
        <v>0</v>
      </c>
      <c r="O31" s="161" t="str">
        <f t="shared" si="2"/>
        <v>-</v>
      </c>
      <c r="P31" s="308">
        <v>5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9"/>
    </row>
    <row r="32" spans="1:255" ht="60.5" customHeight="1">
      <c r="A32" s="40" t="s">
        <v>997</v>
      </c>
      <c r="B32" s="85" t="s">
        <v>1019</v>
      </c>
      <c r="C32" s="82" t="s">
        <v>1020</v>
      </c>
      <c r="D32" s="8">
        <v>2</v>
      </c>
      <c r="E32" s="154">
        <v>682</v>
      </c>
      <c r="F32" s="82" t="s">
        <v>1021</v>
      </c>
      <c r="G32" s="362"/>
      <c r="H32" s="377"/>
      <c r="I32" s="363"/>
      <c r="J32" s="378"/>
      <c r="K32" s="380"/>
      <c r="L32" s="83" t="s">
        <v>804</v>
      </c>
      <c r="M32" s="81">
        <f t="shared" si="3"/>
        <v>0</v>
      </c>
      <c r="N32" s="22">
        <f t="shared" si="1"/>
        <v>0</v>
      </c>
      <c r="O32" s="161" t="str">
        <f t="shared" si="2"/>
        <v>-</v>
      </c>
      <c r="P32" s="30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9"/>
    </row>
    <row r="33" spans="1:255" ht="60.5" customHeight="1">
      <c r="A33" s="40" t="s">
        <v>1378</v>
      </c>
      <c r="B33" s="85" t="s">
        <v>1022</v>
      </c>
      <c r="C33" s="82" t="s">
        <v>1023</v>
      </c>
      <c r="D33" s="8">
        <v>1</v>
      </c>
      <c r="E33" s="154">
        <v>219</v>
      </c>
      <c r="F33" s="82" t="s">
        <v>1024</v>
      </c>
      <c r="G33" s="362"/>
      <c r="H33" s="377"/>
      <c r="I33" s="363"/>
      <c r="J33" s="378"/>
      <c r="K33" s="380"/>
      <c r="L33" s="83" t="s">
        <v>804</v>
      </c>
      <c r="M33" s="81">
        <f t="shared" si="3"/>
        <v>0</v>
      </c>
      <c r="N33" s="22">
        <f t="shared" si="1"/>
        <v>0</v>
      </c>
      <c r="O33" s="161" t="str">
        <f t="shared" si="2"/>
        <v>-</v>
      </c>
      <c r="P33" s="308">
        <v>2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9"/>
    </row>
    <row r="34" spans="1:255" ht="60.5" customHeight="1">
      <c r="A34" s="40" t="s">
        <v>1378</v>
      </c>
      <c r="B34" s="85" t="s">
        <v>1025</v>
      </c>
      <c r="C34" s="82" t="s">
        <v>1026</v>
      </c>
      <c r="D34" s="8">
        <v>1</v>
      </c>
      <c r="E34" s="154">
        <v>211</v>
      </c>
      <c r="F34" s="82" t="s">
        <v>1027</v>
      </c>
      <c r="G34" s="362"/>
      <c r="H34" s="377"/>
      <c r="I34" s="363"/>
      <c r="J34" s="378"/>
      <c r="K34" s="380"/>
      <c r="L34" s="83" t="s">
        <v>804</v>
      </c>
      <c r="M34" s="81">
        <f t="shared" si="3"/>
        <v>0</v>
      </c>
      <c r="N34" s="22">
        <f t="shared" si="1"/>
        <v>0</v>
      </c>
      <c r="O34" s="161" t="str">
        <f t="shared" si="2"/>
        <v>-</v>
      </c>
      <c r="P34" s="308">
        <v>2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9"/>
    </row>
    <row r="35" spans="1:255" ht="60.5" customHeight="1">
      <c r="A35" s="40" t="s">
        <v>1378</v>
      </c>
      <c r="B35" s="85" t="s">
        <v>1028</v>
      </c>
      <c r="C35" s="82" t="s">
        <v>1029</v>
      </c>
      <c r="D35" s="8">
        <v>1</v>
      </c>
      <c r="E35" s="154">
        <v>179</v>
      </c>
      <c r="F35" s="82" t="s">
        <v>1030</v>
      </c>
      <c r="G35" s="362"/>
      <c r="H35" s="377"/>
      <c r="I35" s="363"/>
      <c r="J35" s="378"/>
      <c r="K35" s="380"/>
      <c r="L35" s="83" t="s">
        <v>804</v>
      </c>
      <c r="M35" s="81">
        <f t="shared" si="3"/>
        <v>0</v>
      </c>
      <c r="N35" s="22">
        <f t="shared" si="1"/>
        <v>0</v>
      </c>
      <c r="O35" s="161" t="str">
        <f t="shared" si="2"/>
        <v>-</v>
      </c>
      <c r="P35" s="308">
        <v>3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  <c r="GI35" s="28"/>
      <c r="GJ35" s="28"/>
      <c r="GK35" s="28"/>
      <c r="GL35" s="28"/>
      <c r="GM35" s="28"/>
      <c r="GN35" s="28"/>
      <c r="GO35" s="28"/>
      <c r="GP35" s="28"/>
      <c r="GQ35" s="28"/>
      <c r="GR35" s="28"/>
      <c r="GS35" s="28"/>
      <c r="GT35" s="28"/>
      <c r="GU35" s="28"/>
      <c r="GV35" s="28"/>
      <c r="GW35" s="28"/>
      <c r="GX35" s="28"/>
      <c r="GY35" s="28"/>
      <c r="GZ35" s="28"/>
      <c r="HA35" s="28"/>
      <c r="HB35" s="28"/>
      <c r="HC35" s="28"/>
      <c r="HD35" s="28"/>
      <c r="HE35" s="28"/>
      <c r="HF35" s="28"/>
      <c r="HG35" s="28"/>
      <c r="HH35" s="28"/>
      <c r="HI35" s="28"/>
      <c r="HJ35" s="28"/>
      <c r="HK35" s="28"/>
      <c r="HL35" s="28"/>
      <c r="HM35" s="28"/>
      <c r="HN35" s="28"/>
      <c r="HO35" s="28"/>
      <c r="HP35" s="28"/>
      <c r="HQ35" s="28"/>
      <c r="HR35" s="28"/>
      <c r="HS35" s="28"/>
      <c r="HT35" s="28"/>
      <c r="HU35" s="28"/>
      <c r="HV35" s="28"/>
      <c r="HW35" s="28"/>
      <c r="HX35" s="28"/>
      <c r="HY35" s="28"/>
      <c r="HZ35" s="28"/>
      <c r="IA35" s="28"/>
      <c r="IB35" s="28"/>
      <c r="IC35" s="28"/>
      <c r="ID35" s="28"/>
      <c r="IE35" s="28"/>
      <c r="IF35" s="28"/>
      <c r="IG35" s="28"/>
      <c r="IH35" s="28"/>
      <c r="II35" s="28"/>
      <c r="IJ35" s="28"/>
      <c r="IK35" s="28"/>
      <c r="IL35" s="28"/>
      <c r="IM35" s="28"/>
      <c r="IN35" s="28"/>
      <c r="IO35" s="28"/>
      <c r="IP35" s="28"/>
      <c r="IQ35" s="28"/>
      <c r="IR35" s="28"/>
      <c r="IS35" s="28"/>
      <c r="IT35" s="28"/>
      <c r="IU35" s="29"/>
    </row>
    <row r="36" spans="1:255" ht="60.5" customHeight="1">
      <c r="A36" s="40" t="s">
        <v>1378</v>
      </c>
      <c r="B36" s="85" t="s">
        <v>1031</v>
      </c>
      <c r="C36" s="82" t="s">
        <v>1032</v>
      </c>
      <c r="D36" s="8">
        <v>1</v>
      </c>
      <c r="E36" s="154">
        <v>179</v>
      </c>
      <c r="F36" s="82" t="s">
        <v>1033</v>
      </c>
      <c r="G36" s="362"/>
      <c r="H36" s="377"/>
      <c r="I36" s="363"/>
      <c r="J36" s="378"/>
      <c r="K36" s="380"/>
      <c r="L36" s="83" t="s">
        <v>804</v>
      </c>
      <c r="M36" s="81">
        <f t="shared" si="3"/>
        <v>0</v>
      </c>
      <c r="N36" s="22">
        <f t="shared" si="1"/>
        <v>0</v>
      </c>
      <c r="O36" s="161" t="str">
        <f t="shared" si="2"/>
        <v>-</v>
      </c>
      <c r="P36" s="308">
        <v>3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  <c r="GI36" s="28"/>
      <c r="GJ36" s="28"/>
      <c r="GK36" s="28"/>
      <c r="GL36" s="28"/>
      <c r="GM36" s="28"/>
      <c r="GN36" s="28"/>
      <c r="GO36" s="28"/>
      <c r="GP36" s="28"/>
      <c r="GQ36" s="28"/>
      <c r="GR36" s="28"/>
      <c r="GS36" s="28"/>
      <c r="GT36" s="28"/>
      <c r="GU36" s="28"/>
      <c r="GV36" s="28"/>
      <c r="GW36" s="28"/>
      <c r="GX36" s="28"/>
      <c r="GY36" s="28"/>
      <c r="GZ36" s="28"/>
      <c r="HA36" s="28"/>
      <c r="HB36" s="28"/>
      <c r="HC36" s="28"/>
      <c r="HD36" s="28"/>
      <c r="HE36" s="28"/>
      <c r="HF36" s="28"/>
      <c r="HG36" s="28"/>
      <c r="HH36" s="28"/>
      <c r="HI36" s="28"/>
      <c r="HJ36" s="28"/>
      <c r="HK36" s="28"/>
      <c r="HL36" s="28"/>
      <c r="HM36" s="28"/>
      <c r="HN36" s="28"/>
      <c r="HO36" s="28"/>
      <c r="HP36" s="28"/>
      <c r="HQ36" s="28"/>
      <c r="HR36" s="28"/>
      <c r="HS36" s="28"/>
      <c r="HT36" s="28"/>
      <c r="HU36" s="28"/>
      <c r="HV36" s="28"/>
      <c r="HW36" s="28"/>
      <c r="HX36" s="28"/>
      <c r="HY36" s="28"/>
      <c r="HZ36" s="28"/>
      <c r="IA36" s="28"/>
      <c r="IB36" s="28"/>
      <c r="IC36" s="28"/>
      <c r="ID36" s="28"/>
      <c r="IE36" s="28"/>
      <c r="IF36" s="28"/>
      <c r="IG36" s="28"/>
      <c r="IH36" s="28"/>
      <c r="II36" s="28"/>
      <c r="IJ36" s="28"/>
      <c r="IK36" s="28"/>
      <c r="IL36" s="28"/>
      <c r="IM36" s="28"/>
      <c r="IN36" s="28"/>
      <c r="IO36" s="28"/>
      <c r="IP36" s="28"/>
      <c r="IQ36" s="28"/>
      <c r="IR36" s="28"/>
      <c r="IS36" s="28"/>
      <c r="IT36" s="28"/>
      <c r="IU36" s="29"/>
    </row>
    <row r="37" spans="1:255" ht="60.5" customHeight="1">
      <c r="A37" s="40" t="s">
        <v>1378</v>
      </c>
      <c r="B37" s="85" t="s">
        <v>1034</v>
      </c>
      <c r="C37" s="82" t="s">
        <v>1035</v>
      </c>
      <c r="D37" s="8">
        <v>1</v>
      </c>
      <c r="E37" s="154">
        <v>328</v>
      </c>
      <c r="F37" s="82" t="s">
        <v>1448</v>
      </c>
      <c r="G37" s="362"/>
      <c r="H37" s="377"/>
      <c r="I37" s="363"/>
      <c r="J37" s="378"/>
      <c r="K37" s="380"/>
      <c r="L37" s="83" t="s">
        <v>804</v>
      </c>
      <c r="M37" s="81">
        <f t="shared" si="3"/>
        <v>0</v>
      </c>
      <c r="N37" s="22">
        <f t="shared" si="1"/>
        <v>0</v>
      </c>
      <c r="O37" s="161" t="str">
        <f t="shared" si="2"/>
        <v>-</v>
      </c>
      <c r="P37" s="30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  <c r="FN37" s="28"/>
      <c r="FO37" s="28"/>
      <c r="FP37" s="28"/>
      <c r="FQ37" s="28"/>
      <c r="FR37" s="28"/>
      <c r="FS37" s="28"/>
      <c r="FT37" s="28"/>
      <c r="FU37" s="28"/>
      <c r="FV37" s="28"/>
      <c r="FW37" s="28"/>
      <c r="FX37" s="28"/>
      <c r="FY37" s="28"/>
      <c r="FZ37" s="28"/>
      <c r="GA37" s="28"/>
      <c r="GB37" s="28"/>
      <c r="GC37" s="28"/>
      <c r="GD37" s="28"/>
      <c r="GE37" s="28"/>
      <c r="GF37" s="28"/>
      <c r="GG37" s="28"/>
      <c r="GH37" s="28"/>
      <c r="GI37" s="28"/>
      <c r="GJ37" s="28"/>
      <c r="GK37" s="28"/>
      <c r="GL37" s="28"/>
      <c r="GM37" s="28"/>
      <c r="GN37" s="28"/>
      <c r="GO37" s="28"/>
      <c r="GP37" s="28"/>
      <c r="GQ37" s="28"/>
      <c r="GR37" s="28"/>
      <c r="GS37" s="28"/>
      <c r="GT37" s="28"/>
      <c r="GU37" s="28"/>
      <c r="GV37" s="28"/>
      <c r="GW37" s="28"/>
      <c r="GX37" s="28"/>
      <c r="GY37" s="28"/>
      <c r="GZ37" s="28"/>
      <c r="HA37" s="28"/>
      <c r="HB37" s="28"/>
      <c r="HC37" s="28"/>
      <c r="HD37" s="28"/>
      <c r="HE37" s="28"/>
      <c r="HF37" s="28"/>
      <c r="HG37" s="28"/>
      <c r="HH37" s="28"/>
      <c r="HI37" s="28"/>
      <c r="HJ37" s="28"/>
      <c r="HK37" s="28"/>
      <c r="HL37" s="28"/>
      <c r="HM37" s="28"/>
      <c r="HN37" s="28"/>
      <c r="HO37" s="28"/>
      <c r="HP37" s="28"/>
      <c r="HQ37" s="28"/>
      <c r="HR37" s="28"/>
      <c r="HS37" s="28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8"/>
      <c r="IG37" s="28"/>
      <c r="IH37" s="28"/>
      <c r="II37" s="28"/>
      <c r="IJ37" s="28"/>
      <c r="IK37" s="28"/>
      <c r="IL37" s="28"/>
      <c r="IM37" s="28"/>
      <c r="IN37" s="28"/>
      <c r="IO37" s="28"/>
      <c r="IP37" s="28"/>
      <c r="IQ37" s="28"/>
      <c r="IR37" s="28"/>
      <c r="IS37" s="28"/>
      <c r="IT37" s="28"/>
      <c r="IU37" s="29"/>
    </row>
    <row r="38" spans="1:255" ht="60.5" customHeight="1">
      <c r="A38" s="40" t="s">
        <v>1378</v>
      </c>
      <c r="B38" s="85" t="s">
        <v>1036</v>
      </c>
      <c r="C38" s="82" t="s">
        <v>1037</v>
      </c>
      <c r="D38" s="8">
        <v>1</v>
      </c>
      <c r="E38" s="154">
        <v>282</v>
      </c>
      <c r="F38" s="82" t="s">
        <v>1038</v>
      </c>
      <c r="G38" s="362"/>
      <c r="H38" s="377"/>
      <c r="I38" s="363"/>
      <c r="J38" s="378"/>
      <c r="K38" s="380"/>
      <c r="L38" s="83" t="s">
        <v>804</v>
      </c>
      <c r="M38" s="81">
        <f t="shared" si="3"/>
        <v>0</v>
      </c>
      <c r="N38" s="22">
        <f t="shared" ref="N38:N69" si="4">M38*D38</f>
        <v>0</v>
      </c>
      <c r="O38" s="161" t="str">
        <f t="shared" ref="O38:O69" si="5">IF(M38&gt;0,M38*E38,"-")</f>
        <v>-</v>
      </c>
      <c r="P38" s="30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  <c r="FN38" s="28"/>
      <c r="FO38" s="28"/>
      <c r="FP38" s="28"/>
      <c r="FQ38" s="28"/>
      <c r="FR38" s="28"/>
      <c r="FS38" s="28"/>
      <c r="FT38" s="28"/>
      <c r="FU38" s="28"/>
      <c r="FV38" s="28"/>
      <c r="FW38" s="28"/>
      <c r="FX38" s="28"/>
      <c r="FY38" s="28"/>
      <c r="FZ38" s="28"/>
      <c r="GA38" s="28"/>
      <c r="GB38" s="28"/>
      <c r="GC38" s="28"/>
      <c r="GD38" s="28"/>
      <c r="GE38" s="28"/>
      <c r="GF38" s="28"/>
      <c r="GG38" s="28"/>
      <c r="GH38" s="28"/>
      <c r="GI38" s="28"/>
      <c r="GJ38" s="28"/>
      <c r="GK38" s="28"/>
      <c r="GL38" s="28"/>
      <c r="GM38" s="28"/>
      <c r="GN38" s="28"/>
      <c r="GO38" s="28"/>
      <c r="GP38" s="28"/>
      <c r="GQ38" s="28"/>
      <c r="GR38" s="28"/>
      <c r="GS38" s="28"/>
      <c r="GT38" s="28"/>
      <c r="GU38" s="28"/>
      <c r="GV38" s="28"/>
      <c r="GW38" s="28"/>
      <c r="GX38" s="28"/>
      <c r="GY38" s="28"/>
      <c r="GZ38" s="28"/>
      <c r="HA38" s="28"/>
      <c r="HB38" s="28"/>
      <c r="HC38" s="28"/>
      <c r="HD38" s="28"/>
      <c r="HE38" s="28"/>
      <c r="HF38" s="28"/>
      <c r="HG38" s="28"/>
      <c r="HH38" s="28"/>
      <c r="HI38" s="28"/>
      <c r="HJ38" s="28"/>
      <c r="HK38" s="28"/>
      <c r="HL38" s="28"/>
      <c r="HM38" s="28"/>
      <c r="HN38" s="28"/>
      <c r="HO38" s="28"/>
      <c r="HP38" s="28"/>
      <c r="HQ38" s="28"/>
      <c r="HR38" s="28"/>
      <c r="HS38" s="28"/>
      <c r="HT38" s="28"/>
      <c r="HU38" s="28"/>
      <c r="HV38" s="28"/>
      <c r="HW38" s="28"/>
      <c r="HX38" s="28"/>
      <c r="HY38" s="28"/>
      <c r="HZ38" s="28"/>
      <c r="IA38" s="28"/>
      <c r="IB38" s="28"/>
      <c r="IC38" s="28"/>
      <c r="ID38" s="28"/>
      <c r="IE38" s="28"/>
      <c r="IF38" s="28"/>
      <c r="IG38" s="28"/>
      <c r="IH38" s="28"/>
      <c r="II38" s="28"/>
      <c r="IJ38" s="28"/>
      <c r="IK38" s="28"/>
      <c r="IL38" s="28"/>
      <c r="IM38" s="28"/>
      <c r="IN38" s="28"/>
      <c r="IO38" s="28"/>
      <c r="IP38" s="28"/>
      <c r="IQ38" s="28"/>
      <c r="IR38" s="28"/>
      <c r="IS38" s="28"/>
      <c r="IT38" s="28"/>
      <c r="IU38" s="29"/>
    </row>
    <row r="39" spans="1:255" ht="60.5" customHeight="1">
      <c r="A39" s="40" t="s">
        <v>1378</v>
      </c>
      <c r="B39" s="85" t="s">
        <v>1039</v>
      </c>
      <c r="C39" s="82" t="s">
        <v>1040</v>
      </c>
      <c r="D39" s="8">
        <v>1</v>
      </c>
      <c r="E39" s="154">
        <v>265</v>
      </c>
      <c r="F39" s="82" t="s">
        <v>1041</v>
      </c>
      <c r="G39" s="362"/>
      <c r="H39" s="377"/>
      <c r="I39" s="363"/>
      <c r="J39" s="378"/>
      <c r="K39" s="380"/>
      <c r="L39" s="83" t="s">
        <v>804</v>
      </c>
      <c r="M39" s="81">
        <f t="shared" si="3"/>
        <v>0</v>
      </c>
      <c r="N39" s="22">
        <f t="shared" si="4"/>
        <v>0</v>
      </c>
      <c r="O39" s="161" t="str">
        <f t="shared" si="5"/>
        <v>-</v>
      </c>
      <c r="P39" s="308">
        <v>2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  <c r="FM39" s="28"/>
      <c r="FN39" s="28"/>
      <c r="FO39" s="28"/>
      <c r="FP39" s="28"/>
      <c r="FQ39" s="28"/>
      <c r="FR39" s="28"/>
      <c r="FS39" s="28"/>
      <c r="FT39" s="28"/>
      <c r="FU39" s="28"/>
      <c r="FV39" s="28"/>
      <c r="FW39" s="28"/>
      <c r="FX39" s="28"/>
      <c r="FY39" s="28"/>
      <c r="FZ39" s="28"/>
      <c r="GA39" s="28"/>
      <c r="GB39" s="28"/>
      <c r="GC39" s="28"/>
      <c r="GD39" s="28"/>
      <c r="GE39" s="28"/>
      <c r="GF39" s="28"/>
      <c r="GG39" s="28"/>
      <c r="GH39" s="28"/>
      <c r="GI39" s="28"/>
      <c r="GJ39" s="28"/>
      <c r="GK39" s="28"/>
      <c r="GL39" s="28"/>
      <c r="GM39" s="28"/>
      <c r="GN39" s="28"/>
      <c r="GO39" s="28"/>
      <c r="GP39" s="28"/>
      <c r="GQ39" s="28"/>
      <c r="GR39" s="28"/>
      <c r="GS39" s="28"/>
      <c r="GT39" s="28"/>
      <c r="GU39" s="28"/>
      <c r="GV39" s="28"/>
      <c r="GW39" s="28"/>
      <c r="GX39" s="28"/>
      <c r="GY39" s="28"/>
      <c r="GZ39" s="28"/>
      <c r="HA39" s="28"/>
      <c r="HB39" s="28"/>
      <c r="HC39" s="28"/>
      <c r="HD39" s="28"/>
      <c r="HE39" s="28"/>
      <c r="HF39" s="28"/>
      <c r="HG39" s="28"/>
      <c r="HH39" s="28"/>
      <c r="HI39" s="28"/>
      <c r="HJ39" s="28"/>
      <c r="HK39" s="28"/>
      <c r="HL39" s="28"/>
      <c r="HM39" s="28"/>
      <c r="HN39" s="28"/>
      <c r="HO39" s="28"/>
      <c r="HP39" s="28"/>
      <c r="HQ39" s="28"/>
      <c r="HR39" s="28"/>
      <c r="HS39" s="28"/>
      <c r="HT39" s="28"/>
      <c r="HU39" s="28"/>
      <c r="HV39" s="28"/>
      <c r="HW39" s="28"/>
      <c r="HX39" s="28"/>
      <c r="HY39" s="28"/>
      <c r="HZ39" s="28"/>
      <c r="IA39" s="28"/>
      <c r="IB39" s="28"/>
      <c r="IC39" s="28"/>
      <c r="ID39" s="28"/>
      <c r="IE39" s="28"/>
      <c r="IF39" s="28"/>
      <c r="IG39" s="28"/>
      <c r="IH39" s="28"/>
      <c r="II39" s="28"/>
      <c r="IJ39" s="28"/>
      <c r="IK39" s="28"/>
      <c r="IL39" s="28"/>
      <c r="IM39" s="28"/>
      <c r="IN39" s="28"/>
      <c r="IO39" s="28"/>
      <c r="IP39" s="28"/>
      <c r="IQ39" s="28"/>
      <c r="IR39" s="28"/>
      <c r="IS39" s="28"/>
      <c r="IT39" s="28"/>
      <c r="IU39" s="29"/>
    </row>
    <row r="40" spans="1:255" ht="60.5" customHeight="1">
      <c r="A40" s="40" t="s">
        <v>1378</v>
      </c>
      <c r="B40" s="85" t="s">
        <v>1042</v>
      </c>
      <c r="C40" s="82" t="s">
        <v>1043</v>
      </c>
      <c r="D40" s="8">
        <v>1</v>
      </c>
      <c r="E40" s="154">
        <v>265</v>
      </c>
      <c r="F40" s="82" t="s">
        <v>1044</v>
      </c>
      <c r="G40" s="362"/>
      <c r="H40" s="377"/>
      <c r="I40" s="363"/>
      <c r="J40" s="378"/>
      <c r="K40" s="380"/>
      <c r="L40" s="83" t="s">
        <v>804</v>
      </c>
      <c r="M40" s="81">
        <f t="shared" si="3"/>
        <v>0</v>
      </c>
      <c r="N40" s="22">
        <f t="shared" si="4"/>
        <v>0</v>
      </c>
      <c r="O40" s="161" t="str">
        <f t="shared" si="5"/>
        <v>-</v>
      </c>
      <c r="P40" s="308">
        <v>3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9"/>
    </row>
    <row r="41" spans="1:255" ht="60.5" customHeight="1">
      <c r="A41" s="40" t="s">
        <v>1378</v>
      </c>
      <c r="B41" s="85" t="s">
        <v>1045</v>
      </c>
      <c r="C41" s="82" t="s">
        <v>1046</v>
      </c>
      <c r="D41" s="8">
        <v>1</v>
      </c>
      <c r="E41" s="154">
        <v>219</v>
      </c>
      <c r="F41" s="82" t="s">
        <v>1047</v>
      </c>
      <c r="G41" s="362"/>
      <c r="H41" s="377"/>
      <c r="I41" s="363"/>
      <c r="J41" s="378"/>
      <c r="K41" s="380"/>
      <c r="L41" s="83" t="s">
        <v>804</v>
      </c>
      <c r="M41" s="81">
        <f t="shared" si="3"/>
        <v>0</v>
      </c>
      <c r="N41" s="22">
        <f t="shared" si="4"/>
        <v>0</v>
      </c>
      <c r="O41" s="161" t="str">
        <f t="shared" si="5"/>
        <v>-</v>
      </c>
      <c r="P41" s="308">
        <v>3.5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9"/>
    </row>
    <row r="42" spans="1:255" ht="60.5" customHeight="1">
      <c r="A42" s="40" t="s">
        <v>1378</v>
      </c>
      <c r="B42" s="85" t="s">
        <v>1048</v>
      </c>
      <c r="C42" s="82" t="s">
        <v>1049</v>
      </c>
      <c r="D42" s="8">
        <v>1</v>
      </c>
      <c r="E42" s="154">
        <v>219</v>
      </c>
      <c r="F42" s="82" t="s">
        <v>1050</v>
      </c>
      <c r="G42" s="362"/>
      <c r="H42" s="377"/>
      <c r="I42" s="363"/>
      <c r="J42" s="378"/>
      <c r="K42" s="380"/>
      <c r="L42" s="83" t="s">
        <v>804</v>
      </c>
      <c r="M42" s="81">
        <f t="shared" si="3"/>
        <v>0</v>
      </c>
      <c r="N42" s="22">
        <f t="shared" si="4"/>
        <v>0</v>
      </c>
      <c r="O42" s="161" t="str">
        <f t="shared" si="5"/>
        <v>-</v>
      </c>
      <c r="P42" s="308">
        <v>2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9"/>
    </row>
    <row r="43" spans="1:255" ht="60.5" customHeight="1">
      <c r="A43" s="40" t="s">
        <v>1378</v>
      </c>
      <c r="B43" s="85" t="s">
        <v>1051</v>
      </c>
      <c r="C43" s="82" t="s">
        <v>1052</v>
      </c>
      <c r="D43" s="8">
        <v>1</v>
      </c>
      <c r="E43" s="154">
        <v>442</v>
      </c>
      <c r="F43" s="82" t="s">
        <v>1053</v>
      </c>
      <c r="G43" s="362"/>
      <c r="H43" s="377"/>
      <c r="I43" s="363"/>
      <c r="J43" s="378"/>
      <c r="K43" s="380"/>
      <c r="L43" s="83" t="s">
        <v>804</v>
      </c>
      <c r="M43" s="81">
        <f t="shared" si="3"/>
        <v>0</v>
      </c>
      <c r="N43" s="22">
        <f t="shared" si="4"/>
        <v>0</v>
      </c>
      <c r="O43" s="161" t="str">
        <f t="shared" si="5"/>
        <v>-</v>
      </c>
      <c r="P43" s="30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  <c r="FM43" s="28"/>
      <c r="FN43" s="28"/>
      <c r="FO43" s="28"/>
      <c r="FP43" s="28"/>
      <c r="FQ43" s="28"/>
      <c r="FR43" s="28"/>
      <c r="FS43" s="28"/>
      <c r="FT43" s="28"/>
      <c r="FU43" s="28"/>
      <c r="FV43" s="28"/>
      <c r="FW43" s="28"/>
      <c r="FX43" s="28"/>
      <c r="FY43" s="28"/>
      <c r="FZ43" s="28"/>
      <c r="GA43" s="28"/>
      <c r="GB43" s="28"/>
      <c r="GC43" s="28"/>
      <c r="GD43" s="28"/>
      <c r="GE43" s="28"/>
      <c r="GF43" s="28"/>
      <c r="GG43" s="28"/>
      <c r="GH43" s="28"/>
      <c r="GI43" s="28"/>
      <c r="GJ43" s="28"/>
      <c r="GK43" s="28"/>
      <c r="GL43" s="28"/>
      <c r="GM43" s="28"/>
      <c r="GN43" s="28"/>
      <c r="GO43" s="28"/>
      <c r="GP43" s="28"/>
      <c r="GQ43" s="28"/>
      <c r="GR43" s="28"/>
      <c r="GS43" s="28"/>
      <c r="GT43" s="28"/>
      <c r="GU43" s="28"/>
      <c r="GV43" s="28"/>
      <c r="GW43" s="28"/>
      <c r="GX43" s="28"/>
      <c r="GY43" s="28"/>
      <c r="GZ43" s="28"/>
      <c r="HA43" s="28"/>
      <c r="HB43" s="28"/>
      <c r="HC43" s="28"/>
      <c r="HD43" s="28"/>
      <c r="HE43" s="28"/>
      <c r="HF43" s="28"/>
      <c r="HG43" s="28"/>
      <c r="HH43" s="28"/>
      <c r="HI43" s="28"/>
      <c r="HJ43" s="28"/>
      <c r="HK43" s="28"/>
      <c r="HL43" s="28"/>
      <c r="HM43" s="28"/>
      <c r="HN43" s="28"/>
      <c r="HO43" s="28"/>
      <c r="HP43" s="28"/>
      <c r="HQ43" s="28"/>
      <c r="HR43" s="28"/>
      <c r="HS43" s="28"/>
      <c r="HT43" s="28"/>
      <c r="HU43" s="28"/>
      <c r="HV43" s="28"/>
      <c r="HW43" s="28"/>
      <c r="HX43" s="28"/>
      <c r="HY43" s="28"/>
      <c r="HZ43" s="28"/>
      <c r="IA43" s="28"/>
      <c r="IB43" s="28"/>
      <c r="IC43" s="28"/>
      <c r="ID43" s="28"/>
      <c r="IE43" s="28"/>
      <c r="IF43" s="28"/>
      <c r="IG43" s="28"/>
      <c r="IH43" s="28"/>
      <c r="II43" s="28"/>
      <c r="IJ43" s="28"/>
      <c r="IK43" s="28"/>
      <c r="IL43" s="28"/>
      <c r="IM43" s="28"/>
      <c r="IN43" s="28"/>
      <c r="IO43" s="28"/>
      <c r="IP43" s="28"/>
      <c r="IQ43" s="28"/>
      <c r="IR43" s="28"/>
      <c r="IS43" s="28"/>
      <c r="IT43" s="28"/>
      <c r="IU43" s="29"/>
    </row>
    <row r="44" spans="1:255" ht="60.5" customHeight="1">
      <c r="A44" s="40" t="s">
        <v>1378</v>
      </c>
      <c r="B44" s="85" t="s">
        <v>1054</v>
      </c>
      <c r="C44" s="82" t="s">
        <v>1055</v>
      </c>
      <c r="D44" s="8">
        <v>1</v>
      </c>
      <c r="E44" s="154">
        <v>374</v>
      </c>
      <c r="F44" s="82" t="s">
        <v>1056</v>
      </c>
      <c r="G44" s="362"/>
      <c r="H44" s="377"/>
      <c r="I44" s="363"/>
      <c r="J44" s="378"/>
      <c r="K44" s="380"/>
      <c r="L44" s="83" t="s">
        <v>804</v>
      </c>
      <c r="M44" s="81">
        <f t="shared" si="3"/>
        <v>0</v>
      </c>
      <c r="N44" s="22">
        <f t="shared" si="4"/>
        <v>0</v>
      </c>
      <c r="O44" s="161" t="str">
        <f t="shared" si="5"/>
        <v>-</v>
      </c>
      <c r="P44" s="30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  <c r="FM44" s="28"/>
      <c r="FN44" s="28"/>
      <c r="FO44" s="28"/>
      <c r="FP44" s="28"/>
      <c r="FQ44" s="28"/>
      <c r="FR44" s="28"/>
      <c r="FS44" s="28"/>
      <c r="FT44" s="28"/>
      <c r="FU44" s="28"/>
      <c r="FV44" s="28"/>
      <c r="FW44" s="28"/>
      <c r="FX44" s="28"/>
      <c r="FY44" s="28"/>
      <c r="FZ44" s="28"/>
      <c r="GA44" s="28"/>
      <c r="GB44" s="28"/>
      <c r="GC44" s="28"/>
      <c r="GD44" s="28"/>
      <c r="GE44" s="28"/>
      <c r="GF44" s="28"/>
      <c r="GG44" s="28"/>
      <c r="GH44" s="28"/>
      <c r="GI44" s="28"/>
      <c r="GJ44" s="28"/>
      <c r="GK44" s="28"/>
      <c r="GL44" s="28"/>
      <c r="GM44" s="28"/>
      <c r="GN44" s="28"/>
      <c r="GO44" s="28"/>
      <c r="GP44" s="28"/>
      <c r="GQ44" s="28"/>
      <c r="GR44" s="28"/>
      <c r="GS44" s="28"/>
      <c r="GT44" s="28"/>
      <c r="GU44" s="28"/>
      <c r="GV44" s="28"/>
      <c r="GW44" s="28"/>
      <c r="GX44" s="28"/>
      <c r="GY44" s="28"/>
      <c r="GZ44" s="28"/>
      <c r="HA44" s="28"/>
      <c r="HB44" s="28"/>
      <c r="HC44" s="28"/>
      <c r="HD44" s="28"/>
      <c r="HE44" s="28"/>
      <c r="HF44" s="28"/>
      <c r="HG44" s="28"/>
      <c r="HH44" s="28"/>
      <c r="HI44" s="28"/>
      <c r="HJ44" s="28"/>
      <c r="HK44" s="28"/>
      <c r="HL44" s="28"/>
      <c r="HM44" s="28"/>
      <c r="HN44" s="28"/>
      <c r="HO44" s="28"/>
      <c r="HP44" s="28"/>
      <c r="HQ44" s="28"/>
      <c r="HR44" s="28"/>
      <c r="HS44" s="28"/>
      <c r="HT44" s="28"/>
      <c r="HU44" s="28"/>
      <c r="HV44" s="28"/>
      <c r="HW44" s="28"/>
      <c r="HX44" s="28"/>
      <c r="HY44" s="28"/>
      <c r="HZ44" s="28"/>
      <c r="IA44" s="28"/>
      <c r="IB44" s="28"/>
      <c r="IC44" s="28"/>
      <c r="ID44" s="28"/>
      <c r="IE44" s="28"/>
      <c r="IF44" s="28"/>
      <c r="IG44" s="28"/>
      <c r="IH44" s="28"/>
      <c r="II44" s="28"/>
      <c r="IJ44" s="28"/>
      <c r="IK44" s="28"/>
      <c r="IL44" s="28"/>
      <c r="IM44" s="28"/>
      <c r="IN44" s="28"/>
      <c r="IO44" s="28"/>
      <c r="IP44" s="28"/>
      <c r="IQ44" s="28"/>
      <c r="IR44" s="28"/>
      <c r="IS44" s="28"/>
      <c r="IT44" s="28"/>
      <c r="IU44" s="29"/>
    </row>
    <row r="45" spans="1:255" ht="60.5" customHeight="1">
      <c r="A45" s="40" t="s">
        <v>1378</v>
      </c>
      <c r="B45" s="85" t="s">
        <v>1057</v>
      </c>
      <c r="C45" s="82" t="s">
        <v>1058</v>
      </c>
      <c r="D45" s="8">
        <v>1</v>
      </c>
      <c r="E45" s="154">
        <v>374</v>
      </c>
      <c r="F45" s="82" t="s">
        <v>1059</v>
      </c>
      <c r="G45" s="362"/>
      <c r="H45" s="377"/>
      <c r="I45" s="363"/>
      <c r="J45" s="378"/>
      <c r="K45" s="380"/>
      <c r="L45" s="83" t="s">
        <v>804</v>
      </c>
      <c r="M45" s="81">
        <f t="shared" si="3"/>
        <v>0</v>
      </c>
      <c r="N45" s="22">
        <f t="shared" si="4"/>
        <v>0</v>
      </c>
      <c r="O45" s="161" t="str">
        <f t="shared" si="5"/>
        <v>-</v>
      </c>
      <c r="P45" s="308">
        <v>3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  <c r="HV45" s="28"/>
      <c r="HW45" s="28"/>
      <c r="HX45" s="28"/>
      <c r="HY45" s="28"/>
      <c r="HZ45" s="28"/>
      <c r="IA45" s="28"/>
      <c r="IB45" s="28"/>
      <c r="IC45" s="28"/>
      <c r="ID45" s="28"/>
      <c r="IE45" s="28"/>
      <c r="IF45" s="28"/>
      <c r="IG45" s="28"/>
      <c r="IH45" s="28"/>
      <c r="II45" s="28"/>
      <c r="IJ45" s="28"/>
      <c r="IK45" s="28"/>
      <c r="IL45" s="28"/>
      <c r="IM45" s="28"/>
      <c r="IN45" s="28"/>
      <c r="IO45" s="28"/>
      <c r="IP45" s="28"/>
      <c r="IQ45" s="28"/>
      <c r="IR45" s="28"/>
      <c r="IS45" s="28"/>
      <c r="IT45" s="28"/>
      <c r="IU45" s="29"/>
    </row>
    <row r="46" spans="1:255" ht="60.5" customHeight="1">
      <c r="A46" s="40" t="s">
        <v>1378</v>
      </c>
      <c r="B46" s="85" t="s">
        <v>1060</v>
      </c>
      <c r="C46" s="82" t="s">
        <v>1061</v>
      </c>
      <c r="D46" s="8">
        <v>1</v>
      </c>
      <c r="E46" s="154">
        <v>360</v>
      </c>
      <c r="F46" s="82" t="s">
        <v>1062</v>
      </c>
      <c r="G46" s="362"/>
      <c r="H46" s="377"/>
      <c r="I46" s="363"/>
      <c r="J46" s="378"/>
      <c r="K46" s="380"/>
      <c r="L46" s="83" t="s">
        <v>804</v>
      </c>
      <c r="M46" s="81">
        <f t="shared" si="3"/>
        <v>0</v>
      </c>
      <c r="N46" s="22">
        <f t="shared" si="4"/>
        <v>0</v>
      </c>
      <c r="O46" s="161" t="str">
        <f t="shared" si="5"/>
        <v>-</v>
      </c>
      <c r="P46" s="308">
        <v>3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  <c r="HV46" s="28"/>
      <c r="HW46" s="28"/>
      <c r="HX46" s="28"/>
      <c r="HY46" s="28"/>
      <c r="HZ46" s="28"/>
      <c r="IA46" s="28"/>
      <c r="IB46" s="28"/>
      <c r="IC46" s="28"/>
      <c r="ID46" s="28"/>
      <c r="IE46" s="28"/>
      <c r="IF46" s="28"/>
      <c r="IG46" s="28"/>
      <c r="IH46" s="28"/>
      <c r="II46" s="28"/>
      <c r="IJ46" s="28"/>
      <c r="IK46" s="28"/>
      <c r="IL46" s="28"/>
      <c r="IM46" s="28"/>
      <c r="IN46" s="28"/>
      <c r="IO46" s="28"/>
      <c r="IP46" s="28"/>
      <c r="IQ46" s="28"/>
      <c r="IR46" s="28"/>
      <c r="IS46" s="28"/>
      <c r="IT46" s="28"/>
      <c r="IU46" s="29"/>
    </row>
    <row r="47" spans="1:255" ht="60.5" customHeight="1">
      <c r="A47" s="40" t="s">
        <v>1378</v>
      </c>
      <c r="B47" s="85" t="s">
        <v>1063</v>
      </c>
      <c r="C47" s="82" t="s">
        <v>1064</v>
      </c>
      <c r="D47" s="8">
        <v>1</v>
      </c>
      <c r="E47" s="154">
        <v>297</v>
      </c>
      <c r="F47" s="82" t="s">
        <v>1065</v>
      </c>
      <c r="G47" s="362"/>
      <c r="H47" s="377"/>
      <c r="I47" s="363"/>
      <c r="J47" s="378"/>
      <c r="K47" s="380"/>
      <c r="L47" s="83" t="s">
        <v>804</v>
      </c>
      <c r="M47" s="81">
        <f t="shared" ref="M47:M77" si="6">(G47+H47+I47+K47+J47)</f>
        <v>0</v>
      </c>
      <c r="N47" s="22">
        <f t="shared" si="4"/>
        <v>0</v>
      </c>
      <c r="O47" s="161" t="str">
        <f t="shared" si="5"/>
        <v>-</v>
      </c>
      <c r="P47" s="308">
        <v>4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  <c r="FM47" s="28"/>
      <c r="FN47" s="28"/>
      <c r="FO47" s="28"/>
      <c r="FP47" s="28"/>
      <c r="FQ47" s="28"/>
      <c r="FR47" s="28"/>
      <c r="FS47" s="28"/>
      <c r="FT47" s="28"/>
      <c r="FU47" s="28"/>
      <c r="FV47" s="28"/>
      <c r="FW47" s="28"/>
      <c r="FX47" s="28"/>
      <c r="FY47" s="28"/>
      <c r="FZ47" s="28"/>
      <c r="GA47" s="28"/>
      <c r="GB47" s="28"/>
      <c r="GC47" s="28"/>
      <c r="GD47" s="28"/>
      <c r="GE47" s="28"/>
      <c r="GF47" s="28"/>
      <c r="GG47" s="28"/>
      <c r="GH47" s="28"/>
      <c r="GI47" s="28"/>
      <c r="GJ47" s="28"/>
      <c r="GK47" s="28"/>
      <c r="GL47" s="28"/>
      <c r="GM47" s="28"/>
      <c r="GN47" s="28"/>
      <c r="GO47" s="28"/>
      <c r="GP47" s="28"/>
      <c r="GQ47" s="28"/>
      <c r="GR47" s="28"/>
      <c r="GS47" s="28"/>
      <c r="GT47" s="28"/>
      <c r="GU47" s="28"/>
      <c r="GV47" s="28"/>
      <c r="GW47" s="28"/>
      <c r="GX47" s="28"/>
      <c r="GY47" s="28"/>
      <c r="GZ47" s="28"/>
      <c r="HA47" s="28"/>
      <c r="HB47" s="28"/>
      <c r="HC47" s="28"/>
      <c r="HD47" s="28"/>
      <c r="HE47" s="28"/>
      <c r="HF47" s="28"/>
      <c r="HG47" s="28"/>
      <c r="HH47" s="28"/>
      <c r="HI47" s="28"/>
      <c r="HJ47" s="28"/>
      <c r="HK47" s="28"/>
      <c r="HL47" s="28"/>
      <c r="HM47" s="28"/>
      <c r="HN47" s="28"/>
      <c r="HO47" s="28"/>
      <c r="HP47" s="28"/>
      <c r="HQ47" s="28"/>
      <c r="HR47" s="28"/>
      <c r="HS47" s="28"/>
      <c r="HT47" s="28"/>
      <c r="HU47" s="28"/>
      <c r="HV47" s="28"/>
      <c r="HW47" s="28"/>
      <c r="HX47" s="28"/>
      <c r="HY47" s="28"/>
      <c r="HZ47" s="28"/>
      <c r="IA47" s="28"/>
      <c r="IB47" s="28"/>
      <c r="IC47" s="28"/>
      <c r="ID47" s="28"/>
      <c r="IE47" s="28"/>
      <c r="IF47" s="28"/>
      <c r="IG47" s="28"/>
      <c r="IH47" s="28"/>
      <c r="II47" s="28"/>
      <c r="IJ47" s="28"/>
      <c r="IK47" s="28"/>
      <c r="IL47" s="28"/>
      <c r="IM47" s="28"/>
      <c r="IN47" s="28"/>
      <c r="IO47" s="28"/>
      <c r="IP47" s="28"/>
      <c r="IQ47" s="28"/>
      <c r="IR47" s="28"/>
      <c r="IS47" s="28"/>
      <c r="IT47" s="28"/>
      <c r="IU47" s="29"/>
    </row>
    <row r="48" spans="1:255" ht="60.5" customHeight="1">
      <c r="A48" s="40" t="s">
        <v>1378</v>
      </c>
      <c r="B48" s="85" t="s">
        <v>1066</v>
      </c>
      <c r="C48" s="82" t="s">
        <v>1067</v>
      </c>
      <c r="D48" s="8">
        <v>1</v>
      </c>
      <c r="E48" s="154">
        <v>274</v>
      </c>
      <c r="F48" s="82" t="s">
        <v>1068</v>
      </c>
      <c r="G48" s="362"/>
      <c r="H48" s="377"/>
      <c r="I48" s="363"/>
      <c r="J48" s="378"/>
      <c r="K48" s="380"/>
      <c r="L48" s="83" t="s">
        <v>804</v>
      </c>
      <c r="M48" s="81">
        <f t="shared" si="6"/>
        <v>0</v>
      </c>
      <c r="N48" s="22">
        <f t="shared" si="4"/>
        <v>0</v>
      </c>
      <c r="O48" s="161" t="str">
        <f t="shared" si="5"/>
        <v>-</v>
      </c>
      <c r="P48" s="308">
        <v>4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  <c r="HY48" s="28"/>
      <c r="HZ48" s="28"/>
      <c r="IA48" s="28"/>
      <c r="IB48" s="28"/>
      <c r="IC48" s="28"/>
      <c r="ID48" s="28"/>
      <c r="IE48" s="28"/>
      <c r="IF48" s="28"/>
      <c r="IG48" s="28"/>
      <c r="IH48" s="28"/>
      <c r="II48" s="28"/>
      <c r="IJ48" s="28"/>
      <c r="IK48" s="28"/>
      <c r="IL48" s="28"/>
      <c r="IM48" s="28"/>
      <c r="IN48" s="28"/>
      <c r="IO48" s="28"/>
      <c r="IP48" s="28"/>
      <c r="IQ48" s="28"/>
      <c r="IR48" s="28"/>
      <c r="IS48" s="28"/>
      <c r="IT48" s="28"/>
      <c r="IU48" s="29"/>
    </row>
    <row r="49" spans="1:255" ht="60.5" customHeight="1">
      <c r="A49" s="40" t="s">
        <v>1378</v>
      </c>
      <c r="B49" s="85" t="s">
        <v>1069</v>
      </c>
      <c r="C49" s="82" t="s">
        <v>1070</v>
      </c>
      <c r="D49" s="8">
        <v>1</v>
      </c>
      <c r="E49" s="154">
        <v>490</v>
      </c>
      <c r="F49" s="82" t="s">
        <v>1071</v>
      </c>
      <c r="G49" s="362"/>
      <c r="H49" s="377"/>
      <c r="I49" s="363"/>
      <c r="J49" s="378"/>
      <c r="K49" s="380"/>
      <c r="L49" s="83" t="s">
        <v>804</v>
      </c>
      <c r="M49" s="81">
        <f t="shared" si="6"/>
        <v>0</v>
      </c>
      <c r="N49" s="22">
        <f t="shared" si="4"/>
        <v>0</v>
      </c>
      <c r="O49" s="161" t="str">
        <f t="shared" si="5"/>
        <v>-</v>
      </c>
      <c r="P49" s="308">
        <v>5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  <c r="HV49" s="28"/>
      <c r="HW49" s="28"/>
      <c r="HX49" s="28"/>
      <c r="HY49" s="28"/>
      <c r="HZ49" s="28"/>
      <c r="IA49" s="28"/>
      <c r="IB49" s="28"/>
      <c r="IC49" s="28"/>
      <c r="ID49" s="28"/>
      <c r="IE49" s="28"/>
      <c r="IF49" s="28"/>
      <c r="IG49" s="28"/>
      <c r="IH49" s="28"/>
      <c r="II49" s="28"/>
      <c r="IJ49" s="28"/>
      <c r="IK49" s="28"/>
      <c r="IL49" s="28"/>
      <c r="IM49" s="28"/>
      <c r="IN49" s="28"/>
      <c r="IO49" s="28"/>
      <c r="IP49" s="28"/>
      <c r="IQ49" s="28"/>
      <c r="IR49" s="28"/>
      <c r="IS49" s="28"/>
      <c r="IT49" s="28"/>
      <c r="IU49" s="29"/>
    </row>
    <row r="50" spans="1:255" ht="60.5" customHeight="1">
      <c r="A50" s="40" t="s">
        <v>1378</v>
      </c>
      <c r="B50" s="85" t="s">
        <v>1072</v>
      </c>
      <c r="C50" s="82" t="s">
        <v>1073</v>
      </c>
      <c r="D50" s="8">
        <v>1</v>
      </c>
      <c r="E50" s="154">
        <v>473</v>
      </c>
      <c r="F50" s="82" t="s">
        <v>1074</v>
      </c>
      <c r="G50" s="362"/>
      <c r="H50" s="377"/>
      <c r="I50" s="363"/>
      <c r="J50" s="378"/>
      <c r="K50" s="380"/>
      <c r="L50" s="83" t="s">
        <v>804</v>
      </c>
      <c r="M50" s="81">
        <f t="shared" si="6"/>
        <v>0</v>
      </c>
      <c r="N50" s="22">
        <f t="shared" si="4"/>
        <v>0</v>
      </c>
      <c r="O50" s="161" t="str">
        <f t="shared" si="5"/>
        <v>-</v>
      </c>
      <c r="P50" s="308">
        <v>5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  <c r="FM50" s="28"/>
      <c r="FN50" s="28"/>
      <c r="FO50" s="28"/>
      <c r="FP50" s="28"/>
      <c r="FQ50" s="28"/>
      <c r="FR50" s="28"/>
      <c r="FS50" s="28"/>
      <c r="FT50" s="28"/>
      <c r="FU50" s="28"/>
      <c r="FV50" s="28"/>
      <c r="FW50" s="28"/>
      <c r="FX50" s="28"/>
      <c r="FY50" s="28"/>
      <c r="FZ50" s="28"/>
      <c r="GA50" s="28"/>
      <c r="GB50" s="28"/>
      <c r="GC50" s="28"/>
      <c r="GD50" s="28"/>
      <c r="GE50" s="28"/>
      <c r="GF50" s="28"/>
      <c r="GG50" s="28"/>
      <c r="GH50" s="28"/>
      <c r="GI50" s="28"/>
      <c r="GJ50" s="28"/>
      <c r="GK50" s="28"/>
      <c r="GL50" s="28"/>
      <c r="GM50" s="28"/>
      <c r="GN50" s="28"/>
      <c r="GO50" s="28"/>
      <c r="GP50" s="28"/>
      <c r="GQ50" s="28"/>
      <c r="GR50" s="28"/>
      <c r="GS50" s="28"/>
      <c r="GT50" s="28"/>
      <c r="GU50" s="28"/>
      <c r="GV50" s="28"/>
      <c r="GW50" s="28"/>
      <c r="GX50" s="28"/>
      <c r="GY50" s="28"/>
      <c r="GZ50" s="28"/>
      <c r="HA50" s="28"/>
      <c r="HB50" s="28"/>
      <c r="HC50" s="28"/>
      <c r="HD50" s="28"/>
      <c r="HE50" s="28"/>
      <c r="HF50" s="28"/>
      <c r="HG50" s="28"/>
      <c r="HH50" s="28"/>
      <c r="HI50" s="28"/>
      <c r="HJ50" s="28"/>
      <c r="HK50" s="28"/>
      <c r="HL50" s="28"/>
      <c r="HM50" s="28"/>
      <c r="HN50" s="28"/>
      <c r="HO50" s="28"/>
      <c r="HP50" s="28"/>
      <c r="HQ50" s="28"/>
      <c r="HR50" s="28"/>
      <c r="HS50" s="28"/>
      <c r="HT50" s="28"/>
      <c r="HU50" s="28"/>
      <c r="HV50" s="28"/>
      <c r="HW50" s="28"/>
      <c r="HX50" s="28"/>
      <c r="HY50" s="28"/>
      <c r="HZ50" s="28"/>
      <c r="IA50" s="28"/>
      <c r="IB50" s="28"/>
      <c r="IC50" s="28"/>
      <c r="ID50" s="28"/>
      <c r="IE50" s="28"/>
      <c r="IF50" s="28"/>
      <c r="IG50" s="28"/>
      <c r="IH50" s="28"/>
      <c r="II50" s="28"/>
      <c r="IJ50" s="28"/>
      <c r="IK50" s="28"/>
      <c r="IL50" s="28"/>
      <c r="IM50" s="28"/>
      <c r="IN50" s="28"/>
      <c r="IO50" s="28"/>
      <c r="IP50" s="28"/>
      <c r="IQ50" s="28"/>
      <c r="IR50" s="28"/>
      <c r="IS50" s="28"/>
      <c r="IT50" s="28"/>
      <c r="IU50" s="29"/>
    </row>
    <row r="51" spans="1:255" ht="60.5" customHeight="1">
      <c r="A51" s="40" t="s">
        <v>1378</v>
      </c>
      <c r="B51" s="85" t="s">
        <v>1075</v>
      </c>
      <c r="C51" s="82" t="s">
        <v>1076</v>
      </c>
      <c r="D51" s="8">
        <v>1</v>
      </c>
      <c r="E51" s="154">
        <v>375</v>
      </c>
      <c r="F51" s="82" t="s">
        <v>1077</v>
      </c>
      <c r="G51" s="362"/>
      <c r="H51" s="377"/>
      <c r="I51" s="363"/>
      <c r="J51" s="378"/>
      <c r="K51" s="380"/>
      <c r="L51" s="83" t="s">
        <v>804</v>
      </c>
      <c r="M51" s="81">
        <f t="shared" si="6"/>
        <v>0</v>
      </c>
      <c r="N51" s="22">
        <f t="shared" si="4"/>
        <v>0</v>
      </c>
      <c r="O51" s="161" t="str">
        <f t="shared" si="5"/>
        <v>-</v>
      </c>
      <c r="P51" s="308">
        <v>5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  <c r="FM51" s="28"/>
      <c r="FN51" s="28"/>
      <c r="FO51" s="28"/>
      <c r="FP51" s="28"/>
      <c r="FQ51" s="28"/>
      <c r="FR51" s="28"/>
      <c r="FS51" s="28"/>
      <c r="FT51" s="28"/>
      <c r="FU51" s="28"/>
      <c r="FV51" s="28"/>
      <c r="FW51" s="28"/>
      <c r="FX51" s="28"/>
      <c r="FY51" s="28"/>
      <c r="FZ51" s="28"/>
      <c r="GA51" s="28"/>
      <c r="GB51" s="28"/>
      <c r="GC51" s="28"/>
      <c r="GD51" s="28"/>
      <c r="GE51" s="28"/>
      <c r="GF51" s="28"/>
      <c r="GG51" s="28"/>
      <c r="GH51" s="28"/>
      <c r="GI51" s="28"/>
      <c r="GJ51" s="28"/>
      <c r="GK51" s="28"/>
      <c r="GL51" s="28"/>
      <c r="GM51" s="28"/>
      <c r="GN51" s="28"/>
      <c r="GO51" s="28"/>
      <c r="GP51" s="28"/>
      <c r="GQ51" s="28"/>
      <c r="GR51" s="28"/>
      <c r="GS51" s="28"/>
      <c r="GT51" s="28"/>
      <c r="GU51" s="28"/>
      <c r="GV51" s="28"/>
      <c r="GW51" s="28"/>
      <c r="GX51" s="28"/>
      <c r="GY51" s="28"/>
      <c r="GZ51" s="28"/>
      <c r="HA51" s="28"/>
      <c r="HB51" s="28"/>
      <c r="HC51" s="28"/>
      <c r="HD51" s="28"/>
      <c r="HE51" s="28"/>
      <c r="HF51" s="28"/>
      <c r="HG51" s="28"/>
      <c r="HH51" s="28"/>
      <c r="HI51" s="28"/>
      <c r="HJ51" s="28"/>
      <c r="HK51" s="28"/>
      <c r="HL51" s="28"/>
      <c r="HM51" s="28"/>
      <c r="HN51" s="28"/>
      <c r="HO51" s="28"/>
      <c r="HP51" s="28"/>
      <c r="HQ51" s="28"/>
      <c r="HR51" s="28"/>
      <c r="HS51" s="28"/>
      <c r="HT51" s="28"/>
      <c r="HU51" s="28"/>
      <c r="HV51" s="28"/>
      <c r="HW51" s="28"/>
      <c r="HX51" s="28"/>
      <c r="HY51" s="28"/>
      <c r="HZ51" s="28"/>
      <c r="IA51" s="28"/>
      <c r="IB51" s="28"/>
      <c r="IC51" s="28"/>
      <c r="ID51" s="28"/>
      <c r="IE51" s="28"/>
      <c r="IF51" s="28"/>
      <c r="IG51" s="28"/>
      <c r="IH51" s="28"/>
      <c r="II51" s="28"/>
      <c r="IJ51" s="28"/>
      <c r="IK51" s="28"/>
      <c r="IL51" s="28"/>
      <c r="IM51" s="28"/>
      <c r="IN51" s="28"/>
      <c r="IO51" s="28"/>
      <c r="IP51" s="28"/>
      <c r="IQ51" s="28"/>
      <c r="IR51" s="28"/>
      <c r="IS51" s="28"/>
      <c r="IT51" s="28"/>
      <c r="IU51" s="29"/>
    </row>
    <row r="52" spans="1:255" ht="60.5" customHeight="1">
      <c r="A52" s="40" t="s">
        <v>1378</v>
      </c>
      <c r="B52" s="85" t="s">
        <v>1078</v>
      </c>
      <c r="C52" s="82" t="s">
        <v>1079</v>
      </c>
      <c r="D52" s="8">
        <v>1</v>
      </c>
      <c r="E52" s="154">
        <v>375</v>
      </c>
      <c r="F52" s="82" t="s">
        <v>1080</v>
      </c>
      <c r="G52" s="362"/>
      <c r="H52" s="377"/>
      <c r="I52" s="363"/>
      <c r="J52" s="378"/>
      <c r="K52" s="380"/>
      <c r="L52" s="83" t="s">
        <v>804</v>
      </c>
      <c r="M52" s="81">
        <f t="shared" si="6"/>
        <v>0</v>
      </c>
      <c r="N52" s="22">
        <f t="shared" si="4"/>
        <v>0</v>
      </c>
      <c r="O52" s="161" t="str">
        <f t="shared" si="5"/>
        <v>-</v>
      </c>
      <c r="P52" s="308">
        <v>5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  <c r="FM52" s="28"/>
      <c r="FN52" s="28"/>
      <c r="FO52" s="28"/>
      <c r="FP52" s="28"/>
      <c r="FQ52" s="28"/>
      <c r="FR52" s="28"/>
      <c r="FS52" s="28"/>
      <c r="FT52" s="28"/>
      <c r="FU52" s="28"/>
      <c r="FV52" s="28"/>
      <c r="FW52" s="28"/>
      <c r="FX52" s="28"/>
      <c r="FY52" s="28"/>
      <c r="FZ52" s="28"/>
      <c r="GA52" s="28"/>
      <c r="GB52" s="28"/>
      <c r="GC52" s="28"/>
      <c r="GD52" s="28"/>
      <c r="GE52" s="28"/>
      <c r="GF52" s="28"/>
      <c r="GG52" s="28"/>
      <c r="GH52" s="28"/>
      <c r="GI52" s="28"/>
      <c r="GJ52" s="28"/>
      <c r="GK52" s="28"/>
      <c r="GL52" s="28"/>
      <c r="GM52" s="28"/>
      <c r="GN52" s="28"/>
      <c r="GO52" s="28"/>
      <c r="GP52" s="28"/>
      <c r="GQ52" s="28"/>
      <c r="GR52" s="28"/>
      <c r="GS52" s="28"/>
      <c r="GT52" s="28"/>
      <c r="GU52" s="28"/>
      <c r="GV52" s="28"/>
      <c r="GW52" s="28"/>
      <c r="GX52" s="28"/>
      <c r="GY52" s="28"/>
      <c r="GZ52" s="28"/>
      <c r="HA52" s="28"/>
      <c r="HB52" s="28"/>
      <c r="HC52" s="28"/>
      <c r="HD52" s="28"/>
      <c r="HE52" s="28"/>
      <c r="HF52" s="28"/>
      <c r="HG52" s="28"/>
      <c r="HH52" s="28"/>
      <c r="HI52" s="28"/>
      <c r="HJ52" s="28"/>
      <c r="HK52" s="28"/>
      <c r="HL52" s="28"/>
      <c r="HM52" s="28"/>
      <c r="HN52" s="28"/>
      <c r="HO52" s="28"/>
      <c r="HP52" s="28"/>
      <c r="HQ52" s="28"/>
      <c r="HR52" s="28"/>
      <c r="HS52" s="28"/>
      <c r="HT52" s="28"/>
      <c r="HU52" s="28"/>
      <c r="HV52" s="28"/>
      <c r="HW52" s="28"/>
      <c r="HX52" s="28"/>
      <c r="HY52" s="28"/>
      <c r="HZ52" s="28"/>
      <c r="IA52" s="28"/>
      <c r="IB52" s="28"/>
      <c r="IC52" s="28"/>
      <c r="ID52" s="28"/>
      <c r="IE52" s="28"/>
      <c r="IF52" s="28"/>
      <c r="IG52" s="28"/>
      <c r="IH52" s="28"/>
      <c r="II52" s="28"/>
      <c r="IJ52" s="28"/>
      <c r="IK52" s="28"/>
      <c r="IL52" s="28"/>
      <c r="IM52" s="28"/>
      <c r="IN52" s="28"/>
      <c r="IO52" s="28"/>
      <c r="IP52" s="28"/>
      <c r="IQ52" s="28"/>
      <c r="IR52" s="28"/>
      <c r="IS52" s="28"/>
      <c r="IT52" s="28"/>
      <c r="IU52" s="29"/>
    </row>
    <row r="53" spans="1:255" ht="60.5" customHeight="1">
      <c r="A53" s="40" t="s">
        <v>1666</v>
      </c>
      <c r="B53" s="85" t="s">
        <v>1379</v>
      </c>
      <c r="C53" s="82" t="s">
        <v>1318</v>
      </c>
      <c r="D53" s="8">
        <v>2</v>
      </c>
      <c r="E53" s="296">
        <v>419</v>
      </c>
      <c r="F53" s="312" t="s">
        <v>1321</v>
      </c>
      <c r="G53" s="362"/>
      <c r="H53" s="377"/>
      <c r="I53" s="363"/>
      <c r="J53" s="378"/>
      <c r="K53" s="380"/>
      <c r="L53" s="83" t="s">
        <v>804</v>
      </c>
      <c r="M53" s="81">
        <f t="shared" si="6"/>
        <v>0</v>
      </c>
      <c r="N53" s="22">
        <f t="shared" si="4"/>
        <v>0</v>
      </c>
      <c r="O53" s="9" t="str">
        <f t="shared" si="5"/>
        <v>-</v>
      </c>
      <c r="P53" s="308"/>
      <c r="Q53" s="313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  <c r="HV53" s="28"/>
      <c r="HW53" s="28"/>
      <c r="HX53" s="28"/>
      <c r="HY53" s="28"/>
      <c r="HZ53" s="28"/>
      <c r="IA53" s="28"/>
      <c r="IB53" s="28"/>
      <c r="IC53" s="28"/>
      <c r="ID53" s="28"/>
      <c r="IE53" s="28"/>
      <c r="IF53" s="28"/>
      <c r="IG53" s="28"/>
      <c r="IH53" s="28"/>
      <c r="II53" s="28"/>
      <c r="IJ53" s="28"/>
      <c r="IK53" s="28"/>
      <c r="IL53" s="28"/>
      <c r="IM53" s="28"/>
      <c r="IN53" s="28"/>
      <c r="IO53" s="28"/>
      <c r="IP53" s="28"/>
      <c r="IQ53" s="28"/>
      <c r="IR53" s="28"/>
      <c r="IS53" s="28"/>
      <c r="IT53" s="28"/>
      <c r="IU53" s="29"/>
    </row>
    <row r="54" spans="1:255" ht="60.5" customHeight="1">
      <c r="A54" s="40" t="s">
        <v>1666</v>
      </c>
      <c r="B54" s="85" t="s">
        <v>1380</v>
      </c>
      <c r="C54" s="82" t="s">
        <v>1322</v>
      </c>
      <c r="D54" s="8">
        <v>2</v>
      </c>
      <c r="E54" s="296">
        <v>373</v>
      </c>
      <c r="F54" s="312" t="s">
        <v>1323</v>
      </c>
      <c r="G54" s="362"/>
      <c r="H54" s="377"/>
      <c r="I54" s="363"/>
      <c r="J54" s="378"/>
      <c r="K54" s="380"/>
      <c r="L54" s="83" t="s">
        <v>804</v>
      </c>
      <c r="M54" s="81">
        <f t="shared" si="6"/>
        <v>0</v>
      </c>
      <c r="N54" s="22">
        <f t="shared" si="4"/>
        <v>0</v>
      </c>
      <c r="O54" s="9" t="str">
        <f t="shared" si="5"/>
        <v>-</v>
      </c>
      <c r="P54" s="308"/>
      <c r="Q54" s="313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8"/>
      <c r="IP54" s="28"/>
      <c r="IQ54" s="28"/>
      <c r="IR54" s="28"/>
      <c r="IS54" s="28"/>
      <c r="IT54" s="28"/>
      <c r="IU54" s="29"/>
    </row>
    <row r="55" spans="1:255" ht="60" customHeight="1">
      <c r="A55" s="40" t="s">
        <v>1666</v>
      </c>
      <c r="B55" s="85" t="s">
        <v>1381</v>
      </c>
      <c r="C55" s="82" t="s">
        <v>1324</v>
      </c>
      <c r="D55" s="8">
        <v>2</v>
      </c>
      <c r="E55" s="296">
        <v>327</v>
      </c>
      <c r="F55" s="82" t="s">
        <v>1325</v>
      </c>
      <c r="G55" s="362"/>
      <c r="H55" s="377"/>
      <c r="I55" s="363"/>
      <c r="J55" s="378"/>
      <c r="K55" s="380"/>
      <c r="L55" s="83" t="s">
        <v>804</v>
      </c>
      <c r="M55" s="81">
        <f t="shared" si="6"/>
        <v>0</v>
      </c>
      <c r="N55" s="22">
        <f t="shared" si="4"/>
        <v>0</v>
      </c>
      <c r="O55" s="9" t="str">
        <f t="shared" si="5"/>
        <v>-</v>
      </c>
      <c r="P55" s="308">
        <v>50</v>
      </c>
      <c r="Q55" s="313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8"/>
      <c r="IK55" s="28"/>
      <c r="IL55" s="28"/>
      <c r="IM55" s="28"/>
      <c r="IN55" s="28"/>
      <c r="IO55" s="28"/>
      <c r="IP55" s="28"/>
      <c r="IQ55" s="28"/>
      <c r="IR55" s="28"/>
      <c r="IS55" s="28"/>
      <c r="IT55" s="28"/>
      <c r="IU55" s="29"/>
    </row>
    <row r="56" spans="1:255" ht="60" customHeight="1">
      <c r="A56" s="40" t="s">
        <v>1666</v>
      </c>
      <c r="B56" s="85" t="s">
        <v>1382</v>
      </c>
      <c r="C56" s="82" t="s">
        <v>1326</v>
      </c>
      <c r="D56" s="8">
        <v>2</v>
      </c>
      <c r="E56" s="296">
        <v>314</v>
      </c>
      <c r="F56" s="82" t="s">
        <v>1327</v>
      </c>
      <c r="G56" s="362"/>
      <c r="H56" s="377"/>
      <c r="I56" s="363"/>
      <c r="J56" s="378"/>
      <c r="K56" s="380"/>
      <c r="L56" s="83" t="s">
        <v>804</v>
      </c>
      <c r="M56" s="81">
        <f t="shared" si="6"/>
        <v>0</v>
      </c>
      <c r="N56" s="22">
        <f t="shared" si="4"/>
        <v>0</v>
      </c>
      <c r="O56" s="9" t="str">
        <f t="shared" si="5"/>
        <v>-</v>
      </c>
      <c r="P56" s="308"/>
      <c r="Q56" s="313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8"/>
      <c r="IP56" s="28"/>
      <c r="IQ56" s="28"/>
      <c r="IR56" s="28"/>
      <c r="IS56" s="28"/>
      <c r="IT56" s="28"/>
      <c r="IU56" s="29"/>
    </row>
    <row r="57" spans="1:255" ht="60" customHeight="1">
      <c r="A57" s="40" t="s">
        <v>1378</v>
      </c>
      <c r="B57" s="85" t="s">
        <v>1383</v>
      </c>
      <c r="C57" s="82" t="s">
        <v>1384</v>
      </c>
      <c r="D57" s="8">
        <v>2</v>
      </c>
      <c r="E57" s="296">
        <v>345</v>
      </c>
      <c r="F57" s="82" t="s">
        <v>1399</v>
      </c>
      <c r="G57" s="362"/>
      <c r="H57" s="377"/>
      <c r="I57" s="363"/>
      <c r="J57" s="378"/>
      <c r="K57" s="380"/>
      <c r="L57" s="83" t="s">
        <v>804</v>
      </c>
      <c r="M57" s="81">
        <f t="shared" ref="M57:M62" si="7">(G57+H57+I57+K57+J57)</f>
        <v>0</v>
      </c>
      <c r="N57" s="22">
        <f t="shared" si="4"/>
        <v>0</v>
      </c>
      <c r="O57" s="9" t="str">
        <f t="shared" si="5"/>
        <v>-</v>
      </c>
      <c r="P57" s="308"/>
      <c r="Q57" s="313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8"/>
      <c r="IU57" s="29"/>
    </row>
    <row r="58" spans="1:255" ht="60" customHeight="1">
      <c r="A58" s="40" t="s">
        <v>1378</v>
      </c>
      <c r="B58" s="85" t="s">
        <v>1385</v>
      </c>
      <c r="C58" s="82" t="s">
        <v>1386</v>
      </c>
      <c r="D58" s="8">
        <v>2</v>
      </c>
      <c r="E58" s="296">
        <v>327</v>
      </c>
      <c r="F58" s="82" t="s">
        <v>1400</v>
      </c>
      <c r="G58" s="362"/>
      <c r="H58" s="377"/>
      <c r="I58" s="363"/>
      <c r="J58" s="378"/>
      <c r="K58" s="380"/>
      <c r="L58" s="83" t="s">
        <v>804</v>
      </c>
      <c r="M58" s="81">
        <f t="shared" si="7"/>
        <v>0</v>
      </c>
      <c r="N58" s="22">
        <f t="shared" si="4"/>
        <v>0</v>
      </c>
      <c r="O58" s="9" t="str">
        <f t="shared" si="5"/>
        <v>-</v>
      </c>
      <c r="P58" s="308"/>
      <c r="Q58" s="313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8"/>
      <c r="IP58" s="28"/>
      <c r="IQ58" s="28"/>
      <c r="IR58" s="28"/>
      <c r="IS58" s="28"/>
      <c r="IT58" s="28"/>
      <c r="IU58" s="29"/>
    </row>
    <row r="59" spans="1:255" ht="60" customHeight="1">
      <c r="A59" s="40" t="s">
        <v>1378</v>
      </c>
      <c r="B59" s="85" t="s">
        <v>1387</v>
      </c>
      <c r="C59" s="82" t="s">
        <v>1388</v>
      </c>
      <c r="D59" s="8">
        <v>2</v>
      </c>
      <c r="E59" s="296">
        <v>278</v>
      </c>
      <c r="F59" s="82" t="s">
        <v>1401</v>
      </c>
      <c r="G59" s="362"/>
      <c r="H59" s="377"/>
      <c r="I59" s="363"/>
      <c r="J59" s="378"/>
      <c r="K59" s="380"/>
      <c r="L59" s="83" t="s">
        <v>804</v>
      </c>
      <c r="M59" s="81">
        <f t="shared" si="7"/>
        <v>0</v>
      </c>
      <c r="N59" s="22">
        <f t="shared" si="4"/>
        <v>0</v>
      </c>
      <c r="O59" s="9" t="str">
        <f t="shared" si="5"/>
        <v>-</v>
      </c>
      <c r="P59" s="308"/>
      <c r="Q59" s="313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  <c r="FM59" s="28"/>
      <c r="FN59" s="28"/>
      <c r="FO59" s="28"/>
      <c r="FP59" s="28"/>
      <c r="FQ59" s="28"/>
      <c r="FR59" s="28"/>
      <c r="FS59" s="28"/>
      <c r="FT59" s="28"/>
      <c r="FU59" s="28"/>
      <c r="FV59" s="28"/>
      <c r="FW59" s="28"/>
      <c r="FX59" s="28"/>
      <c r="FY59" s="28"/>
      <c r="FZ59" s="28"/>
      <c r="GA59" s="28"/>
      <c r="GB59" s="28"/>
      <c r="GC59" s="28"/>
      <c r="GD59" s="28"/>
      <c r="GE59" s="28"/>
      <c r="GF59" s="28"/>
      <c r="GG59" s="28"/>
      <c r="GH59" s="28"/>
      <c r="GI59" s="28"/>
      <c r="GJ59" s="28"/>
      <c r="GK59" s="28"/>
      <c r="GL59" s="28"/>
      <c r="GM59" s="28"/>
      <c r="GN59" s="28"/>
      <c r="GO59" s="28"/>
      <c r="GP59" s="28"/>
      <c r="GQ59" s="28"/>
      <c r="GR59" s="28"/>
      <c r="GS59" s="28"/>
      <c r="GT59" s="28"/>
      <c r="GU59" s="28"/>
      <c r="GV59" s="28"/>
      <c r="GW59" s="28"/>
      <c r="GX59" s="28"/>
      <c r="GY59" s="28"/>
      <c r="GZ59" s="28"/>
      <c r="HA59" s="28"/>
      <c r="HB59" s="28"/>
      <c r="HC59" s="28"/>
      <c r="HD59" s="28"/>
      <c r="HE59" s="28"/>
      <c r="HF59" s="28"/>
      <c r="HG59" s="28"/>
      <c r="HH59" s="28"/>
      <c r="HI59" s="28"/>
      <c r="HJ59" s="28"/>
      <c r="HK59" s="28"/>
      <c r="HL59" s="28"/>
      <c r="HM59" s="28"/>
      <c r="HN59" s="28"/>
      <c r="HO59" s="28"/>
      <c r="HP59" s="28"/>
      <c r="HQ59" s="28"/>
      <c r="HR59" s="28"/>
      <c r="HS59" s="28"/>
      <c r="HT59" s="28"/>
      <c r="HU59" s="28"/>
      <c r="HV59" s="28"/>
      <c r="HW59" s="28"/>
      <c r="HX59" s="28"/>
      <c r="HY59" s="28"/>
      <c r="HZ59" s="28"/>
      <c r="IA59" s="28"/>
      <c r="IB59" s="28"/>
      <c r="IC59" s="28"/>
      <c r="ID59" s="28"/>
      <c r="IE59" s="28"/>
      <c r="IF59" s="28"/>
      <c r="IG59" s="28"/>
      <c r="IH59" s="28"/>
      <c r="II59" s="28"/>
      <c r="IJ59" s="28"/>
      <c r="IK59" s="28"/>
      <c r="IL59" s="28"/>
      <c r="IM59" s="28"/>
      <c r="IN59" s="28"/>
      <c r="IO59" s="28"/>
      <c r="IP59" s="28"/>
      <c r="IQ59" s="28"/>
      <c r="IR59" s="28"/>
      <c r="IS59" s="28"/>
      <c r="IT59" s="28"/>
      <c r="IU59" s="29"/>
    </row>
    <row r="60" spans="1:255" ht="60" customHeight="1">
      <c r="A60" s="40" t="s">
        <v>1378</v>
      </c>
      <c r="B60" s="85" t="s">
        <v>1389</v>
      </c>
      <c r="C60" s="82" t="s">
        <v>1390</v>
      </c>
      <c r="D60" s="8">
        <v>2</v>
      </c>
      <c r="E60" s="296">
        <v>278</v>
      </c>
      <c r="F60" s="82" t="s">
        <v>1402</v>
      </c>
      <c r="G60" s="362"/>
      <c r="H60" s="377"/>
      <c r="I60" s="363"/>
      <c r="J60" s="378"/>
      <c r="K60" s="380"/>
      <c r="L60" s="83" t="s">
        <v>804</v>
      </c>
      <c r="M60" s="81">
        <f t="shared" si="7"/>
        <v>0</v>
      </c>
      <c r="N60" s="22">
        <f t="shared" si="4"/>
        <v>0</v>
      </c>
      <c r="O60" s="9" t="str">
        <f t="shared" si="5"/>
        <v>-</v>
      </c>
      <c r="P60" s="308"/>
      <c r="Q60" s="313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  <c r="FM60" s="28"/>
      <c r="FN60" s="28"/>
      <c r="FO60" s="28"/>
      <c r="FP60" s="28"/>
      <c r="FQ60" s="28"/>
      <c r="FR60" s="28"/>
      <c r="FS60" s="28"/>
      <c r="FT60" s="28"/>
      <c r="FU60" s="28"/>
      <c r="FV60" s="28"/>
      <c r="FW60" s="28"/>
      <c r="FX60" s="28"/>
      <c r="FY60" s="28"/>
      <c r="FZ60" s="28"/>
      <c r="GA60" s="28"/>
      <c r="GB60" s="28"/>
      <c r="GC60" s="28"/>
      <c r="GD60" s="28"/>
      <c r="GE60" s="28"/>
      <c r="GF60" s="28"/>
      <c r="GG60" s="28"/>
      <c r="GH60" s="28"/>
      <c r="GI60" s="28"/>
      <c r="GJ60" s="28"/>
      <c r="GK60" s="28"/>
      <c r="GL60" s="28"/>
      <c r="GM60" s="28"/>
      <c r="GN60" s="28"/>
      <c r="GO60" s="28"/>
      <c r="GP60" s="28"/>
      <c r="GQ60" s="28"/>
      <c r="GR60" s="28"/>
      <c r="GS60" s="28"/>
      <c r="GT60" s="28"/>
      <c r="GU60" s="28"/>
      <c r="GV60" s="28"/>
      <c r="GW60" s="28"/>
      <c r="GX60" s="28"/>
      <c r="GY60" s="2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28"/>
      <c r="HK60" s="28"/>
      <c r="HL60" s="28"/>
      <c r="HM60" s="28"/>
      <c r="HN60" s="28"/>
      <c r="HO60" s="28"/>
      <c r="HP60" s="28"/>
      <c r="HQ60" s="28"/>
      <c r="HR60" s="28"/>
      <c r="HS60" s="28"/>
      <c r="HT60" s="28"/>
      <c r="HU60" s="28"/>
      <c r="HV60" s="28"/>
      <c r="HW60" s="28"/>
      <c r="HX60" s="28"/>
      <c r="HY60" s="28"/>
      <c r="HZ60" s="28"/>
      <c r="IA60" s="28"/>
      <c r="IB60" s="28"/>
      <c r="IC60" s="28"/>
      <c r="ID60" s="28"/>
      <c r="IE60" s="28"/>
      <c r="IF60" s="28"/>
      <c r="IG60" s="28"/>
      <c r="IH60" s="28"/>
      <c r="II60" s="28"/>
      <c r="IJ60" s="28"/>
      <c r="IK60" s="28"/>
      <c r="IL60" s="28"/>
      <c r="IM60" s="28"/>
      <c r="IN60" s="28"/>
      <c r="IO60" s="28"/>
      <c r="IP60" s="28"/>
      <c r="IQ60" s="28"/>
      <c r="IR60" s="28"/>
      <c r="IS60" s="28"/>
      <c r="IT60" s="28"/>
      <c r="IU60" s="29"/>
    </row>
    <row r="61" spans="1:255" ht="60" customHeight="1">
      <c r="A61" s="40" t="s">
        <v>1666</v>
      </c>
      <c r="B61" s="85" t="s">
        <v>1634</v>
      </c>
      <c r="C61" s="82" t="s">
        <v>1636</v>
      </c>
      <c r="D61" s="8">
        <v>2</v>
      </c>
      <c r="E61" s="296">
        <v>651</v>
      </c>
      <c r="F61" s="82"/>
      <c r="G61" s="362"/>
      <c r="H61" s="377"/>
      <c r="I61" s="363"/>
      <c r="J61" s="378"/>
      <c r="K61" s="380"/>
      <c r="L61" s="83" t="s">
        <v>804</v>
      </c>
      <c r="M61" s="81">
        <f t="shared" si="7"/>
        <v>0</v>
      </c>
      <c r="N61" s="22">
        <f t="shared" si="4"/>
        <v>0</v>
      </c>
      <c r="O61" s="9" t="str">
        <f t="shared" si="5"/>
        <v>-</v>
      </c>
      <c r="P61" s="308"/>
      <c r="Q61" s="313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  <c r="HV61" s="28"/>
      <c r="HW61" s="28"/>
      <c r="HX61" s="28"/>
      <c r="HY61" s="28"/>
      <c r="HZ61" s="28"/>
      <c r="IA61" s="28"/>
      <c r="IB61" s="28"/>
      <c r="IC61" s="28"/>
      <c r="ID61" s="28"/>
      <c r="IE61" s="28"/>
      <c r="IF61" s="28"/>
      <c r="IG61" s="28"/>
      <c r="IH61" s="28"/>
      <c r="II61" s="28"/>
      <c r="IJ61" s="28"/>
      <c r="IK61" s="28"/>
      <c r="IL61" s="28"/>
      <c r="IM61" s="28"/>
      <c r="IN61" s="28"/>
      <c r="IO61" s="28"/>
      <c r="IP61" s="28"/>
      <c r="IQ61" s="28"/>
      <c r="IR61" s="28"/>
      <c r="IS61" s="28"/>
      <c r="IT61" s="28"/>
      <c r="IU61" s="29"/>
    </row>
    <row r="62" spans="1:255" ht="60" customHeight="1">
      <c r="A62" s="40" t="s">
        <v>1666</v>
      </c>
      <c r="B62" s="85" t="s">
        <v>1635</v>
      </c>
      <c r="C62" s="82" t="s">
        <v>1637</v>
      </c>
      <c r="D62" s="8">
        <v>2</v>
      </c>
      <c r="E62" s="296">
        <v>536</v>
      </c>
      <c r="F62" s="82"/>
      <c r="G62" s="362"/>
      <c r="H62" s="377"/>
      <c r="I62" s="363"/>
      <c r="J62" s="378"/>
      <c r="K62" s="380"/>
      <c r="L62" s="83" t="s">
        <v>804</v>
      </c>
      <c r="M62" s="81">
        <f t="shared" si="7"/>
        <v>0</v>
      </c>
      <c r="N62" s="22">
        <f t="shared" si="4"/>
        <v>0</v>
      </c>
      <c r="O62" s="9" t="str">
        <f t="shared" si="5"/>
        <v>-</v>
      </c>
      <c r="P62" s="308"/>
      <c r="Q62" s="313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  <c r="FM62" s="28"/>
      <c r="FN62" s="28"/>
      <c r="FO62" s="28"/>
      <c r="FP62" s="28"/>
      <c r="FQ62" s="28"/>
      <c r="FR62" s="28"/>
      <c r="FS62" s="28"/>
      <c r="FT62" s="28"/>
      <c r="FU62" s="28"/>
      <c r="FV62" s="28"/>
      <c r="FW62" s="28"/>
      <c r="FX62" s="28"/>
      <c r="FY62" s="28"/>
      <c r="FZ62" s="28"/>
      <c r="GA62" s="28"/>
      <c r="GB62" s="28"/>
      <c r="GC62" s="28"/>
      <c r="GD62" s="28"/>
      <c r="GE62" s="28"/>
      <c r="GF62" s="28"/>
      <c r="GG62" s="28"/>
      <c r="GH62" s="28"/>
      <c r="GI62" s="28"/>
      <c r="GJ62" s="28"/>
      <c r="GK62" s="28"/>
      <c r="GL62" s="28"/>
      <c r="GM62" s="28"/>
      <c r="GN62" s="28"/>
      <c r="GO62" s="28"/>
      <c r="GP62" s="28"/>
      <c r="GQ62" s="28"/>
      <c r="GR62" s="28"/>
      <c r="GS62" s="28"/>
      <c r="GT62" s="28"/>
      <c r="GU62" s="28"/>
      <c r="GV62" s="28"/>
      <c r="GW62" s="28"/>
      <c r="GX62" s="28"/>
      <c r="GY62" s="28"/>
      <c r="GZ62" s="28"/>
      <c r="HA62" s="28"/>
      <c r="HB62" s="28"/>
      <c r="HC62" s="28"/>
      <c r="HD62" s="28"/>
      <c r="HE62" s="28"/>
      <c r="HF62" s="28"/>
      <c r="HG62" s="28"/>
      <c r="HH62" s="28"/>
      <c r="HI62" s="28"/>
      <c r="HJ62" s="28"/>
      <c r="HK62" s="28"/>
      <c r="HL62" s="28"/>
      <c r="HM62" s="28"/>
      <c r="HN62" s="28"/>
      <c r="HO62" s="28"/>
      <c r="HP62" s="28"/>
      <c r="HQ62" s="28"/>
      <c r="HR62" s="28"/>
      <c r="HS62" s="28"/>
      <c r="HT62" s="28"/>
      <c r="HU62" s="28"/>
      <c r="HV62" s="28"/>
      <c r="HW62" s="28"/>
      <c r="HX62" s="28"/>
      <c r="HY62" s="28"/>
      <c r="HZ62" s="28"/>
      <c r="IA62" s="28"/>
      <c r="IB62" s="28"/>
      <c r="IC62" s="28"/>
      <c r="ID62" s="28"/>
      <c r="IE62" s="28"/>
      <c r="IF62" s="28"/>
      <c r="IG62" s="28"/>
      <c r="IH62" s="28"/>
      <c r="II62" s="28"/>
      <c r="IJ62" s="28"/>
      <c r="IK62" s="28"/>
      <c r="IL62" s="28"/>
      <c r="IM62" s="28"/>
      <c r="IN62" s="28"/>
      <c r="IO62" s="28"/>
      <c r="IP62" s="28"/>
      <c r="IQ62" s="28"/>
      <c r="IR62" s="28"/>
      <c r="IS62" s="28"/>
      <c r="IT62" s="28"/>
      <c r="IU62" s="29"/>
    </row>
    <row r="63" spans="1:255" ht="60.5" customHeight="1">
      <c r="A63" s="40" t="s">
        <v>1378</v>
      </c>
      <c r="B63" s="85" t="s">
        <v>1391</v>
      </c>
      <c r="C63" s="82" t="s">
        <v>1319</v>
      </c>
      <c r="D63" s="8">
        <v>2</v>
      </c>
      <c r="E63" s="296">
        <v>449</v>
      </c>
      <c r="F63" s="82" t="s">
        <v>1313</v>
      </c>
      <c r="G63" s="362"/>
      <c r="H63" s="377"/>
      <c r="I63" s="363"/>
      <c r="J63" s="378"/>
      <c r="K63" s="380"/>
      <c r="L63" s="83" t="s">
        <v>804</v>
      </c>
      <c r="M63" s="81">
        <f t="shared" si="6"/>
        <v>0</v>
      </c>
      <c r="N63" s="22">
        <f t="shared" si="4"/>
        <v>0</v>
      </c>
      <c r="O63" s="9" t="str">
        <f t="shared" si="5"/>
        <v>-</v>
      </c>
      <c r="P63" s="308"/>
      <c r="Q63" s="313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  <c r="FM63" s="28"/>
      <c r="FN63" s="28"/>
      <c r="FO63" s="28"/>
      <c r="FP63" s="28"/>
      <c r="FQ63" s="28"/>
      <c r="FR63" s="28"/>
      <c r="FS63" s="28"/>
      <c r="FT63" s="28"/>
      <c r="FU63" s="28"/>
      <c r="FV63" s="28"/>
      <c r="FW63" s="28"/>
      <c r="FX63" s="28"/>
      <c r="FY63" s="28"/>
      <c r="FZ63" s="28"/>
      <c r="GA63" s="28"/>
      <c r="GB63" s="28"/>
      <c r="GC63" s="28"/>
      <c r="GD63" s="28"/>
      <c r="GE63" s="28"/>
      <c r="GF63" s="28"/>
      <c r="GG63" s="28"/>
      <c r="GH63" s="28"/>
      <c r="GI63" s="28"/>
      <c r="GJ63" s="28"/>
      <c r="GK63" s="28"/>
      <c r="GL63" s="28"/>
      <c r="GM63" s="28"/>
      <c r="GN63" s="28"/>
      <c r="GO63" s="28"/>
      <c r="GP63" s="28"/>
      <c r="GQ63" s="28"/>
      <c r="GR63" s="28"/>
      <c r="GS63" s="28"/>
      <c r="GT63" s="28"/>
      <c r="GU63" s="28"/>
      <c r="GV63" s="28"/>
      <c r="GW63" s="28"/>
      <c r="GX63" s="28"/>
      <c r="GY63" s="28"/>
      <c r="GZ63" s="28"/>
      <c r="HA63" s="28"/>
      <c r="HB63" s="28"/>
      <c r="HC63" s="28"/>
      <c r="HD63" s="28"/>
      <c r="HE63" s="28"/>
      <c r="HF63" s="28"/>
      <c r="HG63" s="28"/>
      <c r="HH63" s="28"/>
      <c r="HI63" s="28"/>
      <c r="HJ63" s="28"/>
      <c r="HK63" s="28"/>
      <c r="HL63" s="28"/>
      <c r="HM63" s="28"/>
      <c r="HN63" s="28"/>
      <c r="HO63" s="28"/>
      <c r="HP63" s="28"/>
      <c r="HQ63" s="28"/>
      <c r="HR63" s="28"/>
      <c r="HS63" s="28"/>
      <c r="HT63" s="28"/>
      <c r="HU63" s="28"/>
      <c r="HV63" s="28"/>
      <c r="HW63" s="28"/>
      <c r="HX63" s="28"/>
      <c r="HY63" s="28"/>
      <c r="HZ63" s="28"/>
      <c r="IA63" s="28"/>
      <c r="IB63" s="28"/>
      <c r="IC63" s="28"/>
      <c r="ID63" s="28"/>
      <c r="IE63" s="28"/>
      <c r="IF63" s="28"/>
      <c r="IG63" s="28"/>
      <c r="IH63" s="28"/>
      <c r="II63" s="28"/>
      <c r="IJ63" s="28"/>
      <c r="IK63" s="28"/>
      <c r="IL63" s="28"/>
      <c r="IM63" s="28"/>
      <c r="IN63" s="28"/>
      <c r="IO63" s="28"/>
      <c r="IP63" s="28"/>
      <c r="IQ63" s="28"/>
      <c r="IR63" s="28"/>
      <c r="IS63" s="28"/>
      <c r="IT63" s="28"/>
      <c r="IU63" s="29"/>
    </row>
    <row r="64" spans="1:255" ht="60.5" customHeight="1">
      <c r="A64" s="40" t="s">
        <v>1378</v>
      </c>
      <c r="B64" s="85" t="s">
        <v>1392</v>
      </c>
      <c r="C64" s="82" t="s">
        <v>1328</v>
      </c>
      <c r="D64" s="8">
        <v>2</v>
      </c>
      <c r="E64" s="296">
        <v>443</v>
      </c>
      <c r="F64" s="82" t="s">
        <v>1314</v>
      </c>
      <c r="G64" s="362"/>
      <c r="H64" s="377"/>
      <c r="I64" s="363"/>
      <c r="J64" s="378"/>
      <c r="K64" s="380"/>
      <c r="L64" s="83" t="s">
        <v>804</v>
      </c>
      <c r="M64" s="81">
        <f t="shared" si="6"/>
        <v>0</v>
      </c>
      <c r="N64" s="22">
        <f t="shared" si="4"/>
        <v>0</v>
      </c>
      <c r="O64" s="9" t="str">
        <f t="shared" si="5"/>
        <v>-</v>
      </c>
      <c r="P64" s="308"/>
      <c r="Q64" s="313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  <c r="IN64" s="28"/>
      <c r="IO64" s="28"/>
      <c r="IP64" s="28"/>
      <c r="IQ64" s="28"/>
      <c r="IR64" s="28"/>
      <c r="IS64" s="28"/>
      <c r="IT64" s="28"/>
      <c r="IU64" s="29"/>
    </row>
    <row r="65" spans="1:255" ht="60.5" customHeight="1">
      <c r="A65" s="40" t="s">
        <v>1378</v>
      </c>
      <c r="B65" s="85" t="s">
        <v>1393</v>
      </c>
      <c r="C65" s="82" t="s">
        <v>1329</v>
      </c>
      <c r="D65" s="8">
        <v>2</v>
      </c>
      <c r="E65" s="296">
        <v>378</v>
      </c>
      <c r="F65" s="82" t="s">
        <v>1315</v>
      </c>
      <c r="G65" s="362"/>
      <c r="H65" s="377"/>
      <c r="I65" s="363"/>
      <c r="J65" s="378"/>
      <c r="K65" s="380"/>
      <c r="L65" s="83" t="s">
        <v>804</v>
      </c>
      <c r="M65" s="81">
        <f t="shared" si="6"/>
        <v>0</v>
      </c>
      <c r="N65" s="22">
        <f t="shared" si="4"/>
        <v>0</v>
      </c>
      <c r="O65" s="9" t="str">
        <f t="shared" si="5"/>
        <v>-</v>
      </c>
      <c r="P65" s="308"/>
      <c r="Q65" s="313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  <c r="IA65" s="28"/>
      <c r="IB65" s="28"/>
      <c r="IC65" s="28"/>
      <c r="ID65" s="28"/>
      <c r="IE65" s="28"/>
      <c r="IF65" s="28"/>
      <c r="IG65" s="28"/>
      <c r="IH65" s="28"/>
      <c r="II65" s="28"/>
      <c r="IJ65" s="28"/>
      <c r="IK65" s="28"/>
      <c r="IL65" s="28"/>
      <c r="IM65" s="28"/>
      <c r="IN65" s="28"/>
      <c r="IO65" s="28"/>
      <c r="IP65" s="28"/>
      <c r="IQ65" s="28"/>
      <c r="IR65" s="28"/>
      <c r="IS65" s="28"/>
      <c r="IT65" s="28"/>
      <c r="IU65" s="29"/>
    </row>
    <row r="66" spans="1:255" ht="60.5" customHeight="1">
      <c r="A66" s="40" t="s">
        <v>1378</v>
      </c>
      <c r="B66" s="85" t="s">
        <v>1394</v>
      </c>
      <c r="C66" s="82" t="s">
        <v>1330</v>
      </c>
      <c r="D66" s="8">
        <v>2</v>
      </c>
      <c r="E66" s="296">
        <v>356</v>
      </c>
      <c r="F66" s="82" t="s">
        <v>1331</v>
      </c>
      <c r="G66" s="362"/>
      <c r="H66" s="377"/>
      <c r="I66" s="363"/>
      <c r="J66" s="378"/>
      <c r="K66" s="380"/>
      <c r="L66" s="83" t="s">
        <v>804</v>
      </c>
      <c r="M66" s="81">
        <f t="shared" si="6"/>
        <v>0</v>
      </c>
      <c r="N66" s="22">
        <f t="shared" si="4"/>
        <v>0</v>
      </c>
      <c r="O66" s="9" t="str">
        <f t="shared" si="5"/>
        <v>-</v>
      </c>
      <c r="P66" s="308"/>
      <c r="Q66" s="313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  <c r="HP66" s="28"/>
      <c r="HQ66" s="28"/>
      <c r="HR66" s="28"/>
      <c r="HS66" s="28"/>
      <c r="HT66" s="28"/>
      <c r="HU66" s="28"/>
      <c r="HV66" s="28"/>
      <c r="HW66" s="28"/>
      <c r="HX66" s="28"/>
      <c r="HY66" s="28"/>
      <c r="HZ66" s="28"/>
      <c r="IA66" s="28"/>
      <c r="IB66" s="28"/>
      <c r="IC66" s="28"/>
      <c r="ID66" s="28"/>
      <c r="IE66" s="28"/>
      <c r="IF66" s="28"/>
      <c r="IG66" s="28"/>
      <c r="IH66" s="28"/>
      <c r="II66" s="28"/>
      <c r="IJ66" s="28"/>
      <c r="IK66" s="28"/>
      <c r="IL66" s="28"/>
      <c r="IM66" s="28"/>
      <c r="IN66" s="28"/>
      <c r="IO66" s="28"/>
      <c r="IP66" s="28"/>
      <c r="IQ66" s="28"/>
      <c r="IR66" s="28"/>
      <c r="IS66" s="28"/>
      <c r="IT66" s="28"/>
      <c r="IU66" s="29"/>
    </row>
    <row r="67" spans="1:255" ht="60.5" customHeight="1">
      <c r="A67" s="40" t="s">
        <v>1378</v>
      </c>
      <c r="B67" s="85" t="s">
        <v>1395</v>
      </c>
      <c r="C67" s="82" t="s">
        <v>1332</v>
      </c>
      <c r="D67" s="8">
        <v>2</v>
      </c>
      <c r="E67" s="296">
        <v>584</v>
      </c>
      <c r="F67" s="82" t="s">
        <v>1310</v>
      </c>
      <c r="G67" s="362"/>
      <c r="H67" s="377"/>
      <c r="I67" s="363"/>
      <c r="J67" s="378"/>
      <c r="K67" s="380"/>
      <c r="L67" s="83" t="s">
        <v>804</v>
      </c>
      <c r="M67" s="81">
        <f t="shared" si="6"/>
        <v>0</v>
      </c>
      <c r="N67" s="22">
        <f t="shared" si="4"/>
        <v>0</v>
      </c>
      <c r="O67" s="9" t="str">
        <f t="shared" si="5"/>
        <v>-</v>
      </c>
      <c r="P67" s="308"/>
      <c r="Q67" s="313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  <c r="HX67" s="28"/>
      <c r="HY67" s="28"/>
      <c r="HZ67" s="28"/>
      <c r="IA67" s="28"/>
      <c r="IB67" s="28"/>
      <c r="IC67" s="28"/>
      <c r="ID67" s="28"/>
      <c r="IE67" s="28"/>
      <c r="IF67" s="28"/>
      <c r="IG67" s="28"/>
      <c r="IH67" s="28"/>
      <c r="II67" s="28"/>
      <c r="IJ67" s="28"/>
      <c r="IK67" s="28"/>
      <c r="IL67" s="28"/>
      <c r="IM67" s="28"/>
      <c r="IN67" s="28"/>
      <c r="IO67" s="28"/>
      <c r="IP67" s="28"/>
      <c r="IQ67" s="28"/>
      <c r="IR67" s="28"/>
      <c r="IS67" s="28"/>
      <c r="IT67" s="28"/>
      <c r="IU67" s="29"/>
    </row>
    <row r="68" spans="1:255" ht="60.5" customHeight="1">
      <c r="A68" s="40" t="s">
        <v>1378</v>
      </c>
      <c r="B68" s="85" t="s">
        <v>1396</v>
      </c>
      <c r="C68" s="82" t="s">
        <v>1333</v>
      </c>
      <c r="D68" s="8">
        <v>2</v>
      </c>
      <c r="E68" s="296">
        <v>562</v>
      </c>
      <c r="F68" s="82" t="s">
        <v>1311</v>
      </c>
      <c r="G68" s="362"/>
      <c r="H68" s="377"/>
      <c r="I68" s="363"/>
      <c r="J68" s="378"/>
      <c r="K68" s="380"/>
      <c r="L68" s="83" t="s">
        <v>804</v>
      </c>
      <c r="M68" s="81">
        <f t="shared" si="6"/>
        <v>0</v>
      </c>
      <c r="N68" s="22">
        <f t="shared" si="4"/>
        <v>0</v>
      </c>
      <c r="O68" s="9" t="str">
        <f t="shared" si="5"/>
        <v>-</v>
      </c>
      <c r="P68" s="308"/>
      <c r="Q68" s="313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  <c r="HX68" s="28"/>
      <c r="HY68" s="28"/>
      <c r="HZ68" s="28"/>
      <c r="IA68" s="28"/>
      <c r="IB68" s="28"/>
      <c r="IC68" s="28"/>
      <c r="ID68" s="28"/>
      <c r="IE68" s="28"/>
      <c r="IF68" s="28"/>
      <c r="IG68" s="28"/>
      <c r="IH68" s="28"/>
      <c r="II68" s="28"/>
      <c r="IJ68" s="28"/>
      <c r="IK68" s="28"/>
      <c r="IL68" s="28"/>
      <c r="IM68" s="28"/>
      <c r="IN68" s="28"/>
      <c r="IO68" s="28"/>
      <c r="IP68" s="28"/>
      <c r="IQ68" s="28"/>
      <c r="IR68" s="28"/>
      <c r="IS68" s="28"/>
      <c r="IT68" s="28"/>
      <c r="IU68" s="29"/>
    </row>
    <row r="69" spans="1:255" ht="60.5" customHeight="1">
      <c r="A69" s="40" t="s">
        <v>1378</v>
      </c>
      <c r="B69" s="85" t="s">
        <v>1397</v>
      </c>
      <c r="C69" s="82" t="s">
        <v>1334</v>
      </c>
      <c r="D69" s="8">
        <v>2</v>
      </c>
      <c r="E69" s="296">
        <v>449</v>
      </c>
      <c r="F69" s="82" t="s">
        <v>1312</v>
      </c>
      <c r="G69" s="362"/>
      <c r="H69" s="377"/>
      <c r="I69" s="363"/>
      <c r="J69" s="378"/>
      <c r="K69" s="380"/>
      <c r="L69" s="83" t="s">
        <v>804</v>
      </c>
      <c r="M69" s="81">
        <f t="shared" si="6"/>
        <v>0</v>
      </c>
      <c r="N69" s="22">
        <f t="shared" si="4"/>
        <v>0</v>
      </c>
      <c r="O69" s="9" t="str">
        <f t="shared" si="5"/>
        <v>-</v>
      </c>
      <c r="P69" s="308"/>
      <c r="Q69" s="313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  <c r="HX69" s="28"/>
      <c r="HY69" s="28"/>
      <c r="HZ69" s="28"/>
      <c r="IA69" s="28"/>
      <c r="IB69" s="28"/>
      <c r="IC69" s="28"/>
      <c r="ID69" s="28"/>
      <c r="IE69" s="28"/>
      <c r="IF69" s="28"/>
      <c r="IG69" s="28"/>
      <c r="IH69" s="28"/>
      <c r="II69" s="28"/>
      <c r="IJ69" s="28"/>
      <c r="IK69" s="28"/>
      <c r="IL69" s="28"/>
      <c r="IM69" s="28"/>
      <c r="IN69" s="28"/>
      <c r="IO69" s="28"/>
      <c r="IP69" s="28"/>
      <c r="IQ69" s="28"/>
      <c r="IR69" s="28"/>
      <c r="IS69" s="28"/>
      <c r="IT69" s="28"/>
      <c r="IU69" s="29"/>
    </row>
    <row r="70" spans="1:255" ht="60.5" customHeight="1">
      <c r="A70" s="40" t="s">
        <v>1378</v>
      </c>
      <c r="B70" s="85" t="s">
        <v>1398</v>
      </c>
      <c r="C70" s="82" t="s">
        <v>1335</v>
      </c>
      <c r="D70" s="8">
        <v>2</v>
      </c>
      <c r="E70" s="296">
        <v>432</v>
      </c>
      <c r="F70" s="82" t="s">
        <v>1336</v>
      </c>
      <c r="G70" s="362"/>
      <c r="H70" s="377"/>
      <c r="I70" s="363"/>
      <c r="J70" s="378"/>
      <c r="K70" s="380"/>
      <c r="L70" s="83" t="s">
        <v>804</v>
      </c>
      <c r="M70" s="81">
        <f t="shared" si="6"/>
        <v>0</v>
      </c>
      <c r="N70" s="22">
        <f t="shared" ref="N70:N77" si="8">M70*D70</f>
        <v>0</v>
      </c>
      <c r="O70" s="9" t="str">
        <f t="shared" ref="O70:O77" si="9">IF(M70&gt;0,M70*E70,"-")</f>
        <v>-</v>
      </c>
      <c r="P70" s="308"/>
      <c r="Q70" s="313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28"/>
      <c r="HP70" s="28"/>
      <c r="HQ70" s="28"/>
      <c r="HR70" s="28"/>
      <c r="HS70" s="28"/>
      <c r="HT70" s="28"/>
      <c r="HU70" s="28"/>
      <c r="HV70" s="28"/>
      <c r="HW70" s="28"/>
      <c r="HX70" s="28"/>
      <c r="HY70" s="28"/>
      <c r="HZ70" s="28"/>
      <c r="IA70" s="28"/>
      <c r="IB70" s="28"/>
      <c r="IC70" s="28"/>
      <c r="ID70" s="28"/>
      <c r="IE70" s="28"/>
      <c r="IF70" s="28"/>
      <c r="IG70" s="28"/>
      <c r="IH70" s="28"/>
      <c r="II70" s="28"/>
      <c r="IJ70" s="28"/>
      <c r="IK70" s="28"/>
      <c r="IL70" s="28"/>
      <c r="IM70" s="28"/>
      <c r="IN70" s="28"/>
      <c r="IO70" s="28"/>
      <c r="IP70" s="28"/>
      <c r="IQ70" s="28"/>
      <c r="IR70" s="28"/>
      <c r="IS70" s="28"/>
      <c r="IT70" s="28"/>
      <c r="IU70" s="29"/>
    </row>
    <row r="71" spans="1:255" ht="60" customHeight="1">
      <c r="A71" s="40" t="s">
        <v>1081</v>
      </c>
      <c r="B71" s="85" t="s">
        <v>1082</v>
      </c>
      <c r="C71" s="82" t="s">
        <v>1083</v>
      </c>
      <c r="D71" s="8">
        <v>8</v>
      </c>
      <c r="E71" s="154">
        <v>968</v>
      </c>
      <c r="F71" s="82" t="s">
        <v>1084</v>
      </c>
      <c r="G71" s="362"/>
      <c r="H71" s="377"/>
      <c r="I71" s="363"/>
      <c r="J71" s="378"/>
      <c r="K71" s="380"/>
      <c r="L71" s="83" t="s">
        <v>804</v>
      </c>
      <c r="M71" s="81">
        <f t="shared" si="6"/>
        <v>0</v>
      </c>
      <c r="N71" s="22">
        <f t="shared" si="8"/>
        <v>0</v>
      </c>
      <c r="O71" s="161" t="str">
        <f t="shared" si="9"/>
        <v>-</v>
      </c>
      <c r="P71" s="308">
        <v>50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28"/>
      <c r="HP71" s="28"/>
      <c r="HQ71" s="28"/>
      <c r="HR71" s="28"/>
      <c r="HS71" s="28"/>
      <c r="HT71" s="28"/>
      <c r="HU71" s="28"/>
      <c r="HV71" s="28"/>
      <c r="HW71" s="28"/>
      <c r="HX71" s="28"/>
      <c r="HY71" s="28"/>
      <c r="HZ71" s="28"/>
      <c r="IA71" s="28"/>
      <c r="IB71" s="28"/>
      <c r="IC71" s="28"/>
      <c r="ID71" s="28"/>
      <c r="IE71" s="28"/>
      <c r="IF71" s="28"/>
      <c r="IG71" s="28"/>
      <c r="IH71" s="28"/>
      <c r="II71" s="28"/>
      <c r="IJ71" s="28"/>
      <c r="IK71" s="28"/>
      <c r="IL71" s="28"/>
      <c r="IM71" s="28"/>
      <c r="IN71" s="28"/>
      <c r="IO71" s="28"/>
      <c r="IP71" s="28"/>
      <c r="IQ71" s="28"/>
      <c r="IR71" s="28"/>
      <c r="IS71" s="28"/>
      <c r="IT71" s="28"/>
      <c r="IU71" s="29"/>
    </row>
    <row r="72" spans="1:255" ht="60" customHeight="1">
      <c r="A72" s="40" t="s">
        <v>1081</v>
      </c>
      <c r="B72" s="85" t="s">
        <v>1085</v>
      </c>
      <c r="C72" s="82" t="s">
        <v>1086</v>
      </c>
      <c r="D72" s="8">
        <v>6</v>
      </c>
      <c r="E72" s="154">
        <v>737</v>
      </c>
      <c r="F72" s="82" t="s">
        <v>1087</v>
      </c>
      <c r="G72" s="362"/>
      <c r="H72" s="377"/>
      <c r="I72" s="363"/>
      <c r="J72" s="378"/>
      <c r="K72" s="380"/>
      <c r="L72" s="83" t="s">
        <v>804</v>
      </c>
      <c r="M72" s="81">
        <f t="shared" si="6"/>
        <v>0</v>
      </c>
      <c r="N72" s="22">
        <f t="shared" si="8"/>
        <v>0</v>
      </c>
      <c r="O72" s="161" t="str">
        <f t="shared" si="9"/>
        <v>-</v>
      </c>
      <c r="P72" s="308">
        <v>40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  <c r="GP72" s="28"/>
      <c r="GQ72" s="28"/>
      <c r="GR72" s="28"/>
      <c r="GS72" s="28"/>
      <c r="GT72" s="28"/>
      <c r="GU72" s="28"/>
      <c r="GV72" s="28"/>
      <c r="GW72" s="28"/>
      <c r="GX72" s="28"/>
      <c r="GY72" s="28"/>
      <c r="GZ72" s="28"/>
      <c r="HA72" s="28"/>
      <c r="HB72" s="28"/>
      <c r="HC72" s="28"/>
      <c r="HD72" s="28"/>
      <c r="HE72" s="28"/>
      <c r="HF72" s="28"/>
      <c r="HG72" s="28"/>
      <c r="HH72" s="28"/>
      <c r="HI72" s="28"/>
      <c r="HJ72" s="28"/>
      <c r="HK72" s="28"/>
      <c r="HL72" s="28"/>
      <c r="HM72" s="28"/>
      <c r="HN72" s="28"/>
      <c r="HO72" s="28"/>
      <c r="HP72" s="28"/>
      <c r="HQ72" s="28"/>
      <c r="HR72" s="28"/>
      <c r="HS72" s="28"/>
      <c r="HT72" s="28"/>
      <c r="HU72" s="28"/>
      <c r="HV72" s="28"/>
      <c r="HW72" s="28"/>
      <c r="HX72" s="28"/>
      <c r="HY72" s="28"/>
      <c r="HZ72" s="28"/>
      <c r="IA72" s="28"/>
      <c r="IB72" s="28"/>
      <c r="IC72" s="28"/>
      <c r="ID72" s="28"/>
      <c r="IE72" s="28"/>
      <c r="IF72" s="28"/>
      <c r="IG72" s="28"/>
      <c r="IH72" s="28"/>
      <c r="II72" s="28"/>
      <c r="IJ72" s="28"/>
      <c r="IK72" s="28"/>
      <c r="IL72" s="28"/>
      <c r="IM72" s="28"/>
      <c r="IN72" s="28"/>
      <c r="IO72" s="28"/>
      <c r="IP72" s="28"/>
      <c r="IQ72" s="28"/>
      <c r="IR72" s="28"/>
      <c r="IS72" s="28"/>
      <c r="IT72" s="28"/>
      <c r="IU72" s="29"/>
    </row>
    <row r="73" spans="1:255" ht="60" customHeight="1">
      <c r="A73" s="40" t="s">
        <v>1081</v>
      </c>
      <c r="B73" s="85" t="s">
        <v>1088</v>
      </c>
      <c r="C73" s="82" t="s">
        <v>1089</v>
      </c>
      <c r="D73" s="8">
        <v>6</v>
      </c>
      <c r="E73" s="154">
        <v>803</v>
      </c>
      <c r="F73" s="82" t="s">
        <v>1087</v>
      </c>
      <c r="G73" s="362"/>
      <c r="H73" s="377"/>
      <c r="I73" s="363"/>
      <c r="J73" s="378"/>
      <c r="K73" s="380"/>
      <c r="L73" s="83" t="s">
        <v>804</v>
      </c>
      <c r="M73" s="81">
        <f t="shared" ref="M73:M75" si="10">(G73+H73+I73+K73+J73)</f>
        <v>0</v>
      </c>
      <c r="N73" s="22">
        <f t="shared" si="8"/>
        <v>0</v>
      </c>
      <c r="O73" s="161" t="str">
        <f t="shared" si="9"/>
        <v>-</v>
      </c>
      <c r="P73" s="308">
        <v>40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28"/>
      <c r="HP73" s="28"/>
      <c r="HQ73" s="28"/>
      <c r="HR73" s="28"/>
      <c r="HS73" s="28"/>
      <c r="HT73" s="28"/>
      <c r="HU73" s="28"/>
      <c r="HV73" s="28"/>
      <c r="HW73" s="28"/>
      <c r="HX73" s="28"/>
      <c r="HY73" s="28"/>
      <c r="HZ73" s="28"/>
      <c r="IA73" s="28"/>
      <c r="IB73" s="28"/>
      <c r="IC73" s="28"/>
      <c r="ID73" s="28"/>
      <c r="IE73" s="28"/>
      <c r="IF73" s="28"/>
      <c r="IG73" s="28"/>
      <c r="IH73" s="28"/>
      <c r="II73" s="28"/>
      <c r="IJ73" s="28"/>
      <c r="IK73" s="28"/>
      <c r="IL73" s="28"/>
      <c r="IM73" s="28"/>
      <c r="IN73" s="28"/>
      <c r="IO73" s="28"/>
      <c r="IP73" s="28"/>
      <c r="IQ73" s="28"/>
      <c r="IR73" s="28"/>
      <c r="IS73" s="28"/>
      <c r="IT73" s="28"/>
      <c r="IU73" s="29"/>
    </row>
    <row r="74" spans="1:255" ht="60" customHeight="1">
      <c r="A74" s="136" t="s">
        <v>1090</v>
      </c>
      <c r="B74" s="137" t="s">
        <v>1091</v>
      </c>
      <c r="C74" s="138" t="s">
        <v>1092</v>
      </c>
      <c r="D74" s="8">
        <v>8</v>
      </c>
      <c r="E74" s="154">
        <v>1320</v>
      </c>
      <c r="F74" s="82" t="s">
        <v>1093</v>
      </c>
      <c r="G74" s="362"/>
      <c r="H74" s="377"/>
      <c r="I74" s="363"/>
      <c r="J74" s="378"/>
      <c r="K74" s="380"/>
      <c r="L74" s="83" t="s">
        <v>804</v>
      </c>
      <c r="M74" s="81">
        <f t="shared" si="10"/>
        <v>0</v>
      </c>
      <c r="N74" s="22">
        <f t="shared" si="8"/>
        <v>0</v>
      </c>
      <c r="O74" s="161" t="str">
        <f t="shared" si="9"/>
        <v>-</v>
      </c>
      <c r="P74" s="308">
        <v>40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  <c r="GP74" s="28"/>
      <c r="GQ74" s="28"/>
      <c r="GR74" s="28"/>
      <c r="GS74" s="28"/>
      <c r="GT74" s="28"/>
      <c r="GU74" s="28"/>
      <c r="GV74" s="28"/>
      <c r="GW74" s="28"/>
      <c r="GX74" s="28"/>
      <c r="GY74" s="28"/>
      <c r="GZ74" s="28"/>
      <c r="HA74" s="28"/>
      <c r="HB74" s="28"/>
      <c r="HC74" s="28"/>
      <c r="HD74" s="28"/>
      <c r="HE74" s="28"/>
      <c r="HF74" s="28"/>
      <c r="HG74" s="28"/>
      <c r="HH74" s="28"/>
      <c r="HI74" s="28"/>
      <c r="HJ74" s="28"/>
      <c r="HK74" s="28"/>
      <c r="HL74" s="28"/>
      <c r="HM74" s="28"/>
      <c r="HN74" s="28"/>
      <c r="HO74" s="28"/>
      <c r="HP74" s="28"/>
      <c r="HQ74" s="28"/>
      <c r="HR74" s="28"/>
      <c r="HS74" s="28"/>
      <c r="HT74" s="28"/>
      <c r="HU74" s="28"/>
      <c r="HV74" s="28"/>
      <c r="HW74" s="28"/>
      <c r="HX74" s="28"/>
      <c r="HY74" s="28"/>
      <c r="HZ74" s="28"/>
      <c r="IA74" s="28"/>
      <c r="IB74" s="28"/>
      <c r="IC74" s="28"/>
      <c r="ID74" s="28"/>
      <c r="IE74" s="28"/>
      <c r="IF74" s="28"/>
      <c r="IG74" s="28"/>
      <c r="IH74" s="28"/>
      <c r="II74" s="28"/>
      <c r="IJ74" s="28"/>
      <c r="IK74" s="28"/>
      <c r="IL74" s="28"/>
      <c r="IM74" s="28"/>
      <c r="IN74" s="28"/>
      <c r="IO74" s="28"/>
      <c r="IP74" s="28"/>
      <c r="IQ74" s="28"/>
      <c r="IR74" s="28"/>
      <c r="IS74" s="28"/>
      <c r="IT74" s="28"/>
      <c r="IU74" s="29"/>
    </row>
    <row r="75" spans="1:255" ht="60" customHeight="1">
      <c r="A75" s="139" t="s">
        <v>1113</v>
      </c>
      <c r="B75" s="139" t="s">
        <v>1114</v>
      </c>
      <c r="C75" s="139" t="s">
        <v>1095</v>
      </c>
      <c r="D75" s="8">
        <v>2</v>
      </c>
      <c r="E75" s="156">
        <v>461</v>
      </c>
      <c r="F75" s="82" t="s">
        <v>1117</v>
      </c>
      <c r="G75" s="362"/>
      <c r="H75" s="377"/>
      <c r="I75" s="363"/>
      <c r="J75" s="378"/>
      <c r="K75" s="380"/>
      <c r="L75" s="83" t="s">
        <v>804</v>
      </c>
      <c r="M75" s="81">
        <f t="shared" si="10"/>
        <v>0</v>
      </c>
      <c r="N75" s="22">
        <f t="shared" si="8"/>
        <v>0</v>
      </c>
      <c r="O75" s="161" t="str">
        <f t="shared" si="9"/>
        <v>-</v>
      </c>
      <c r="P75" s="30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  <c r="GP75" s="28"/>
      <c r="GQ75" s="28"/>
      <c r="GR75" s="28"/>
      <c r="GS75" s="28"/>
      <c r="GT75" s="28"/>
      <c r="GU75" s="28"/>
      <c r="GV75" s="28"/>
      <c r="GW75" s="28"/>
      <c r="GX75" s="28"/>
      <c r="GY75" s="28"/>
      <c r="GZ75" s="28"/>
      <c r="HA75" s="28"/>
      <c r="HB75" s="28"/>
      <c r="HC75" s="28"/>
      <c r="HD75" s="28"/>
      <c r="HE75" s="28"/>
      <c r="HF75" s="28"/>
      <c r="HG75" s="28"/>
      <c r="HH75" s="28"/>
      <c r="HI75" s="28"/>
      <c r="HJ75" s="28"/>
      <c r="HK75" s="28"/>
      <c r="HL75" s="28"/>
      <c r="HM75" s="28"/>
      <c r="HN75" s="28"/>
      <c r="HO75" s="28"/>
      <c r="HP75" s="28"/>
      <c r="HQ75" s="28"/>
      <c r="HR75" s="28"/>
      <c r="HS75" s="28"/>
      <c r="HT75" s="28"/>
      <c r="HU75" s="28"/>
      <c r="HV75" s="28"/>
      <c r="HW75" s="28"/>
      <c r="HX75" s="28"/>
      <c r="HY75" s="28"/>
      <c r="HZ75" s="28"/>
      <c r="IA75" s="28"/>
      <c r="IB75" s="28"/>
      <c r="IC75" s="28"/>
      <c r="ID75" s="28"/>
      <c r="IE75" s="28"/>
      <c r="IF75" s="28"/>
      <c r="IG75" s="28"/>
      <c r="IH75" s="28"/>
      <c r="II75" s="28"/>
      <c r="IJ75" s="28"/>
      <c r="IK75" s="28"/>
      <c r="IL75" s="28"/>
      <c r="IM75" s="28"/>
      <c r="IN75" s="28"/>
      <c r="IO75" s="28"/>
      <c r="IP75" s="28"/>
      <c r="IQ75" s="28"/>
      <c r="IR75" s="28"/>
      <c r="IS75" s="28"/>
      <c r="IT75" s="28"/>
      <c r="IU75" s="29"/>
    </row>
    <row r="76" spans="1:255" ht="60" customHeight="1">
      <c r="A76" s="140" t="s">
        <v>1113</v>
      </c>
      <c r="B76" s="140" t="s">
        <v>1115</v>
      </c>
      <c r="C76" s="140" t="s">
        <v>1096</v>
      </c>
      <c r="D76" s="8">
        <v>2</v>
      </c>
      <c r="E76" s="156">
        <v>453</v>
      </c>
      <c r="F76" s="82" t="s">
        <v>1118</v>
      </c>
      <c r="G76" s="362"/>
      <c r="H76" s="377"/>
      <c r="I76" s="363"/>
      <c r="J76" s="378"/>
      <c r="K76" s="380"/>
      <c r="L76" s="83" t="s">
        <v>804</v>
      </c>
      <c r="M76" s="81">
        <f t="shared" si="6"/>
        <v>0</v>
      </c>
      <c r="N76" s="22">
        <f t="shared" si="8"/>
        <v>0</v>
      </c>
      <c r="O76" s="161" t="str">
        <f t="shared" si="9"/>
        <v>-</v>
      </c>
      <c r="P76" s="308">
        <v>40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  <c r="GP76" s="28"/>
      <c r="GQ76" s="28"/>
      <c r="GR76" s="28"/>
      <c r="GS76" s="28"/>
      <c r="GT76" s="28"/>
      <c r="GU76" s="28"/>
      <c r="GV76" s="28"/>
      <c r="GW76" s="28"/>
      <c r="GX76" s="28"/>
      <c r="GY76" s="28"/>
      <c r="GZ76" s="28"/>
      <c r="HA76" s="28"/>
      <c r="HB76" s="28"/>
      <c r="HC76" s="28"/>
      <c r="HD76" s="28"/>
      <c r="HE76" s="28"/>
      <c r="HF76" s="28"/>
      <c r="HG76" s="28"/>
      <c r="HH76" s="28"/>
      <c r="HI76" s="28"/>
      <c r="HJ76" s="28"/>
      <c r="HK76" s="28"/>
      <c r="HL76" s="28"/>
      <c r="HM76" s="28"/>
      <c r="HN76" s="28"/>
      <c r="HO76" s="28"/>
      <c r="HP76" s="28"/>
      <c r="HQ76" s="28"/>
      <c r="HR76" s="28"/>
      <c r="HS76" s="28"/>
      <c r="HT76" s="28"/>
      <c r="HU76" s="28"/>
      <c r="HV76" s="28"/>
      <c r="HW76" s="28"/>
      <c r="HX76" s="28"/>
      <c r="HY76" s="28"/>
      <c r="HZ76" s="28"/>
      <c r="IA76" s="28"/>
      <c r="IB76" s="28"/>
      <c r="IC76" s="28"/>
      <c r="ID76" s="28"/>
      <c r="IE76" s="28"/>
      <c r="IF76" s="28"/>
      <c r="IG76" s="28"/>
      <c r="IH76" s="28"/>
      <c r="II76" s="28"/>
      <c r="IJ76" s="28"/>
      <c r="IK76" s="28"/>
      <c r="IL76" s="28"/>
      <c r="IM76" s="28"/>
      <c r="IN76" s="28"/>
      <c r="IO76" s="28"/>
      <c r="IP76" s="28"/>
      <c r="IQ76" s="28"/>
      <c r="IR76" s="28"/>
      <c r="IS76" s="28"/>
      <c r="IT76" s="28"/>
      <c r="IU76" s="29"/>
    </row>
    <row r="77" spans="1:255" ht="60" customHeight="1">
      <c r="A77" s="141" t="s">
        <v>1113</v>
      </c>
      <c r="B77" s="139" t="s">
        <v>1116</v>
      </c>
      <c r="C77" s="139" t="s">
        <v>1097</v>
      </c>
      <c r="D77" s="8">
        <v>2</v>
      </c>
      <c r="E77" s="156">
        <v>407</v>
      </c>
      <c r="F77" s="82" t="s">
        <v>1119</v>
      </c>
      <c r="G77" s="362"/>
      <c r="H77" s="377"/>
      <c r="I77" s="363"/>
      <c r="J77" s="378"/>
      <c r="K77" s="380"/>
      <c r="L77" s="83" t="s">
        <v>804</v>
      </c>
      <c r="M77" s="81">
        <f t="shared" si="6"/>
        <v>0</v>
      </c>
      <c r="N77" s="22">
        <f t="shared" si="8"/>
        <v>0</v>
      </c>
      <c r="O77" s="161" t="str">
        <f t="shared" si="9"/>
        <v>-</v>
      </c>
      <c r="P77" s="308">
        <v>40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  <c r="GP77" s="28"/>
      <c r="GQ77" s="28"/>
      <c r="GR77" s="28"/>
      <c r="GS77" s="28"/>
      <c r="GT77" s="28"/>
      <c r="GU77" s="28"/>
      <c r="GV77" s="28"/>
      <c r="GW77" s="28"/>
      <c r="GX77" s="28"/>
      <c r="GY77" s="28"/>
      <c r="GZ77" s="28"/>
      <c r="HA77" s="28"/>
      <c r="HB77" s="28"/>
      <c r="HC77" s="28"/>
      <c r="HD77" s="28"/>
      <c r="HE77" s="28"/>
      <c r="HF77" s="28"/>
      <c r="HG77" s="28"/>
      <c r="HH77" s="28"/>
      <c r="HI77" s="28"/>
      <c r="HJ77" s="28"/>
      <c r="HK77" s="28"/>
      <c r="HL77" s="28"/>
      <c r="HM77" s="28"/>
      <c r="HN77" s="28"/>
      <c r="HO77" s="28"/>
      <c r="HP77" s="28"/>
      <c r="HQ77" s="28"/>
      <c r="HR77" s="28"/>
      <c r="HS77" s="28"/>
      <c r="HT77" s="28"/>
      <c r="HU77" s="28"/>
      <c r="HV77" s="28"/>
      <c r="HW77" s="28"/>
      <c r="HX77" s="28"/>
      <c r="HY77" s="28"/>
      <c r="HZ77" s="28"/>
      <c r="IA77" s="28"/>
      <c r="IB77" s="28"/>
      <c r="IC77" s="28"/>
      <c r="ID77" s="28"/>
      <c r="IE77" s="28"/>
      <c r="IF77" s="28"/>
      <c r="IG77" s="28"/>
      <c r="IH77" s="28"/>
      <c r="II77" s="28"/>
      <c r="IJ77" s="28"/>
      <c r="IK77" s="28"/>
      <c r="IL77" s="28"/>
      <c r="IM77" s="28"/>
      <c r="IN77" s="28"/>
      <c r="IO77" s="28"/>
      <c r="IP77" s="28"/>
      <c r="IQ77" s="28"/>
      <c r="IR77" s="28"/>
      <c r="IS77" s="28"/>
      <c r="IT77" s="28"/>
      <c r="IU77" s="29"/>
    </row>
    <row r="78" spans="1:255" ht="32" customHeight="1">
      <c r="A78" s="52" t="s">
        <v>936</v>
      </c>
      <c r="B78" s="21"/>
      <c r="C78" s="86"/>
      <c r="D78" s="21"/>
      <c r="E78" s="315"/>
      <c r="F78" s="65"/>
      <c r="G78" s="316">
        <f>SUMPRODUCT(D6:D77,G6:G77)</f>
        <v>0</v>
      </c>
      <c r="H78" s="317">
        <f>SUMPRODUCT(D15:D77,H15:H77)</f>
        <v>0</v>
      </c>
      <c r="I78" s="87">
        <f>SUMPRODUCT(D6:D77,I6:I77)</f>
        <v>0</v>
      </c>
      <c r="J78" s="88">
        <f>SUMPRODUCT(D6:D77,J6:J77)</f>
        <v>0</v>
      </c>
      <c r="K78" s="318">
        <f>SUMPRODUCT(D14:D76,K14:K76)</f>
        <v>0</v>
      </c>
      <c r="L78" s="66"/>
      <c r="M78" s="81">
        <f>SUM(M6:M77)</f>
        <v>0</v>
      </c>
      <c r="N78" s="22">
        <f>SUM(N6:N77)</f>
        <v>0</v>
      </c>
      <c r="O78" s="319"/>
      <c r="P78" s="306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  <c r="GO78" s="28"/>
      <c r="GP78" s="28"/>
      <c r="GQ78" s="28"/>
      <c r="GR78" s="28"/>
      <c r="GS78" s="28"/>
      <c r="GT78" s="28"/>
      <c r="GU78" s="28"/>
      <c r="GV78" s="28"/>
      <c r="GW78" s="28"/>
      <c r="GX78" s="28"/>
      <c r="GY78" s="28"/>
      <c r="GZ78" s="28"/>
      <c r="HA78" s="28"/>
      <c r="HB78" s="28"/>
      <c r="HC78" s="28"/>
      <c r="HD78" s="28"/>
      <c r="HE78" s="28"/>
      <c r="HF78" s="28"/>
      <c r="HG78" s="28"/>
      <c r="HH78" s="28"/>
      <c r="HI78" s="28"/>
      <c r="HJ78" s="28"/>
      <c r="HK78" s="28"/>
      <c r="HL78" s="28"/>
      <c r="HM78" s="28"/>
      <c r="HN78" s="28"/>
      <c r="HO78" s="28"/>
      <c r="HP78" s="28"/>
      <c r="HQ78" s="28"/>
      <c r="HR78" s="28"/>
      <c r="HS78" s="28"/>
      <c r="HT78" s="28"/>
      <c r="HU78" s="28"/>
      <c r="HV78" s="28"/>
      <c r="HW78" s="28"/>
      <c r="HX78" s="28"/>
      <c r="HY78" s="28"/>
      <c r="HZ78" s="28"/>
      <c r="IA78" s="28"/>
      <c r="IB78" s="28"/>
      <c r="IC78" s="28"/>
      <c r="ID78" s="28"/>
      <c r="IE78" s="28"/>
      <c r="IF78" s="28"/>
      <c r="IG78" s="28"/>
      <c r="IH78" s="28"/>
      <c r="II78" s="28"/>
      <c r="IJ78" s="28"/>
      <c r="IK78" s="28"/>
      <c r="IL78" s="28"/>
      <c r="IM78" s="28"/>
      <c r="IN78" s="28"/>
      <c r="IO78" s="28"/>
      <c r="IP78" s="28"/>
      <c r="IQ78" s="28"/>
      <c r="IR78" s="28"/>
      <c r="IS78" s="28"/>
      <c r="IT78" s="28"/>
      <c r="IU78" s="29"/>
    </row>
    <row r="79" spans="1:255" ht="25" customHeight="1">
      <c r="A79" s="89"/>
      <c r="B79" s="90"/>
      <c r="C79" s="90"/>
      <c r="D79" s="90"/>
      <c r="E79" s="157"/>
      <c r="F79" s="91"/>
      <c r="G79" s="90"/>
      <c r="H79" s="90"/>
      <c r="I79" s="92"/>
      <c r="J79" s="92"/>
      <c r="K79" s="92"/>
      <c r="L79" s="93"/>
      <c r="M79" s="94" t="s">
        <v>2</v>
      </c>
      <c r="N79" s="95"/>
      <c r="O79" s="162">
        <f>SUM(O6:O77)</f>
        <v>0</v>
      </c>
      <c r="P79" s="30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59"/>
      <c r="EJ79" s="59"/>
      <c r="EK79" s="59"/>
      <c r="EL79" s="59"/>
      <c r="EM79" s="59"/>
      <c r="EN79" s="59"/>
      <c r="EO79" s="59"/>
      <c r="EP79" s="59"/>
      <c r="EQ79" s="59"/>
      <c r="ER79" s="59"/>
      <c r="ES79" s="59"/>
      <c r="ET79" s="59"/>
      <c r="EU79" s="59"/>
      <c r="EV79" s="59"/>
      <c r="EW79" s="59"/>
      <c r="EX79" s="59"/>
      <c r="EY79" s="59"/>
      <c r="EZ79" s="59"/>
      <c r="FA79" s="59"/>
      <c r="FB79" s="59"/>
      <c r="FC79" s="59"/>
      <c r="FD79" s="59"/>
      <c r="FE79" s="59"/>
      <c r="FF79" s="59"/>
      <c r="FG79" s="59"/>
      <c r="FH79" s="59"/>
      <c r="FI79" s="59"/>
      <c r="FJ79" s="59"/>
      <c r="FK79" s="59"/>
      <c r="FL79" s="59"/>
      <c r="FM79" s="59"/>
      <c r="FN79" s="59"/>
      <c r="FO79" s="59"/>
      <c r="FP79" s="59"/>
      <c r="FQ79" s="59"/>
      <c r="FR79" s="59"/>
      <c r="FS79" s="59"/>
      <c r="FT79" s="59"/>
      <c r="FU79" s="59"/>
      <c r="FV79" s="59"/>
      <c r="FW79" s="59"/>
      <c r="FX79" s="59"/>
      <c r="FY79" s="59"/>
      <c r="FZ79" s="59"/>
      <c r="GA79" s="59"/>
      <c r="GB79" s="59"/>
      <c r="GC79" s="59"/>
      <c r="GD79" s="59"/>
      <c r="GE79" s="59"/>
      <c r="GF79" s="59"/>
      <c r="GG79" s="59"/>
      <c r="GH79" s="59"/>
      <c r="GI79" s="59"/>
      <c r="GJ79" s="59"/>
      <c r="GK79" s="59"/>
      <c r="GL79" s="59"/>
      <c r="GM79" s="59"/>
      <c r="GN79" s="59"/>
      <c r="GO79" s="59"/>
      <c r="GP79" s="59"/>
      <c r="GQ79" s="59"/>
      <c r="GR79" s="59"/>
      <c r="GS79" s="59"/>
      <c r="GT79" s="59"/>
      <c r="GU79" s="59"/>
      <c r="GV79" s="59"/>
      <c r="GW79" s="59"/>
      <c r="GX79" s="59"/>
      <c r="GY79" s="59"/>
      <c r="GZ79" s="59"/>
      <c r="HA79" s="59"/>
      <c r="HB79" s="59"/>
      <c r="HC79" s="59"/>
      <c r="HD79" s="59"/>
      <c r="HE79" s="59"/>
      <c r="HF79" s="59"/>
      <c r="HG79" s="59"/>
      <c r="HH79" s="59"/>
      <c r="HI79" s="59"/>
      <c r="HJ79" s="59"/>
      <c r="HK79" s="59"/>
      <c r="HL79" s="59"/>
      <c r="HM79" s="59"/>
      <c r="HN79" s="59"/>
      <c r="HO79" s="59"/>
      <c r="HP79" s="59"/>
      <c r="HQ79" s="59"/>
      <c r="HR79" s="59"/>
      <c r="HS79" s="59"/>
      <c r="HT79" s="59"/>
      <c r="HU79" s="59"/>
      <c r="HV79" s="59"/>
      <c r="HW79" s="59"/>
      <c r="HX79" s="59"/>
      <c r="HY79" s="59"/>
      <c r="HZ79" s="59"/>
      <c r="IA79" s="59"/>
      <c r="IB79" s="59"/>
      <c r="IC79" s="59"/>
      <c r="ID79" s="59"/>
      <c r="IE79" s="59"/>
      <c r="IF79" s="59"/>
      <c r="IG79" s="59"/>
      <c r="IH79" s="59"/>
      <c r="II79" s="59"/>
      <c r="IJ79" s="59"/>
      <c r="IK79" s="59"/>
      <c r="IL79" s="59"/>
      <c r="IM79" s="59"/>
      <c r="IN79" s="59"/>
      <c r="IO79" s="59"/>
      <c r="IP79" s="59"/>
      <c r="IQ79" s="59"/>
      <c r="IR79" s="59"/>
      <c r="IS79" s="59"/>
      <c r="IT79" s="59"/>
      <c r="IU79" s="60"/>
    </row>
  </sheetData>
  <sheetProtection sheet="1" objects="1" scenarios="1" selectLockedCells="1"/>
  <mergeCells count="2">
    <mergeCell ref="F1:L1"/>
    <mergeCell ref="A1:E1"/>
  </mergeCells>
  <phoneticPr fontId="27" type="noConversion"/>
  <pageMargins left="0.5" right="0.5" top="0.75" bottom="0.75" header="0.27777800000000002" footer="0.27777800000000002"/>
  <pageSetup orientation="portrait"/>
  <headerFooter>
    <oddFooter>&amp;L&amp;"Helvetica,Regular"&amp;11&amp;K000000	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44"/>
  <sheetViews>
    <sheetView showGridLines="0" workbookViewId="0">
      <selection activeCell="C8" sqref="C8"/>
    </sheetView>
  </sheetViews>
  <sheetFormatPr baseColWidth="10" defaultColWidth="16.33203125" defaultRowHeight="12" customHeight="1"/>
  <cols>
    <col min="1" max="1" width="16.33203125" style="23" customWidth="1"/>
    <col min="2" max="2" width="23.6640625" style="23" customWidth="1"/>
    <col min="3" max="3" width="16.33203125" style="23" customWidth="1"/>
    <col min="4" max="4" width="6.1640625" style="23" customWidth="1"/>
    <col min="5" max="8" width="16.33203125" style="23" customWidth="1"/>
    <col min="9" max="16384" width="16.33203125" style="23"/>
  </cols>
  <sheetData>
    <row r="1" spans="1:7" ht="14.25" customHeight="1">
      <c r="A1" s="96"/>
      <c r="B1" s="97"/>
      <c r="C1" s="97"/>
      <c r="D1" s="97"/>
      <c r="E1" s="97"/>
      <c r="F1" s="97"/>
      <c r="G1" s="98"/>
    </row>
    <row r="2" spans="1:7" ht="14" customHeight="1">
      <c r="A2" s="129" t="s">
        <v>1098</v>
      </c>
      <c r="B2" s="28"/>
      <c r="C2" s="28"/>
      <c r="D2" s="28"/>
      <c r="E2" s="28"/>
      <c r="F2" s="28"/>
      <c r="G2" s="99"/>
    </row>
    <row r="3" spans="1:7" ht="14" customHeight="1">
      <c r="A3" s="100"/>
      <c r="B3" s="28"/>
      <c r="C3" s="28"/>
      <c r="D3" s="28"/>
      <c r="E3" s="28"/>
      <c r="F3" s="28"/>
      <c r="G3" s="99"/>
    </row>
    <row r="4" spans="1:7" ht="15" customHeight="1" thickBot="1">
      <c r="A4" s="100"/>
      <c r="B4" s="28"/>
      <c r="C4" s="28"/>
      <c r="D4" s="28"/>
      <c r="E4" s="101" t="s">
        <v>1099</v>
      </c>
      <c r="F4" s="102"/>
      <c r="G4" s="103"/>
    </row>
    <row r="5" spans="1:7" ht="50" customHeight="1" thickBot="1">
      <c r="A5" s="100"/>
      <c r="B5" s="28"/>
      <c r="C5" s="28"/>
      <c r="D5" s="104"/>
      <c r="E5" s="105"/>
      <c r="F5" s="106"/>
      <c r="G5" s="107"/>
    </row>
    <row r="6" spans="1:7" ht="16.25" customHeight="1" thickBot="1">
      <c r="A6" s="100"/>
      <c r="B6" s="28"/>
      <c r="C6" s="28"/>
      <c r="D6" s="28"/>
      <c r="E6" s="108" t="s">
        <v>1100</v>
      </c>
      <c r="F6" s="109"/>
      <c r="G6" s="110"/>
    </row>
    <row r="7" spans="1:7" ht="15" customHeight="1">
      <c r="A7" s="100"/>
      <c r="B7" s="28"/>
      <c r="C7" s="28"/>
      <c r="D7" s="104"/>
      <c r="E7" s="405"/>
      <c r="F7" s="111"/>
      <c r="G7" s="112"/>
    </row>
    <row r="8" spans="1:7" ht="14" customHeight="1">
      <c r="A8" s="100"/>
      <c r="B8" s="28"/>
      <c r="C8" s="28"/>
      <c r="D8" s="104"/>
      <c r="E8" s="406"/>
      <c r="F8" s="113"/>
      <c r="G8" s="114"/>
    </row>
    <row r="9" spans="1:7" ht="14" customHeight="1">
      <c r="A9" s="100"/>
      <c r="B9" s="28"/>
      <c r="C9" s="28"/>
      <c r="D9" s="104"/>
      <c r="E9" s="406"/>
      <c r="F9" s="113"/>
      <c r="G9" s="114"/>
    </row>
    <row r="10" spans="1:7" ht="15" customHeight="1" thickBot="1">
      <c r="A10" s="100"/>
      <c r="B10" s="28"/>
      <c r="C10" s="28"/>
      <c r="D10" s="104"/>
      <c r="E10" s="407"/>
      <c r="F10" s="115"/>
      <c r="G10" s="116"/>
    </row>
    <row r="11" spans="1:7" ht="15" customHeight="1">
      <c r="A11" s="100"/>
      <c r="B11" s="28"/>
      <c r="C11" s="28"/>
      <c r="D11" s="28"/>
      <c r="E11" s="117"/>
      <c r="F11" s="117"/>
      <c r="G11" s="118"/>
    </row>
    <row r="12" spans="1:7" ht="14" customHeight="1">
      <c r="A12" s="100"/>
      <c r="B12" s="28"/>
      <c r="C12" s="28"/>
      <c r="D12" s="28"/>
      <c r="E12" s="28"/>
      <c r="F12" s="28"/>
      <c r="G12" s="99"/>
    </row>
    <row r="13" spans="1:7" ht="14" customHeight="1">
      <c r="A13" s="100"/>
      <c r="B13" s="28"/>
      <c r="C13" s="28"/>
      <c r="D13" s="28"/>
      <c r="E13" s="28"/>
      <c r="F13" s="28"/>
      <c r="G13" s="99"/>
    </row>
    <row r="14" spans="1:7" ht="14" customHeight="1">
      <c r="A14" s="100"/>
      <c r="B14" s="28"/>
      <c r="C14" s="28"/>
      <c r="D14" s="28"/>
      <c r="E14" s="28"/>
      <c r="F14" s="28"/>
      <c r="G14" s="99"/>
    </row>
    <row r="15" spans="1:7" ht="14.75" customHeight="1">
      <c r="A15" s="100"/>
      <c r="B15" s="28"/>
      <c r="C15" s="119"/>
      <c r="D15" s="119"/>
      <c r="E15" s="120" t="s">
        <v>1101</v>
      </c>
      <c r="F15" s="120" t="s">
        <v>1102</v>
      </c>
      <c r="G15" s="121" t="s">
        <v>1103</v>
      </c>
    </row>
    <row r="16" spans="1:7" ht="30" customHeight="1">
      <c r="A16" s="100"/>
      <c r="B16" s="122"/>
      <c r="C16" s="348" t="s">
        <v>1713</v>
      </c>
      <c r="D16" s="144"/>
      <c r="E16" s="145">
        <f>'PU Holds'!U423</f>
        <v>0</v>
      </c>
      <c r="F16" s="145">
        <f>'PU Holds'!T423</f>
        <v>0</v>
      </c>
      <c r="G16" s="146">
        <f>'PU Holds'!V424</f>
        <v>0</v>
      </c>
    </row>
    <row r="17" spans="1:7" ht="30" customHeight="1">
      <c r="A17" s="100"/>
      <c r="B17" s="122"/>
      <c r="C17" s="348" t="s">
        <v>1714</v>
      </c>
      <c r="D17" s="347"/>
      <c r="E17" s="145">
        <f>'Soft PU Holds'!U24</f>
        <v>0</v>
      </c>
      <c r="F17" s="145">
        <f>'Soft PU Holds'!T24</f>
        <v>0</v>
      </c>
      <c r="G17" s="146">
        <f>'Soft PU Holds'!V24</f>
        <v>0</v>
      </c>
    </row>
    <row r="18" spans="1:7" ht="30" customHeight="1">
      <c r="A18" s="100"/>
      <c r="B18" s="122"/>
      <c r="C18" s="143" t="s">
        <v>740</v>
      </c>
      <c r="D18" s="144"/>
      <c r="E18" s="145">
        <f>'Fiberglass volumes'!R165</f>
        <v>0</v>
      </c>
      <c r="F18" s="145">
        <f>'Fiberglass volumes'!Q165</f>
        <v>0</v>
      </c>
      <c r="G18" s="146">
        <f>'Fiberglass volumes'!S166</f>
        <v>0</v>
      </c>
    </row>
    <row r="19" spans="1:7" ht="30" customHeight="1">
      <c r="A19" s="100"/>
      <c r="B19" s="122"/>
      <c r="C19" s="143" t="s">
        <v>1094</v>
      </c>
      <c r="D19" s="144"/>
      <c r="E19" s="145">
        <f>'Wooden volumes &amp; Wooden holds'!N78</f>
        <v>0</v>
      </c>
      <c r="F19" s="145">
        <f>'Wooden volumes &amp; Wooden holds'!M78</f>
        <v>0</v>
      </c>
      <c r="G19" s="146">
        <f>'Wooden volumes &amp; Wooden holds'!O79</f>
        <v>0</v>
      </c>
    </row>
    <row r="20" spans="1:7" ht="30" customHeight="1">
      <c r="A20" s="100"/>
      <c r="B20" s="122"/>
      <c r="C20" s="143" t="s">
        <v>1104</v>
      </c>
      <c r="D20" s="144"/>
      <c r="E20" s="144"/>
      <c r="F20" s="144"/>
      <c r="G20" s="146">
        <f>SUM(G16+G17+G18+G19)</f>
        <v>0</v>
      </c>
    </row>
    <row r="21" spans="1:7" ht="15" customHeight="1" thickBot="1">
      <c r="A21" s="100"/>
      <c r="B21" s="122"/>
      <c r="C21" s="147" t="s">
        <v>1105</v>
      </c>
      <c r="D21" s="148"/>
      <c r="E21" s="148"/>
      <c r="F21" s="148"/>
      <c r="G21" s="149">
        <v>0</v>
      </c>
    </row>
    <row r="22" spans="1:7" ht="30" customHeight="1" thickBot="1">
      <c r="A22" s="100"/>
      <c r="B22" s="104"/>
      <c r="C22" s="150" t="s">
        <v>1104</v>
      </c>
      <c r="D22" s="142"/>
      <c r="E22" s="142"/>
      <c r="F22" s="142"/>
      <c r="G22" s="151">
        <f>G20+G21</f>
        <v>0</v>
      </c>
    </row>
    <row r="23" spans="1:7" ht="30" customHeight="1" thickBot="1">
      <c r="A23" s="100"/>
      <c r="B23" s="104"/>
      <c r="C23" s="150" t="s">
        <v>1106</v>
      </c>
      <c r="D23" s="152">
        <v>8.1000000000000003E-2</v>
      </c>
      <c r="E23" s="142"/>
      <c r="F23" s="142"/>
      <c r="G23" s="151">
        <f>G22*D23</f>
        <v>0</v>
      </c>
    </row>
    <row r="24" spans="1:7" ht="16.25" customHeight="1" thickBot="1">
      <c r="A24" s="100"/>
      <c r="B24" s="104"/>
      <c r="C24" s="150" t="s">
        <v>1107</v>
      </c>
      <c r="D24" s="142"/>
      <c r="E24" s="142"/>
      <c r="F24" s="142"/>
      <c r="G24" s="151">
        <f>G22+G23</f>
        <v>0</v>
      </c>
    </row>
    <row r="25" spans="1:7" ht="15" customHeight="1">
      <c r="A25" s="100"/>
      <c r="B25" s="28"/>
      <c r="C25" s="117"/>
      <c r="D25" s="117"/>
      <c r="E25" s="117"/>
      <c r="F25" s="117"/>
      <c r="G25" s="118"/>
    </row>
    <row r="26" spans="1:7" ht="14" customHeight="1">
      <c r="A26" s="100"/>
      <c r="B26" s="28"/>
      <c r="C26" s="28"/>
      <c r="D26" s="28"/>
      <c r="E26" s="28"/>
      <c r="F26" s="28"/>
      <c r="G26" s="99"/>
    </row>
    <row r="27" spans="1:7" ht="14" customHeight="1">
      <c r="A27" s="123"/>
      <c r="B27" s="124"/>
      <c r="C27" s="28"/>
      <c r="D27" s="28"/>
      <c r="E27" s="28"/>
      <c r="F27" s="28"/>
      <c r="G27" s="99"/>
    </row>
    <row r="28" spans="1:7" ht="26" customHeight="1">
      <c r="A28" s="123"/>
      <c r="B28" s="124"/>
      <c r="C28" s="28"/>
      <c r="D28" s="28"/>
      <c r="E28" s="28"/>
      <c r="F28" s="28"/>
      <c r="G28" s="99"/>
    </row>
    <row r="29" spans="1:7" ht="14" customHeight="1">
      <c r="A29" s="100"/>
      <c r="B29" s="28"/>
      <c r="C29" s="28"/>
      <c r="D29" s="28"/>
      <c r="E29" s="28"/>
      <c r="F29" s="28"/>
      <c r="G29" s="99"/>
    </row>
    <row r="30" spans="1:7" ht="14" customHeight="1">
      <c r="A30" s="123"/>
      <c r="B30" s="124"/>
      <c r="C30" s="28"/>
      <c r="D30" s="28"/>
      <c r="E30" s="28"/>
      <c r="F30" s="28"/>
      <c r="G30" s="99"/>
    </row>
    <row r="31" spans="1:7" ht="14" customHeight="1">
      <c r="A31" s="123"/>
      <c r="B31" s="124"/>
      <c r="C31" s="28"/>
      <c r="D31" s="28"/>
      <c r="E31" s="28"/>
      <c r="F31" s="28"/>
      <c r="G31" s="99"/>
    </row>
    <row r="32" spans="1:7" ht="14" customHeight="1">
      <c r="A32" s="100"/>
      <c r="B32" s="28"/>
      <c r="C32" s="28"/>
      <c r="D32" s="28"/>
      <c r="E32" s="28"/>
      <c r="F32" s="28"/>
      <c r="G32" s="99"/>
    </row>
    <row r="33" spans="1:7" ht="26" customHeight="1">
      <c r="A33" s="123"/>
      <c r="B33" s="28"/>
      <c r="C33" s="28"/>
      <c r="D33" s="28"/>
      <c r="E33" s="28"/>
      <c r="F33" s="28"/>
      <c r="G33" s="99"/>
    </row>
    <row r="34" spans="1:7" ht="26" customHeight="1">
      <c r="A34" s="123"/>
      <c r="B34" s="28"/>
      <c r="C34" s="28"/>
      <c r="D34" s="28"/>
      <c r="E34" s="28"/>
      <c r="F34" s="28"/>
      <c r="G34" s="99"/>
    </row>
    <row r="35" spans="1:7" ht="14" customHeight="1">
      <c r="A35" s="100"/>
      <c r="B35" s="28"/>
      <c r="C35" s="28"/>
      <c r="D35" s="28"/>
      <c r="E35" s="28"/>
      <c r="F35" s="28"/>
      <c r="G35" s="99"/>
    </row>
    <row r="36" spans="1:7" ht="14" customHeight="1">
      <c r="A36" s="123"/>
      <c r="B36" s="28"/>
      <c r="C36" s="28"/>
      <c r="D36" s="28"/>
      <c r="E36" s="28"/>
      <c r="F36" s="28"/>
      <c r="G36" s="99"/>
    </row>
    <row r="37" spans="1:7" ht="14" customHeight="1">
      <c r="A37" s="123"/>
      <c r="B37" s="28"/>
      <c r="C37" s="28"/>
      <c r="D37" s="28"/>
      <c r="E37" s="28"/>
      <c r="F37" s="28"/>
      <c r="G37" s="99"/>
    </row>
    <row r="38" spans="1:7" ht="26" customHeight="1">
      <c r="A38" s="123"/>
      <c r="B38" s="28"/>
      <c r="C38" s="28"/>
      <c r="D38" s="28"/>
      <c r="E38" s="28"/>
      <c r="F38" s="28"/>
      <c r="G38" s="99"/>
    </row>
    <row r="39" spans="1:7" ht="14" customHeight="1">
      <c r="A39" s="123"/>
      <c r="B39" s="28"/>
      <c r="C39" s="28"/>
      <c r="D39" s="28"/>
      <c r="E39" s="28"/>
      <c r="F39" s="28"/>
      <c r="G39" s="99"/>
    </row>
    <row r="40" spans="1:7" ht="14" customHeight="1">
      <c r="A40" s="100"/>
      <c r="B40" s="28"/>
      <c r="C40" s="28"/>
      <c r="D40" s="28"/>
      <c r="E40" s="28"/>
      <c r="F40" s="28"/>
      <c r="G40" s="99"/>
    </row>
    <row r="41" spans="1:7" ht="14" customHeight="1">
      <c r="A41" s="123"/>
      <c r="B41" s="124"/>
      <c r="C41" s="28"/>
      <c r="D41" s="28"/>
      <c r="E41" s="28"/>
      <c r="F41" s="28"/>
      <c r="G41" s="99"/>
    </row>
    <row r="42" spans="1:7" ht="14" customHeight="1">
      <c r="A42" s="123"/>
      <c r="B42" s="124"/>
      <c r="C42" s="28"/>
      <c r="D42" s="28"/>
      <c r="E42" s="28"/>
      <c r="F42" s="28"/>
      <c r="G42" s="99"/>
    </row>
    <row r="43" spans="1:7" ht="14" customHeight="1">
      <c r="A43" s="123"/>
      <c r="B43" s="28"/>
      <c r="C43" s="28"/>
      <c r="D43" s="28"/>
      <c r="E43" s="28"/>
      <c r="F43" s="28"/>
      <c r="G43" s="99"/>
    </row>
    <row r="44" spans="1:7" ht="14" customHeight="1">
      <c r="A44" s="125"/>
      <c r="B44" s="59"/>
      <c r="C44" s="59"/>
      <c r="D44" s="59"/>
      <c r="E44" s="59"/>
      <c r="F44" s="59"/>
      <c r="G44" s="126"/>
    </row>
  </sheetData>
  <mergeCells count="1">
    <mergeCell ref="E7:E10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PU Holds</vt:lpstr>
      <vt:lpstr>Soft PU Holds</vt:lpstr>
      <vt:lpstr>Fiberglass volumes</vt:lpstr>
      <vt:lpstr>Wooden volumes &amp; Wooden holds</vt:lpstr>
      <vt:lpstr>Summary of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2021-02-20T11:11:30Z</dcterms:created>
  <dcterms:modified xsi:type="dcterms:W3CDTF">2024-01-10T16:27:15Z</dcterms:modified>
</cp:coreProperties>
</file>