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2" xWindow="240" yWindow="60" windowWidth="27945" windowHeight="15765" tabRatio="500"/>
  </bookViews>
  <sheets>
    <sheet name="PU Holds" sheetId="1" r:id="rId4"/>
    <sheet name="Soft PU Holds" sheetId="2" r:id="rId5"/>
    <sheet name="Fiberglass volumes" sheetId="3" r:id="rId6"/>
    <sheet name="Wooden volumes &amp; Wooden holds" sheetId="4" r:id="rId7"/>
    <sheet name="Summary of order" sheetId="5" r:id="rId8"/>
  </sheets>
  <calcPr/>
  <extLst>
    <ext uri="smNativeData">
      <pm:revision xmlns:pm="smNativeData" day="1715600698" val="1068" rev="124" rev64="64" revOS="3" revMin="124" revMax="0"/>
      <pm:docPrefs xmlns:pm="smNativeData" id="1715600698" fixedDigits="0" showNotice="1" showFrameBounds="1" autoChart="1" recalcOnPrint="1" recalcOnCopy="1" finalRounding="1" compatTextArt="1" tab="567" useDefinedPrintRange="1" printArea="currentSheet"/>
      <pm:compatibility xmlns:pm="smNativeData" id="1715600698" overlapCells="1"/>
      <pm:defCurrency xmlns:pm="smNativeData" id="1715600698"/>
    </ext>
  </extLst>
</workbook>
</file>

<file path=xl/sharedStrings.xml><?xml version="1.0" encoding="utf-8"?>
<sst xmlns="http://schemas.openxmlformats.org/spreadsheetml/2006/main" count="3319" uniqueCount="1724">
  <si>
    <t>Climbing Holds</t>
  </si>
  <si>
    <t>Cheeta Public Prices CHF  01.01.2024 - PU Holds</t>
  </si>
  <si>
    <t xml:space="preserve"> </t>
  </si>
  <si>
    <t>brand:Cheeta;start:5;End:422;Range:A;Reference:C;Colors:F-&gt;R;productName:Holds</t>
  </si>
  <si>
    <t>Taxable amount</t>
  </si>
  <si>
    <t>Total weight</t>
  </si>
  <si>
    <t>RAL CODE PU HOLDS</t>
  </si>
  <si>
    <t>Range</t>
  </si>
  <si>
    <t>Set</t>
  </si>
  <si>
    <t xml:space="preserve">Subset                       </t>
  </si>
  <si>
    <t>Nb holds / set</t>
  </si>
  <si>
    <t>PU  CHF HT</t>
  </si>
  <si>
    <t>Jet Black</t>
  </si>
  <si>
    <t>Sky Blue</t>
  </si>
  <si>
    <t>Bright Yellow</t>
  </si>
  <si>
    <t>Traffic Red</t>
  </si>
  <si>
    <t>Signal Violet</t>
  </si>
  <si>
    <t>Fluoro Orange</t>
  </si>
  <si>
    <t>Fluoro Pink</t>
  </si>
  <si>
    <t>Fluoro Green</t>
  </si>
  <si>
    <t>Mint</t>
  </si>
  <si>
    <t>Pure White</t>
  </si>
  <si>
    <t>US Green 16-16</t>
  </si>
  <si>
    <t>US Green 16-09</t>
  </si>
  <si>
    <t>US Purple 17-13</t>
  </si>
  <si>
    <t>US Orange 14-01</t>
  </si>
  <si>
    <t>Nb sets</t>
  </si>
  <si>
    <t>Nb holds</t>
  </si>
  <si>
    <t>Total CHF</t>
  </si>
  <si>
    <t>Bolts sizes</t>
  </si>
  <si>
    <t>Weight/set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</si>
  <si>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5600698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5600698">
              <pm:latin face="Helvetica Neue" sz="320" weight="normal" i="0"/>
              <pm:cs sz="320"/>
              <pm:ea sz="320"/>
            </pm:charSpec>
          </ext>
        </extLst>
      </rPr>
      <t xml:space="preserve"> Link</t>
    </r>
  </si>
  <si>
    <t>Link S1</t>
  </si>
  <si>
    <t>028.01.S</t>
  </si>
  <si>
    <t>5x(B)40</t>
  </si>
  <si>
    <t>Link S2</t>
  </si>
  <si>
    <t>028.02.S</t>
  </si>
  <si>
    <t>Link M1</t>
  </si>
  <si>
    <t>028.03.M</t>
  </si>
  <si>
    <t>Link M2</t>
  </si>
  <si>
    <t>028.04.M</t>
  </si>
  <si>
    <t>Link M3</t>
  </si>
  <si>
    <t>028.05.M</t>
  </si>
  <si>
    <t>Link L1</t>
  </si>
  <si>
    <t>028.07.L</t>
  </si>
  <si>
    <t>3x(B)40</t>
  </si>
  <si>
    <t>Link L2</t>
  </si>
  <si>
    <t>028.08.L</t>
  </si>
  <si>
    <t>2x(B)40</t>
  </si>
  <si>
    <t>Link XL1</t>
  </si>
  <si>
    <t>028.12.XL</t>
  </si>
  <si>
    <t>Link XXL1</t>
  </si>
  <si>
    <t>028.16.XXL</t>
  </si>
  <si>
    <t>Link XXL2</t>
  </si>
  <si>
    <t>028.17.XXL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</si>
  <si>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5600698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5600698">
              <pm:latin face="Helvetica Neue" sz="320" weight="normal" i="0"/>
              <pm:cs sz="320"/>
              <pm:ea sz="320"/>
            </pm:charSpec>
          </ext>
        </extLst>
      </rPr>
      <t xml:space="preserve"> Odyssey</t>
    </r>
  </si>
  <si>
    <t>Odyssey XS1</t>
  </si>
  <si>
    <t>027.01.XS</t>
  </si>
  <si>
    <t>screw on</t>
  </si>
  <si>
    <t>Odyssey S1</t>
  </si>
  <si>
    <t>027.02.S</t>
  </si>
  <si>
    <t xml:space="preserve">Odyssey XXL1 </t>
  </si>
  <si>
    <t>027.20.XXL</t>
  </si>
  <si>
    <t>3x(B)60</t>
  </si>
  <si>
    <t xml:space="preserve">Odyssey XXL2 </t>
  </si>
  <si>
    <t>027.21.XXL</t>
  </si>
  <si>
    <t>1x(B)70
1x(B)60</t>
  </si>
  <si>
    <t xml:space="preserve">Odyssey XXXL 1 </t>
  </si>
  <si>
    <t>027.22.XXXL</t>
  </si>
  <si>
    <t>1x(B)70</t>
  </si>
  <si>
    <t>Odyssey MEG 1 DT</t>
  </si>
  <si>
    <t>027.43.MEG</t>
  </si>
  <si>
    <t>1x(B)100</t>
  </si>
  <si>
    <t>Odyssey MEG 2 DT</t>
  </si>
  <si>
    <t>027.44.MEG</t>
  </si>
  <si>
    <t>Odyssey MEG 3 DT</t>
  </si>
  <si>
    <t>027.45.MEG</t>
  </si>
  <si>
    <t>Odyssey MEG 4 DT</t>
  </si>
  <si>
    <t>027.46.MEG</t>
  </si>
  <si>
    <t>1x(B)80</t>
  </si>
  <si>
    <t>Odyssey MEG 5 DT</t>
  </si>
  <si>
    <t>027.47.MEG</t>
  </si>
  <si>
    <t>1x(B)120</t>
  </si>
  <si>
    <t>Odyssey MEG 6 DT</t>
  </si>
  <si>
    <t>027.48.MEG</t>
  </si>
  <si>
    <t>1x(B)140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</si>
  <si>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5600698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5600698">
              <pm:latin face="Helvetica Neue" sz="320" weight="normal" i="0"/>
              <pm:cs sz="320"/>
              <pm:ea sz="320"/>
            </pm:charSpec>
          </ext>
        </extLst>
      </rPr>
      <t xml:space="preserve"> Stadium</t>
    </r>
  </si>
  <si>
    <t xml:space="preserve"> Stadium S0</t>
  </si>
  <si>
    <t>026.01.S</t>
  </si>
  <si>
    <t xml:space="preserve"> Stadium S1</t>
  </si>
  <si>
    <t>026.02.S</t>
  </si>
  <si>
    <t xml:space="preserve"> Stadium S2</t>
  </si>
  <si>
    <t>026.03.S</t>
  </si>
  <si>
    <t xml:space="preserve"> Stadium M1</t>
  </si>
  <si>
    <t>026.04.M</t>
  </si>
  <si>
    <t>10x(B)40</t>
  </si>
  <si>
    <t xml:space="preserve"> Stadium M2</t>
  </si>
  <si>
    <t>026.05.M</t>
  </si>
  <si>
    <t>4x(B)50
1x(B)60</t>
  </si>
  <si>
    <t xml:space="preserve"> Stadium L1</t>
  </si>
  <si>
    <t>026.06.L</t>
  </si>
  <si>
    <t>1x(B)50
4x(B)60</t>
  </si>
  <si>
    <t xml:space="preserve"> Stadium L2</t>
  </si>
  <si>
    <t>026.07.L</t>
  </si>
  <si>
    <t>3x(B)60
1x(B)70
1x(B)50</t>
  </si>
  <si>
    <t xml:space="preserve"> Stadium L3</t>
  </si>
  <si>
    <t>026.08.L</t>
  </si>
  <si>
    <t>4x(B)60
1x(B)70</t>
  </si>
  <si>
    <t xml:space="preserve"> Stadium L4</t>
  </si>
  <si>
    <t>026.09.L</t>
  </si>
  <si>
    <t xml:space="preserve"> Stadium XL1</t>
  </si>
  <si>
    <t>026.10.XL</t>
  </si>
  <si>
    <t>3x(B)60
1x(B)50
1x(B)70</t>
  </si>
  <si>
    <t xml:space="preserve"> Stadium XL2</t>
  </si>
  <si>
    <t>026.11.XL</t>
  </si>
  <si>
    <t xml:space="preserve"> Stadium XL3</t>
  </si>
  <si>
    <t>026.12.XL</t>
  </si>
  <si>
    <t>4x(B)40
1x(B)50</t>
  </si>
  <si>
    <t xml:space="preserve"> Stadium XL4</t>
  </si>
  <si>
    <t>026.13.XL</t>
  </si>
  <si>
    <t xml:space="preserve"> Stadium XXL1</t>
  </si>
  <si>
    <t>026.14.XXL</t>
  </si>
  <si>
    <t>1x(B)40
2x(B)50</t>
  </si>
  <si>
    <t xml:space="preserve"> Stadium XXL2</t>
  </si>
  <si>
    <t>026.15.XXL</t>
  </si>
  <si>
    <t>3x(B)50</t>
  </si>
  <si>
    <t xml:space="preserve"> Stadium XXL3</t>
  </si>
  <si>
    <t>026.16.XXL</t>
  </si>
  <si>
    <t>1x(B)70
2x(B)60</t>
  </si>
  <si>
    <t xml:space="preserve"> Stadium XXL4</t>
  </si>
  <si>
    <t>026.17.XXL</t>
  </si>
  <si>
    <t>2x(B)70
1x(B)80</t>
  </si>
  <si>
    <t xml:space="preserve"> Stadium XXXL1</t>
  </si>
  <si>
    <t>026.18.XXL</t>
  </si>
  <si>
    <t>3x(B)70</t>
  </si>
  <si>
    <t xml:space="preserve"> Stadium XXXL2</t>
  </si>
  <si>
    <t>026.19.XXL</t>
  </si>
  <si>
    <t>2x(B)80</t>
  </si>
  <si>
    <t xml:space="preserve"> Stadium MEG 1</t>
  </si>
  <si>
    <t>026.20.MEG</t>
  </si>
  <si>
    <t xml:space="preserve"> Stadium MEG 2</t>
  </si>
  <si>
    <t>026.21.MEG</t>
  </si>
  <si>
    <t xml:space="preserve"> Stadium MEG 3 DT</t>
  </si>
  <si>
    <t>026.22.MEG</t>
  </si>
  <si>
    <t xml:space="preserve"> Stadium MEG 4 DT</t>
  </si>
  <si>
    <t>026.23.MEG</t>
  </si>
  <si>
    <t xml:space="preserve"> Stadium MEG 5 DT</t>
  </si>
  <si>
    <t>026.24.MEG</t>
  </si>
  <si>
    <t xml:space="preserve"> Stadium MEG 7 DT</t>
  </si>
  <si>
    <t>026.26.MEG</t>
  </si>
  <si>
    <t xml:space="preserve"> Stadium MEG 8</t>
  </si>
  <si>
    <t>026.27.MEG</t>
  </si>
  <si>
    <t>Kalymnos Tufas</t>
  </si>
  <si>
    <t>Kaly tufa M1</t>
  </si>
  <si>
    <t>001.01.M-M</t>
  </si>
  <si>
    <t>2x(C)70
1x(C)50
1x(C)80
1x(C)60</t>
  </si>
  <si>
    <t>Kaly tufa L1</t>
  </si>
  <si>
    <t>001.01.L-M</t>
  </si>
  <si>
    <t>3x(C)100
1x(C)80
1x(C)70</t>
  </si>
  <si>
    <t>Kaly tufa L2</t>
  </si>
  <si>
    <t>001.02.L-M</t>
  </si>
  <si>
    <t>1x(C)60
1x(C)70
1x(C)40</t>
  </si>
  <si>
    <t>Kaly tufa L3</t>
  </si>
  <si>
    <t>001.03.L-M</t>
  </si>
  <si>
    <t>2x(C)50
2x(C)70
1x(C)120</t>
  </si>
  <si>
    <t xml:space="preserve">Kaly tufa XL1  </t>
  </si>
  <si>
    <t>001.01.XL-M</t>
  </si>
  <si>
    <t>2x(B)70
1x(B)60</t>
  </si>
  <si>
    <t>Kaly tufa mega</t>
  </si>
  <si>
    <t>001.01.MEG-M</t>
  </si>
  <si>
    <t>1x(C)80
1x(C)120</t>
  </si>
  <si>
    <t>Kalymnos Calcites</t>
  </si>
  <si>
    <t>Kaly calcite S1</t>
  </si>
  <si>
    <t>002.01.S-M</t>
  </si>
  <si>
    <t>3x(C)50
2x(C)60</t>
  </si>
  <si>
    <t xml:space="preserve">Kaly calcite  M1 </t>
  </si>
  <si>
    <t>002.01.M-M</t>
  </si>
  <si>
    <t>1x(C)60
4x(C)50</t>
  </si>
  <si>
    <t>Kaly calcite M2</t>
  </si>
  <si>
    <t>002.02.M-M</t>
  </si>
  <si>
    <t>2x(C)60
2x(C)50
1x(C)70</t>
  </si>
  <si>
    <t>Kaly calcite L1</t>
  </si>
  <si>
    <t>002.01.L-M</t>
  </si>
  <si>
    <t>3x(C)80
2x(C)70</t>
  </si>
  <si>
    <t>Kaly calcite L2</t>
  </si>
  <si>
    <t>002.02.L-M</t>
  </si>
  <si>
    <t>1x(C)80
1x(C)70
3x(C)100</t>
  </si>
  <si>
    <t>Kaly calcite XL1</t>
  </si>
  <si>
    <t>002.01.XL-M</t>
  </si>
  <si>
    <t>1x(C)80
2x(C)70</t>
  </si>
  <si>
    <t>Kaly calcite XL2</t>
  </si>
  <si>
    <t>002.02.XL-M</t>
  </si>
  <si>
    <t>3x(C)100
2x(C)80</t>
  </si>
  <si>
    <t>Kaly calcite mega 1</t>
  </si>
  <si>
    <t>002.01.MEG-M</t>
  </si>
  <si>
    <t>1x(C)120
1x(C)100</t>
  </si>
  <si>
    <t>Kalymnos Flowers</t>
  </si>
  <si>
    <t>Kaly flower XS1</t>
  </si>
  <si>
    <t>003.01.XS-H</t>
  </si>
  <si>
    <t>5x(C)40</t>
  </si>
  <si>
    <t>Kaly flower XS2</t>
  </si>
  <si>
    <t>003.02.XS-H</t>
  </si>
  <si>
    <t>5x(C)41</t>
  </si>
  <si>
    <t>Kaly flower XS3</t>
  </si>
  <si>
    <t>003.03.XS-H</t>
  </si>
  <si>
    <t>3x(C)40
2x(C)50</t>
  </si>
  <si>
    <t>Kaly flower S1</t>
  </si>
  <si>
    <t>003.01.S-H</t>
  </si>
  <si>
    <t>3x(B)50
2x(B)60</t>
  </si>
  <si>
    <t>Kaly flower M1</t>
  </si>
  <si>
    <t>003.01.M-E</t>
  </si>
  <si>
    <t>2x(C)50
2x(C)60
1x(C)70</t>
  </si>
  <si>
    <t>Kaly flower M2</t>
  </si>
  <si>
    <t>003.02.M-H</t>
  </si>
  <si>
    <t>4x(C)50
1x(C)40</t>
  </si>
  <si>
    <t>Kaly flower M3</t>
  </si>
  <si>
    <t>003.03.M-M</t>
  </si>
  <si>
    <t>Kaly flower L1</t>
  </si>
  <si>
    <t>003.01.L-E</t>
  </si>
  <si>
    <t>5x(C)60</t>
  </si>
  <si>
    <t>Kaly flower L2</t>
  </si>
  <si>
    <t>003.02.L-E</t>
  </si>
  <si>
    <t>1x(C)80
2x(C)70
2x(C)100</t>
  </si>
  <si>
    <t>Kaly flower XL1</t>
  </si>
  <si>
    <t>003.01.XL-M</t>
  </si>
  <si>
    <t>2x(C)80
2x(C)70</t>
  </si>
  <si>
    <t>Base</t>
  </si>
  <si>
    <t>Base XS1</t>
  </si>
  <si>
    <t>004.01.XS-E</t>
  </si>
  <si>
    <t>Base XS2</t>
  </si>
  <si>
    <t>004.02.XS-E</t>
  </si>
  <si>
    <t>Base XS3</t>
  </si>
  <si>
    <t xml:space="preserve">004.03.XS-M </t>
  </si>
  <si>
    <t>Base XS4</t>
  </si>
  <si>
    <t>004.04.XS-H</t>
  </si>
  <si>
    <t>Base XS5</t>
  </si>
  <si>
    <t>004.05.XS-H</t>
  </si>
  <si>
    <t>Wave</t>
  </si>
  <si>
    <t>Ships</t>
  </si>
  <si>
    <t>010.01.L-H</t>
  </si>
  <si>
    <t>4x(C)70
1x(C)80</t>
  </si>
  <si>
    <t>Bank</t>
  </si>
  <si>
    <t>010.02.L-E</t>
  </si>
  <si>
    <t>4x(C)100
1x(C)80</t>
  </si>
  <si>
    <t>Cortès</t>
  </si>
  <si>
    <t>010.01.XL-E</t>
  </si>
  <si>
    <t>5x(C)100</t>
  </si>
  <si>
    <t>Walls</t>
  </si>
  <si>
    <t>010.02.XL-E</t>
  </si>
  <si>
    <t>3x(C)100</t>
  </si>
  <si>
    <t>Plume</t>
  </si>
  <si>
    <t>010.01.XXL-H</t>
  </si>
  <si>
    <t>1x(C)80</t>
  </si>
  <si>
    <t>Nazaré</t>
  </si>
  <si>
    <t>010.01.MEG-H</t>
  </si>
  <si>
    <t>1x(C)100</t>
  </si>
  <si>
    <t>Belharra</t>
  </si>
  <si>
    <t>010.02.MEG-E</t>
  </si>
  <si>
    <t>1x(B )50
2x(B)60</t>
  </si>
  <si>
    <t>Jaws</t>
  </si>
  <si>
    <t>010.03.MEG-M</t>
  </si>
  <si>
    <t>1x(C)60</t>
  </si>
  <si>
    <t>Pipeline</t>
  </si>
  <si>
    <t>010.04.MEG-H</t>
  </si>
  <si>
    <t>1x(B)160</t>
  </si>
  <si>
    <t>Mavericks</t>
  </si>
  <si>
    <t>010.05.MEG-M</t>
  </si>
  <si>
    <t>1x(C)120</t>
  </si>
  <si>
    <t>Avalanche</t>
  </si>
  <si>
    <t>010.06.MEG-H</t>
  </si>
  <si>
    <t>1x(C)175</t>
  </si>
  <si>
    <t>Kanagawa</t>
  </si>
  <si>
    <t>010.07.MEG-M</t>
  </si>
  <si>
    <t xml:space="preserve">Teahupoo </t>
  </si>
  <si>
    <t>010.08.MEG-H</t>
  </si>
  <si>
    <t>Hawaï</t>
  </si>
  <si>
    <t>010.09.MEG-H</t>
  </si>
  <si>
    <t>Shirahama</t>
  </si>
  <si>
    <t>010.10.MEG-H</t>
  </si>
  <si>
    <t>Oahu</t>
  </si>
  <si>
    <t>010.11.MEG-H</t>
  </si>
  <si>
    <t>Dungeons</t>
  </si>
  <si>
    <t>010.12.MEG-H</t>
  </si>
  <si>
    <t>Volumholds</t>
  </si>
  <si>
    <t>Blackfoot</t>
  </si>
  <si>
    <t>012.01.XXS-H</t>
  </si>
  <si>
    <t>Screw on</t>
  </si>
  <si>
    <t>Volcano</t>
  </si>
  <si>
    <t>012.01.XS-H</t>
  </si>
  <si>
    <t>Hubby</t>
  </si>
  <si>
    <t>012.01.S-M</t>
  </si>
  <si>
    <t>Soap</t>
  </si>
  <si>
    <t>012.02.S-H</t>
  </si>
  <si>
    <t>Crack</t>
  </si>
  <si>
    <t>012.03.S-H</t>
  </si>
  <si>
    <t>Moon</t>
  </si>
  <si>
    <t>012.04.S-H</t>
  </si>
  <si>
    <t>TV S</t>
  </si>
  <si>
    <t>012.05.S-M</t>
  </si>
  <si>
    <t>TV M</t>
  </si>
  <si>
    <t>012.01.M-M</t>
  </si>
  <si>
    <t>Planets</t>
  </si>
  <si>
    <t>Ceres</t>
  </si>
  <si>
    <t>014.01.M-H</t>
  </si>
  <si>
    <t>3x(C)60
1x(C)70
1x(C)50</t>
  </si>
  <si>
    <t>Argos</t>
  </si>
  <si>
    <t>014.01.L-H</t>
  </si>
  <si>
    <t>2x(C)100
1x(C)80</t>
  </si>
  <si>
    <t>Utopia</t>
  </si>
  <si>
    <t>014.02.L-M</t>
  </si>
  <si>
    <t>2x(C)100
1x(C)120</t>
  </si>
  <si>
    <t>Styx</t>
  </si>
  <si>
    <t>014.03.L-M</t>
  </si>
  <si>
    <t>Orcus</t>
  </si>
  <si>
    <t>014.04.L-M</t>
  </si>
  <si>
    <t>Eris</t>
  </si>
  <si>
    <t>014.01.XL-M</t>
  </si>
  <si>
    <t>2x(C)100</t>
  </si>
  <si>
    <t>Pluto</t>
  </si>
  <si>
    <t>014.02.XL-M</t>
  </si>
  <si>
    <t>1x(C)100
1x(C)120</t>
  </si>
  <si>
    <t>Haumea</t>
  </si>
  <si>
    <t>014.03.XL-H</t>
  </si>
  <si>
    <t>Quaorar</t>
  </si>
  <si>
    <t>014.04.XL-H</t>
  </si>
  <si>
    <t>2x(C)50</t>
  </si>
  <si>
    <t>Venus</t>
  </si>
  <si>
    <t>014.05.XL-H</t>
  </si>
  <si>
    <t>4x(C)100</t>
  </si>
  <si>
    <t>Neptune</t>
  </si>
  <si>
    <t>014.06.XL-E</t>
  </si>
  <si>
    <t>2x(C)60
3x(C)70</t>
  </si>
  <si>
    <t>Titan</t>
  </si>
  <si>
    <t>014.07-XL-M</t>
  </si>
  <si>
    <t>3x(C)120</t>
  </si>
  <si>
    <t>Dac</t>
  </si>
  <si>
    <t>014.08-XL-M</t>
  </si>
  <si>
    <t>Pulsar</t>
  </si>
  <si>
    <t>014.09-XL-M</t>
  </si>
  <si>
    <t>1x(C)120
2x(C)100</t>
  </si>
  <si>
    <t>Lo</t>
  </si>
  <si>
    <t>014.01.XXL-M</t>
  </si>
  <si>
    <t>1x(C)120
1x(C)121</t>
  </si>
  <si>
    <t>Saturn</t>
  </si>
  <si>
    <t>014.02.XXL-M</t>
  </si>
  <si>
    <t>1x(C)129
1x(C)130</t>
  </si>
  <si>
    <t>Mercury</t>
  </si>
  <si>
    <t>014.03.XXL-E</t>
  </si>
  <si>
    <t>3x(C)70</t>
  </si>
  <si>
    <t>Jupiter</t>
  </si>
  <si>
    <t>014.01.MEG-M</t>
  </si>
  <si>
    <t>1x(C)155</t>
  </si>
  <si>
    <t>B 612</t>
  </si>
  <si>
    <t>014.02.MEG-M</t>
  </si>
  <si>
    <t>1x(C)126</t>
  </si>
  <si>
    <t>Earth</t>
  </si>
  <si>
    <t>014.03.MEG-M</t>
  </si>
  <si>
    <t>Mars</t>
  </si>
  <si>
    <t>014.04.MEG-M</t>
  </si>
  <si>
    <t>Uranus</t>
  </si>
  <si>
    <t>014.05.MEG-H</t>
  </si>
  <si>
    <t>Arrakis</t>
  </si>
  <si>
    <t>014.06.MEG-M</t>
  </si>
  <si>
    <t>Hesperus</t>
  </si>
  <si>
    <t>014.07.MEG-M</t>
  </si>
  <si>
    <t>Satellites</t>
  </si>
  <si>
    <t>Thalassa</t>
  </si>
  <si>
    <t>015.01.XS-E</t>
  </si>
  <si>
    <t>8x(C)40
2x(C)50</t>
  </si>
  <si>
    <t>Triton</t>
  </si>
  <si>
    <t>015.01.S-E</t>
  </si>
  <si>
    <t>4x(C)50
6x(C)40</t>
  </si>
  <si>
    <t>Galatea</t>
  </si>
  <si>
    <t>015.01.M-E</t>
  </si>
  <si>
    <t>10x(C)50
1x(C)60</t>
  </si>
  <si>
    <t>Helios</t>
  </si>
  <si>
    <t>015.02.M-M</t>
  </si>
  <si>
    <t>9x(C)50
2x(C)40</t>
  </si>
  <si>
    <t>Miranda</t>
  </si>
  <si>
    <t>015.01.L-E</t>
  </si>
  <si>
    <t>Demos</t>
  </si>
  <si>
    <t>015.02.L-E</t>
  </si>
  <si>
    <t>3x(C)60
2x(C)50</t>
  </si>
  <si>
    <t>Star Games</t>
  </si>
  <si>
    <t>Spoutnik</t>
  </si>
  <si>
    <t>016.01.XS-H</t>
  </si>
  <si>
    <t>Pioneer S1</t>
  </si>
  <si>
    <t>016.01.S-H</t>
  </si>
  <si>
    <t>Pioneer S2</t>
  </si>
  <si>
    <t>016.02.S-M</t>
  </si>
  <si>
    <t>Explorer S1</t>
  </si>
  <si>
    <t>016.03.S-M</t>
  </si>
  <si>
    <t>Explorer S2</t>
  </si>
  <si>
    <t>016.04.S-E</t>
  </si>
  <si>
    <t>Jason</t>
  </si>
  <si>
    <t>016.01.M-M</t>
  </si>
  <si>
    <t>Deep Impact</t>
  </si>
  <si>
    <t>016.02.M-M</t>
  </si>
  <si>
    <t>1x(C)60
2x(C)50</t>
  </si>
  <si>
    <t>Spot</t>
  </si>
  <si>
    <t>016.01.XL-M</t>
  </si>
  <si>
    <t>1x(C)100
1x(C)70</t>
  </si>
  <si>
    <t>Messenger</t>
  </si>
  <si>
    <t>016.02.XL-M</t>
  </si>
  <si>
    <t>1x(C)60
1x(C)80</t>
  </si>
  <si>
    <t>Oscar</t>
  </si>
  <si>
    <t>016.01.XXL-M</t>
  </si>
  <si>
    <t>Genesis</t>
  </si>
  <si>
    <t>016.02.XXL-H</t>
  </si>
  <si>
    <t>1x(C)50</t>
  </si>
  <si>
    <t>Viking</t>
  </si>
  <si>
    <t>016.01.MEG-H</t>
  </si>
  <si>
    <t>1x(B)90</t>
  </si>
  <si>
    <t>Sentinel</t>
  </si>
  <si>
    <t>016.02.MEG-H</t>
  </si>
  <si>
    <t>Millenium</t>
  </si>
  <si>
    <t>016.03.MEG-H</t>
  </si>
  <si>
    <t>1x(B)120
1x(B)90</t>
  </si>
  <si>
    <t>Wings</t>
  </si>
  <si>
    <t>Harpies</t>
  </si>
  <si>
    <t>017.01.XS-H</t>
  </si>
  <si>
    <t>Ange</t>
  </si>
  <si>
    <t>017.02.XS-H</t>
  </si>
  <si>
    <t>Méduse</t>
  </si>
  <si>
    <t>017.01.S-H</t>
  </si>
  <si>
    <t>Lucifer</t>
  </si>
  <si>
    <t>017.02.S-H</t>
  </si>
  <si>
    <t>Rokh</t>
  </si>
  <si>
    <t>017.03.S-H</t>
  </si>
  <si>
    <t>6x(C)50
4x(C)40</t>
  </si>
  <si>
    <t>Valkyrie</t>
  </si>
  <si>
    <t>017.04.S-M</t>
  </si>
  <si>
    <t>3x(C)40
8x(C)50</t>
  </si>
  <si>
    <t>Raptor</t>
  </si>
  <si>
    <t>017.05.S-M</t>
  </si>
  <si>
    <t>Dédale</t>
  </si>
  <si>
    <t>017.01.M-M</t>
  </si>
  <si>
    <t>Phénix</t>
  </si>
  <si>
    <t>017.02.M-H</t>
  </si>
  <si>
    <t>Sphinx</t>
  </si>
  <si>
    <t>017.03.M-M</t>
  </si>
  <si>
    <t>5x(C)50</t>
  </si>
  <si>
    <t>Sparrow</t>
  </si>
  <si>
    <t>017.04.M-M</t>
  </si>
  <si>
    <t>1x(B)40</t>
  </si>
  <si>
    <t>Hawk</t>
  </si>
  <si>
    <t>017.05.M-M</t>
  </si>
  <si>
    <t>4x(B)50</t>
  </si>
  <si>
    <t>Astraeos</t>
  </si>
  <si>
    <t>017.01.L-H</t>
  </si>
  <si>
    <t>2x(C)40
1x(C)50</t>
  </si>
  <si>
    <t>Hermès</t>
  </si>
  <si>
    <t>017.02.L-H</t>
  </si>
  <si>
    <t>3x(C)50</t>
  </si>
  <si>
    <t>Blade</t>
  </si>
  <si>
    <t>017.03.L-E</t>
  </si>
  <si>
    <t>Eos</t>
  </si>
  <si>
    <t>017.01.XL-H</t>
  </si>
  <si>
    <t>1x(B)40
1x(B)50</t>
  </si>
  <si>
    <t>Icare</t>
  </si>
  <si>
    <t>017.01.XXL-M</t>
  </si>
  <si>
    <t>1x(C)50
1x(C)60</t>
  </si>
  <si>
    <t>Shadows</t>
  </si>
  <si>
    <t>017.02.XXL-M</t>
  </si>
  <si>
    <t>2x(B)70</t>
  </si>
  <si>
    <t>Pegase</t>
  </si>
  <si>
    <t>017.01.MEG-M</t>
  </si>
  <si>
    <t>Fender</t>
  </si>
  <si>
    <t>017.02.MEG-E</t>
  </si>
  <si>
    <t>1x(B)60</t>
  </si>
  <si>
    <t>Flag</t>
  </si>
  <si>
    <t>017.03.MEG-E</t>
  </si>
  <si>
    <t>Urban</t>
  </si>
  <si>
    <t>Urban XS1</t>
  </si>
  <si>
    <t>018.01.XS-E</t>
  </si>
  <si>
    <t>6x(C)40
5x(C)50</t>
  </si>
  <si>
    <t>Urban XS2</t>
  </si>
  <si>
    <t>018.02.XS-H</t>
  </si>
  <si>
    <t>2x(C)50
3x(C)40</t>
  </si>
  <si>
    <t>Urban S1</t>
  </si>
  <si>
    <t>018.01.S-M</t>
  </si>
  <si>
    <t>9x(C)50
1x(C)40</t>
  </si>
  <si>
    <t>Urban S2</t>
  </si>
  <si>
    <t>018.02.S-E</t>
  </si>
  <si>
    <t>Urban S3</t>
  </si>
  <si>
    <t>018.03.S-H</t>
  </si>
  <si>
    <t>Urban M1</t>
  </si>
  <si>
    <t>018.01.M-E</t>
  </si>
  <si>
    <t>4x(C)60
6x(C)50</t>
  </si>
  <si>
    <t>Urban M2</t>
  </si>
  <si>
    <t>018.02.M-E</t>
  </si>
  <si>
    <t>4x(C)70
5x(C)60
1x(C)50</t>
  </si>
  <si>
    <t>Urban M3</t>
  </si>
  <si>
    <t>018.03.M-E</t>
  </si>
  <si>
    <t>Urban L1</t>
  </si>
  <si>
    <t>018.01.L-E</t>
  </si>
  <si>
    <t>3x(C)60
2x(C)70</t>
  </si>
  <si>
    <t>Urban L2</t>
  </si>
  <si>
    <t>018.02.L-E</t>
  </si>
  <si>
    <t>2x(C)80
3x(C)70</t>
  </si>
  <si>
    <t>Urban L3</t>
  </si>
  <si>
    <t>018.03.L-E</t>
  </si>
  <si>
    <t>Urban L4</t>
  </si>
  <si>
    <t>018.04.L-E</t>
  </si>
  <si>
    <t>1x(C)70
3x(C)60
1x(C)80</t>
  </si>
  <si>
    <t>Urban XL1</t>
  </si>
  <si>
    <t>018.01.XL-E</t>
  </si>
  <si>
    <t xml:space="preserve">Craters </t>
  </si>
  <si>
    <t>Marum</t>
  </si>
  <si>
    <t>019.01.XS-H</t>
  </si>
  <si>
    <t>Picos XS1</t>
  </si>
  <si>
    <t>019.02.XS-H</t>
  </si>
  <si>
    <t>Picos XS2</t>
  </si>
  <si>
    <t>019.03.XS-H</t>
  </si>
  <si>
    <t>Picos S1</t>
  </si>
  <si>
    <t>019.01.S-H</t>
  </si>
  <si>
    <t>Picos S2</t>
  </si>
  <si>
    <t>019.02.S-H</t>
  </si>
  <si>
    <t>1x(B)50
3x(B)40</t>
  </si>
  <si>
    <t>Picos S3</t>
  </si>
  <si>
    <t>019.03.S-H</t>
  </si>
  <si>
    <t>Roncador</t>
  </si>
  <si>
    <t>019.04.S-H</t>
  </si>
  <si>
    <t>Bikini</t>
  </si>
  <si>
    <t>019.05.S-H</t>
  </si>
  <si>
    <t>Cook M1</t>
  </si>
  <si>
    <t>019.01.M-M</t>
  </si>
  <si>
    <t>2x(B)50
1x(B)60</t>
  </si>
  <si>
    <t>Cook M2</t>
  </si>
  <si>
    <t>019.02.M-H</t>
  </si>
  <si>
    <t>2x(B)60
1x(B)50</t>
  </si>
  <si>
    <t>Cook M3</t>
  </si>
  <si>
    <t>019.03.M-H</t>
  </si>
  <si>
    <t>Picos M1</t>
  </si>
  <si>
    <t>019.04.M-H</t>
  </si>
  <si>
    <t>1x(B)60
4x(B)70</t>
  </si>
  <si>
    <t>Nukumanu</t>
  </si>
  <si>
    <t>019.05.M-H</t>
  </si>
  <si>
    <t>Stromboli</t>
  </si>
  <si>
    <t>019.01.L-M</t>
  </si>
  <si>
    <t>2x(C)60</t>
  </si>
  <si>
    <t>Amak</t>
  </si>
  <si>
    <t>019.02.L-E</t>
  </si>
  <si>
    <t>2x(C)80</t>
  </si>
  <si>
    <t>Spider L1</t>
  </si>
  <si>
    <t>019.03.L-M</t>
  </si>
  <si>
    <t>Spider L2</t>
  </si>
  <si>
    <t>019.04.L-E</t>
  </si>
  <si>
    <t>1x(B)70
1x(B)80
1x(B)60</t>
  </si>
  <si>
    <t>Spider L3</t>
  </si>
  <si>
    <t>019.05.L-E</t>
  </si>
  <si>
    <t>1x(B)50
1x(B)60
1x(B)70</t>
  </si>
  <si>
    <t>Erebus L1</t>
  </si>
  <si>
    <t>019.06.L-M</t>
  </si>
  <si>
    <t>1x(B)60
1x(B)70</t>
  </si>
  <si>
    <t>Erebus L2</t>
  </si>
  <si>
    <t>019.07.L-H</t>
  </si>
  <si>
    <t>1x(B)40
1x(B)60</t>
  </si>
  <si>
    <t>Onotoa</t>
  </si>
  <si>
    <t>019.08.L-H</t>
  </si>
  <si>
    <t>1x(B)70
2x(B)60
2x(B)50</t>
  </si>
  <si>
    <t>The Saucer L1</t>
  </si>
  <si>
    <t>019.09.L-E</t>
  </si>
  <si>
    <t>Monchu</t>
  </si>
  <si>
    <t>019.10.L-H</t>
  </si>
  <si>
    <t>1x(B)140
1x(B)120
1x(B)160</t>
  </si>
  <si>
    <t>Cocoa</t>
  </si>
  <si>
    <t>019.11.L-E</t>
  </si>
  <si>
    <t>2x(B)50</t>
  </si>
  <si>
    <t>Hokkaido</t>
  </si>
  <si>
    <t>019.12.L-M</t>
  </si>
  <si>
    <t>1x(B)60
2x(B)50</t>
  </si>
  <si>
    <t>Albertine</t>
  </si>
  <si>
    <t>019.01.XL-H</t>
  </si>
  <si>
    <t>Jarvis</t>
  </si>
  <si>
    <t>019.02.XL-E</t>
  </si>
  <si>
    <t>1x(C)130</t>
  </si>
  <si>
    <t>Diamond</t>
  </si>
  <si>
    <t>019.03.XL-H</t>
  </si>
  <si>
    <t>Vesuve</t>
  </si>
  <si>
    <t>019.04.XL-M</t>
  </si>
  <si>
    <t>Pavlov</t>
  </si>
  <si>
    <t>019.05.XL-H</t>
  </si>
  <si>
    <t>1x(B)50</t>
  </si>
  <si>
    <t>Pavlov Sister</t>
  </si>
  <si>
    <t>019.06.XL-H</t>
  </si>
  <si>
    <t>Taal</t>
  </si>
  <si>
    <t>019.07.XL-M</t>
  </si>
  <si>
    <t>1x(5)50</t>
  </si>
  <si>
    <t>The Saucer XL1</t>
  </si>
  <si>
    <t>019.08.XL-E</t>
  </si>
  <si>
    <t>1x(B)60
1x(B)120</t>
  </si>
  <si>
    <t>Tartempion</t>
  </si>
  <si>
    <t>019.09.XL-H</t>
  </si>
  <si>
    <t>1x(B)200</t>
  </si>
  <si>
    <t>Agun</t>
  </si>
  <si>
    <t>019.10.XL-H</t>
  </si>
  <si>
    <t>Tycho</t>
  </si>
  <si>
    <t>019.11.XL-M</t>
  </si>
  <si>
    <t>Okama</t>
  </si>
  <si>
    <t>019.12.XL-E</t>
  </si>
  <si>
    <t>Vulcain</t>
  </si>
  <si>
    <t>019.01.XXL-M</t>
  </si>
  <si>
    <t>Krakatoa</t>
  </si>
  <si>
    <t>019.02.XXL-M</t>
  </si>
  <si>
    <t>Fuego</t>
  </si>
  <si>
    <t>019.03.XXL-M</t>
  </si>
  <si>
    <t>Truc</t>
  </si>
  <si>
    <t>019.04.XXL-M</t>
  </si>
  <si>
    <t>Bagana</t>
  </si>
  <si>
    <t>019.05.XXL-H</t>
  </si>
  <si>
    <t>Muche</t>
  </si>
  <si>
    <t>019.06.XXL-H</t>
  </si>
  <si>
    <t>Bobet</t>
  </si>
  <si>
    <t>019.07.XXL-H</t>
  </si>
  <si>
    <t>Fangio</t>
  </si>
  <si>
    <t>019.08.XXL-M</t>
  </si>
  <si>
    <t>1x(B)204</t>
  </si>
  <si>
    <t>Fuji</t>
  </si>
  <si>
    <t>019.01.MEG-E</t>
  </si>
  <si>
    <t>1x(C)170</t>
  </si>
  <si>
    <t>Etna</t>
  </si>
  <si>
    <t>019.02.MEG-M</t>
  </si>
  <si>
    <t>1x(C)136</t>
  </si>
  <si>
    <t>Fournaise</t>
  </si>
  <si>
    <t>019.03.MEG-M</t>
  </si>
  <si>
    <t>Galeras</t>
  </si>
  <si>
    <t>019.04.MEG-H</t>
  </si>
  <si>
    <t>Bidule</t>
  </si>
  <si>
    <t>019.05.MEG-H</t>
  </si>
  <si>
    <t>Machin</t>
  </si>
  <si>
    <t>019.06.MEG-H</t>
  </si>
  <si>
    <t>11x(B)213</t>
  </si>
  <si>
    <t>Tête à claques</t>
  </si>
  <si>
    <t>019.07.MEG-H</t>
  </si>
  <si>
    <t>Gus</t>
  </si>
  <si>
    <t>019.08.MEG-H</t>
  </si>
  <si>
    <t>1x(B)180</t>
  </si>
  <si>
    <t>Chose</t>
  </si>
  <si>
    <t>019.09.MEG-H</t>
  </si>
  <si>
    <t>Jo</t>
  </si>
  <si>
    <t>019.10.MEG-H</t>
  </si>
  <si>
    <t>Lepot</t>
  </si>
  <si>
    <t>019.11.MEG-E</t>
  </si>
  <si>
    <t>Magma</t>
  </si>
  <si>
    <t>019.12.MEG-H</t>
  </si>
  <si>
    <t>Atole</t>
  </si>
  <si>
    <t>019.13.MEG-E</t>
  </si>
  <si>
    <t>Pulsar XS1</t>
  </si>
  <si>
    <t>020.01.XS-H</t>
  </si>
  <si>
    <t>Pulsar XS2</t>
  </si>
  <si>
    <t>020.02.XS-H</t>
  </si>
  <si>
    <t>Pulsar S1</t>
  </si>
  <si>
    <t>020.01.S-H</t>
  </si>
  <si>
    <t>5x(B)50</t>
  </si>
  <si>
    <t>Pulsar M1</t>
  </si>
  <si>
    <t>020.01.M-M</t>
  </si>
  <si>
    <t>5x(B)70</t>
  </si>
  <si>
    <t>Pulsar L1</t>
  </si>
  <si>
    <t>020.01.L-M</t>
  </si>
  <si>
    <t>3x(B)90</t>
  </si>
  <si>
    <t>Pulsar L2</t>
  </si>
  <si>
    <t>020.02.L-M</t>
  </si>
  <si>
    <t>1x(B)120
2x(B)100</t>
  </si>
  <si>
    <t>Pulsar XL1</t>
  </si>
  <si>
    <t>020.01.XL-M</t>
  </si>
  <si>
    <t>1x(B)90
1x(B)80
1x(B)100</t>
  </si>
  <si>
    <t>Pulsar XL2</t>
  </si>
  <si>
    <t>020.02.XL-H</t>
  </si>
  <si>
    <t>1x(B)70
1x(B)90</t>
  </si>
  <si>
    <t>Pulsar XL3</t>
  </si>
  <si>
    <t>020.03.XL-M</t>
  </si>
  <si>
    <t>2x(B)120</t>
  </si>
  <si>
    <t>Pulsar XXL1</t>
  </si>
  <si>
    <t>020.01.XXL-M</t>
  </si>
  <si>
    <t>1x(B)120
1x(B)140</t>
  </si>
  <si>
    <t>Pulsar XXL2</t>
  </si>
  <si>
    <t>020.02.XXL-M</t>
  </si>
  <si>
    <t>Pulsar mega 1</t>
  </si>
  <si>
    <t>020.01.MEG-M</t>
  </si>
  <si>
    <t>Pulsar mega 2</t>
  </si>
  <si>
    <t>020.02.MEG-H</t>
  </si>
  <si>
    <t>Pulsar mega 3</t>
  </si>
  <si>
    <t>020.03.MEG-M</t>
  </si>
  <si>
    <t>Boomerang</t>
  </si>
  <si>
    <t>Sydney XS1</t>
  </si>
  <si>
    <t>021.01.XS-H</t>
  </si>
  <si>
    <t>Sydney XS2</t>
  </si>
  <si>
    <t>021.02.XS-H</t>
  </si>
  <si>
    <t>Inertia</t>
  </si>
  <si>
    <t>021.01.S-H</t>
  </si>
  <si>
    <t>Weapon S1</t>
  </si>
  <si>
    <t>021.02.S-H</t>
  </si>
  <si>
    <t>Weapon S2</t>
  </si>
  <si>
    <t>021.03.S-H</t>
  </si>
  <si>
    <t>Station</t>
  </si>
  <si>
    <t>021.04.S-M</t>
  </si>
  <si>
    <t>Element</t>
  </si>
  <si>
    <t>021.05.S-M</t>
  </si>
  <si>
    <t>5x(B)50
3x(B)40
2x(B)60</t>
  </si>
  <si>
    <t>Spirit</t>
  </si>
  <si>
    <t>021.06.S-M</t>
  </si>
  <si>
    <t>Killer M1</t>
  </si>
  <si>
    <t>021.01.M-H</t>
  </si>
  <si>
    <t>Killer M2</t>
  </si>
  <si>
    <t>021.02.M-M</t>
  </si>
  <si>
    <t>3x(B)50
7x(B)40</t>
  </si>
  <si>
    <t>Killer M3</t>
  </si>
  <si>
    <t>021.03.M-M</t>
  </si>
  <si>
    <t>Weapon M1</t>
  </si>
  <si>
    <t>021.04.M-H</t>
  </si>
  <si>
    <t>Song L1</t>
  </si>
  <si>
    <t>021.01.L-H</t>
  </si>
  <si>
    <t>1x(B)50
2x(B)40</t>
  </si>
  <si>
    <t>Song L2</t>
  </si>
  <si>
    <t>021.02.L-M</t>
  </si>
  <si>
    <t>2x(B)40
1x(B)50</t>
  </si>
  <si>
    <t>Song L3</t>
  </si>
  <si>
    <t>021.03.L-M</t>
  </si>
  <si>
    <t>Song L4</t>
  </si>
  <si>
    <t>021.04.L-E</t>
  </si>
  <si>
    <t>Song L5</t>
  </si>
  <si>
    <t>021.05.L-E</t>
  </si>
  <si>
    <t>2x(B)50
1x(B)40</t>
  </si>
  <si>
    <t>Line</t>
  </si>
  <si>
    <t>021.06.L-M</t>
  </si>
  <si>
    <t>1x(B)60
1x(B)80
1x(B)50</t>
  </si>
  <si>
    <t>Weapon L1</t>
  </si>
  <si>
    <t>021.07.L-H</t>
  </si>
  <si>
    <t>1x(B)80
2x(B)70</t>
  </si>
  <si>
    <t>Weapon L2</t>
  </si>
  <si>
    <t>021.08.L-H</t>
  </si>
  <si>
    <t>Rarrk</t>
  </si>
  <si>
    <t>021.09.L-E</t>
  </si>
  <si>
    <t>1x(B)90
1x(B)60
1x(B)50</t>
  </si>
  <si>
    <t>Inuit L1</t>
  </si>
  <si>
    <t>021.10.L-E</t>
  </si>
  <si>
    <t>1x(B)120
1x(B)100
1x(B)90</t>
  </si>
  <si>
    <t>Tribal XL1</t>
  </si>
  <si>
    <t>021.01.XL-H</t>
  </si>
  <si>
    <t>Tribal XL2</t>
  </si>
  <si>
    <t>021.02.XL-M</t>
  </si>
  <si>
    <t>Tribal XL3</t>
  </si>
  <si>
    <t>021.10.XL-E</t>
  </si>
  <si>
    <t>1x(B)60
1x(B)40</t>
  </si>
  <si>
    <t>Arbor XL1</t>
  </si>
  <si>
    <t>021.03.XL-H</t>
  </si>
  <si>
    <t>1x(B)80
1x(B)90</t>
  </si>
  <si>
    <t>Arbor XL2</t>
  </si>
  <si>
    <t>021.04.XL-M</t>
  </si>
  <si>
    <t>Nomade XL1</t>
  </si>
  <si>
    <t>021.05.XL-E</t>
  </si>
  <si>
    <t>1x(B)90
1x(B)100</t>
  </si>
  <si>
    <t>Nomade XL2</t>
  </si>
  <si>
    <t>021.06.XL-E</t>
  </si>
  <si>
    <t>2x(B)90</t>
  </si>
  <si>
    <t>Weapon XL1</t>
  </si>
  <si>
    <t>021.07.XL-H</t>
  </si>
  <si>
    <t>Inuit XL1</t>
  </si>
  <si>
    <t xml:space="preserve"> 021.08.XL-E</t>
  </si>
  <si>
    <t>2x(B)160</t>
  </si>
  <si>
    <t>Inuit XL2</t>
  </si>
  <si>
    <t>021.09.XL-E</t>
  </si>
  <si>
    <t>2x(B)140</t>
  </si>
  <si>
    <t>Ultimate</t>
  </si>
  <si>
    <t>021.01.XXL-H</t>
  </si>
  <si>
    <t>1x(B)50
1x(B)70</t>
  </si>
  <si>
    <t>Elder</t>
  </si>
  <si>
    <t>021.02.XXL-M</t>
  </si>
  <si>
    <t>1x(B)90
1x(B)50</t>
  </si>
  <si>
    <t>Outback</t>
  </si>
  <si>
    <t>021.03.XXL-M</t>
  </si>
  <si>
    <t>Sacral</t>
  </si>
  <si>
    <t>021.04.XXL-M</t>
  </si>
  <si>
    <t>Infinite</t>
  </si>
  <si>
    <t>021.01.MEG-H</t>
  </si>
  <si>
    <t>Native</t>
  </si>
  <si>
    <t>021.02.MEG-M</t>
  </si>
  <si>
    <t>Intuition mega 1</t>
  </si>
  <si>
    <t>021.03.MEG-E</t>
  </si>
  <si>
    <t>Intuition mega 2</t>
  </si>
  <si>
    <t>021.04.MEG-E</t>
  </si>
  <si>
    <t>Intuition mega 3</t>
  </si>
  <si>
    <t>021.05.MEG-M</t>
  </si>
  <si>
    <t>Shape Rider</t>
  </si>
  <si>
    <t>Pebble 1 XXS</t>
  </si>
  <si>
    <t>022.01.XXS</t>
  </si>
  <si>
    <t>Pebble 2 XXS</t>
  </si>
  <si>
    <t>022.02.XXS</t>
  </si>
  <si>
    <t>Pebble 3 XS</t>
  </si>
  <si>
    <t>022.03.XS</t>
  </si>
  <si>
    <t>4x(B)40</t>
  </si>
  <si>
    <t>Pebble 4 S</t>
  </si>
  <si>
    <t>022.04.S</t>
  </si>
  <si>
    <t>Pebble 5 S</t>
  </si>
  <si>
    <t>022.05.S</t>
  </si>
  <si>
    <t>15x(B)40</t>
  </si>
  <si>
    <t>Breakside 1 L/XS</t>
  </si>
  <si>
    <t>022.06.L</t>
  </si>
  <si>
    <t>2x(B)40
3x(B)50</t>
  </si>
  <si>
    <t>Breakside 2 L/M</t>
  </si>
  <si>
    <t>022.07.L</t>
  </si>
  <si>
    <t>3x(B)50
2x(B)40</t>
  </si>
  <si>
    <t xml:space="preserve">Breakside 3 XL/M </t>
  </si>
  <si>
    <t>022.08.XL</t>
  </si>
  <si>
    <t>Breakside 4 XL/M</t>
  </si>
  <si>
    <t>022.09.XL</t>
  </si>
  <si>
    <t xml:space="preserve">Breakiside 5 XL/M </t>
  </si>
  <si>
    <t>022.10.XL</t>
  </si>
  <si>
    <t xml:space="preserve">Breakside 6 XXL/M </t>
  </si>
  <si>
    <t>022.11.XXL</t>
  </si>
  <si>
    <t xml:space="preserve">Breakside 7 XXL/L </t>
  </si>
  <si>
    <t>022.12.XXL</t>
  </si>
  <si>
    <t>1x(B)80
1x(B)70
1x(B)120</t>
  </si>
  <si>
    <t xml:space="preserve">Breakside 8 XXL/L </t>
  </si>
  <si>
    <t>022.13.XXL</t>
  </si>
  <si>
    <t>Breakside 9 XXL/L</t>
  </si>
  <si>
    <t>022.14.XXL</t>
  </si>
  <si>
    <t>Breakside 10 XXL/XL</t>
  </si>
  <si>
    <t>022.15.XXL</t>
  </si>
  <si>
    <t>Breakside 11 MEG/XL</t>
  </si>
  <si>
    <t>022.16.MEG</t>
  </si>
  <si>
    <t>Breakside 12 MEG/XL</t>
  </si>
  <si>
    <t>022.17.MEG</t>
  </si>
  <si>
    <t>Breakside 13 MEG/XL</t>
  </si>
  <si>
    <t>022.18.MEG</t>
  </si>
  <si>
    <t>Breakside 14 MEG/XL</t>
  </si>
  <si>
    <t>022.19.MEG</t>
  </si>
  <si>
    <t>Breakside 15 MEG/XXL</t>
  </si>
  <si>
    <t>022.20.MEG</t>
  </si>
  <si>
    <t>Breakside 16 MEG/XXL</t>
  </si>
  <si>
    <t>022.21.MEG</t>
  </si>
  <si>
    <t xml:space="preserve">Riverside 1 M </t>
  </si>
  <si>
    <t>022.22.M</t>
  </si>
  <si>
    <t xml:space="preserve">Riverside 2 M </t>
  </si>
  <si>
    <t>022.23.M</t>
  </si>
  <si>
    <t xml:space="preserve">Riverside 3 M </t>
  </si>
  <si>
    <t>022.24.M</t>
  </si>
  <si>
    <t xml:space="preserve">Riverside 4 M </t>
  </si>
  <si>
    <t>022.25.M</t>
  </si>
  <si>
    <t xml:space="preserve">Riverside 6 M </t>
  </si>
  <si>
    <t>022.27.M</t>
  </si>
  <si>
    <t xml:space="preserve">Riverside 7 L </t>
  </si>
  <si>
    <t>022.28.L</t>
  </si>
  <si>
    <t xml:space="preserve">Riverside 8 L </t>
  </si>
  <si>
    <t>022.29.L</t>
  </si>
  <si>
    <t>2x(B)70
1x(B)50</t>
  </si>
  <si>
    <t xml:space="preserve">Riverside 9 L </t>
  </si>
  <si>
    <t>022.30.L</t>
  </si>
  <si>
    <t xml:space="preserve">Riverside 10 XL </t>
  </si>
  <si>
    <t>022.31.XL</t>
  </si>
  <si>
    <t>1x(B)40
4x(B)50</t>
  </si>
  <si>
    <t xml:space="preserve">Riverside 11 XL </t>
  </si>
  <si>
    <t>022.32.XL</t>
  </si>
  <si>
    <t>2x(B)50
2x(B)70</t>
  </si>
  <si>
    <t>Riverside 12 XL</t>
  </si>
  <si>
    <t>022.33.XL</t>
  </si>
  <si>
    <t xml:space="preserve">Riverside 13 XXL </t>
  </si>
  <si>
    <t>022.34.XXL</t>
  </si>
  <si>
    <t>2x(B)60
1x(B)70</t>
  </si>
  <si>
    <t xml:space="preserve">Riverside 14 XXL </t>
  </si>
  <si>
    <t>022.35.XXL</t>
  </si>
  <si>
    <t>1x(B)120
1x(B)70</t>
  </si>
  <si>
    <t xml:space="preserve">Riverside 16 XXL </t>
  </si>
  <si>
    <t>022.37.XXL</t>
  </si>
  <si>
    <t xml:space="preserve">Riverside 17 XXL </t>
  </si>
  <si>
    <t>022.38.XXL</t>
  </si>
  <si>
    <t xml:space="preserve">Riverside 18 XXL </t>
  </si>
  <si>
    <t>022.39.XXL</t>
  </si>
  <si>
    <t>1x(B)100
1x(B)120</t>
  </si>
  <si>
    <t>Riverside 19 MEG</t>
  </si>
  <si>
    <t>022.40.MEG</t>
  </si>
  <si>
    <t>1x(B)220</t>
  </si>
  <si>
    <t>Riverside 20 MEG</t>
  </si>
  <si>
    <t>022.41.MEG</t>
  </si>
  <si>
    <t>Riverside 21 MEG</t>
  </si>
  <si>
    <t>022.42.MEG</t>
  </si>
  <si>
    <t>Sunside 1 M</t>
  </si>
  <si>
    <t>022.43.M</t>
  </si>
  <si>
    <t>Sunside 3 L</t>
  </si>
  <si>
    <t>022.45.L</t>
  </si>
  <si>
    <t>Sunside 4 L</t>
  </si>
  <si>
    <t>022.46.L</t>
  </si>
  <si>
    <t>4x(B)60
1x(B)50</t>
  </si>
  <si>
    <t>Sunside 5 L</t>
  </si>
  <si>
    <t>022.47.L</t>
  </si>
  <si>
    <t xml:space="preserve">1x(B)70
2x(B)60
</t>
  </si>
  <si>
    <t>Sunside 6 XL</t>
  </si>
  <si>
    <t>022.48.XL</t>
  </si>
  <si>
    <t>2x(B)100
1x(B)80</t>
  </si>
  <si>
    <t>Sunside 7 XL</t>
  </si>
  <si>
    <t>022.49.XL</t>
  </si>
  <si>
    <t>Sunside 8 XL</t>
  </si>
  <si>
    <t>022.50.XL</t>
  </si>
  <si>
    <t>1x(B)80
3x(B)60</t>
  </si>
  <si>
    <t>Sunside 9 XL</t>
  </si>
  <si>
    <t>022.51.XL</t>
  </si>
  <si>
    <t>Sunside 11 XXL</t>
  </si>
  <si>
    <t>022.53.XXL</t>
  </si>
  <si>
    <t>1x(B)90
1x(B)120
1x(B)100</t>
  </si>
  <si>
    <t>Sunside 12 XXL</t>
  </si>
  <si>
    <t>022.54.XXL</t>
  </si>
  <si>
    <t>2x(B)80
1x(B)90</t>
  </si>
  <si>
    <t>Sunside 13 XXL</t>
  </si>
  <si>
    <t>022.55.XXL</t>
  </si>
  <si>
    <t>2x(B)60
2x(B)50</t>
  </si>
  <si>
    <t>Sunside 14 XXL</t>
  </si>
  <si>
    <t>022.56.XXL</t>
  </si>
  <si>
    <t>Sunside 15 XXL</t>
  </si>
  <si>
    <t>022.57.XXL</t>
  </si>
  <si>
    <t>Sunside 16 XXL</t>
  </si>
  <si>
    <t>022.58.XXL</t>
  </si>
  <si>
    <t>Sunside 17 MEG</t>
  </si>
  <si>
    <t>022.59.MEG</t>
  </si>
  <si>
    <t>Sunside 18 MEG</t>
  </si>
  <si>
    <t>022.60.MEG</t>
  </si>
  <si>
    <t>Lift</t>
  </si>
  <si>
    <t>Lift L 2</t>
  </si>
  <si>
    <t>023.04.L</t>
  </si>
  <si>
    <t>1x(B)50/3x(B)6/1x(B)70</t>
  </si>
  <si>
    <t>Lift L3</t>
  </si>
  <si>
    <t>023.05.L</t>
  </si>
  <si>
    <t>2x(B)60/3x(B)50</t>
  </si>
  <si>
    <t>Lift XL1</t>
  </si>
  <si>
    <t>023.15.XL</t>
  </si>
  <si>
    <t>5x(B)60</t>
  </si>
  <si>
    <t>Lift XL2</t>
  </si>
  <si>
    <t>023.16.XL</t>
  </si>
  <si>
    <t>Lift XL3</t>
  </si>
  <si>
    <t>023.17.XL</t>
  </si>
  <si>
    <t>1x(B)80/2x(B)70</t>
  </si>
  <si>
    <t>Lift XXL1</t>
  </si>
  <si>
    <t>023.20.XXL</t>
  </si>
  <si>
    <t>Taji</t>
  </si>
  <si>
    <t>Taji Pinch S</t>
  </si>
  <si>
    <t>024.01.S</t>
  </si>
  <si>
    <t>11x(B)40
4x(B)50</t>
  </si>
  <si>
    <t>Taji Pinch M1</t>
  </si>
  <si>
    <t>024.02.M</t>
  </si>
  <si>
    <t>Taji Pinch M2</t>
  </si>
  <si>
    <t>024.03.M</t>
  </si>
  <si>
    <t>1x(B)70
3x(B)60
1x(B)50</t>
  </si>
  <si>
    <t>Taji Pinch L1</t>
  </si>
  <si>
    <t>024.04.L</t>
  </si>
  <si>
    <t>1x(B)80
3x(B)70</t>
  </si>
  <si>
    <t>Taji Pinch XL1</t>
  </si>
  <si>
    <t>024.05.XL</t>
  </si>
  <si>
    <t>Taji Pinch XL2</t>
  </si>
  <si>
    <t>024.06.XL</t>
  </si>
  <si>
    <t>1x(B)60
1x(B)90 1x(B)100</t>
  </si>
  <si>
    <t>Taji Pinch XXL1</t>
  </si>
  <si>
    <t>024.07.XXL</t>
  </si>
  <si>
    <t>Taji Pinch XXL2</t>
  </si>
  <si>
    <t>024.08.XXL</t>
  </si>
  <si>
    <t>Taji Pinch MEG 1</t>
  </si>
  <si>
    <t>024.09.MEG</t>
  </si>
  <si>
    <t>Taji Pinch MEG 2</t>
  </si>
  <si>
    <t>024.20.MEG</t>
  </si>
  <si>
    <t>Taji Pinch MEG 3</t>
  </si>
  <si>
    <t>024.21.MEG</t>
  </si>
  <si>
    <t>Taji Pinch MEG 4</t>
  </si>
  <si>
    <t>024.22.MEG</t>
  </si>
  <si>
    <t>Taji Pinch MEG 5</t>
  </si>
  <si>
    <t>024.23.MEG</t>
  </si>
  <si>
    <t>Taji Pinch MEG 6</t>
  </si>
  <si>
    <t>024.24.MEG</t>
  </si>
  <si>
    <t>Taji Pinch MEG 7</t>
  </si>
  <si>
    <t>024.25.MEG</t>
  </si>
  <si>
    <t>Taji Pinch MEG 8</t>
  </si>
  <si>
    <t>024.26.MEG</t>
  </si>
  <si>
    <t>Taji Pinch MEG 9</t>
  </si>
  <si>
    <t>024.27.MEG</t>
  </si>
  <si>
    <t>Taji Pinch MEG 10</t>
  </si>
  <si>
    <t>024.28.MEG</t>
  </si>
  <si>
    <t>Taji Pinch MEG 11</t>
  </si>
  <si>
    <t>024.29.MEG</t>
  </si>
  <si>
    <t>Taji XXL1</t>
  </si>
  <si>
    <t>024.15.XXL</t>
  </si>
  <si>
    <t>Taji XXL2</t>
  </si>
  <si>
    <t>024.16.XXL</t>
  </si>
  <si>
    <t>Taji XXL3</t>
  </si>
  <si>
    <t>024.17.XXL</t>
  </si>
  <si>
    <t>Taji  MEG 1</t>
  </si>
  <si>
    <t>024.18.MEG</t>
  </si>
  <si>
    <t>Sky ball</t>
  </si>
  <si>
    <t>Sky-ball XS</t>
  </si>
  <si>
    <t>025.02.XS</t>
  </si>
  <si>
    <t>1x(B)120
1x(B)100</t>
  </si>
  <si>
    <t>Sky-ball S1</t>
  </si>
  <si>
    <t>025.03.S</t>
  </si>
  <si>
    <t>Sky-ball S2</t>
  </si>
  <si>
    <t>025.04.S</t>
  </si>
  <si>
    <t>XS 1</t>
  </si>
  <si>
    <t>100.01.XS-H</t>
  </si>
  <si>
    <t>S 1</t>
  </si>
  <si>
    <t>100.01.S-H</t>
  </si>
  <si>
    <t>1x(B)70
6x(B)50
2x(B)40
1x(B)60</t>
  </si>
  <si>
    <t>S 2</t>
  </si>
  <si>
    <t>100.02.S-M</t>
  </si>
  <si>
    <t>S 3</t>
  </si>
  <si>
    <t>100.03.S-H</t>
  </si>
  <si>
    <t>8x(B)40
2x(B)50</t>
  </si>
  <si>
    <t>M 1</t>
  </si>
  <si>
    <t>100.01.M-M</t>
  </si>
  <si>
    <t>3x(B)60
2x(B)70</t>
  </si>
  <si>
    <t>M 2</t>
  </si>
  <si>
    <t>100.02.M-M</t>
  </si>
  <si>
    <t>L 1</t>
  </si>
  <si>
    <t>100.01.L-M</t>
  </si>
  <si>
    <t>2x(B)90
1x(B)80</t>
  </si>
  <si>
    <t>L 2</t>
  </si>
  <si>
    <t>100.02.L-H</t>
  </si>
  <si>
    <t>1x(B)70
2x(B)80</t>
  </si>
  <si>
    <t>L 3</t>
  </si>
  <si>
    <t>100.03.L-M</t>
  </si>
  <si>
    <t>2x(B)50
2x(B)60
1x(B)40</t>
  </si>
  <si>
    <t>L 4</t>
  </si>
  <si>
    <t>100.04.L-M</t>
  </si>
  <si>
    <t>XL 1</t>
  </si>
  <si>
    <t>100.01.XL-M</t>
  </si>
  <si>
    <t>1x(B)70
1x(B)80</t>
  </si>
  <si>
    <t>XL 2</t>
  </si>
  <si>
    <t>100.02.XL-M</t>
  </si>
  <si>
    <t>XL 3</t>
  </si>
  <si>
    <t>100.03.XL-H</t>
  </si>
  <si>
    <t>XL 4</t>
  </si>
  <si>
    <t>100.04.XL-M</t>
  </si>
  <si>
    <t>1x(B)120
1x(B)80
1x(B)100</t>
  </si>
  <si>
    <t>XL 5</t>
  </si>
  <si>
    <t>100.05.XL-M</t>
  </si>
  <si>
    <t>XL 6</t>
  </si>
  <si>
    <t>100.06.XL-M</t>
  </si>
  <si>
    <t>1x(B)80
1x(B)70
1x(B)60</t>
  </si>
  <si>
    <t>XL 7</t>
  </si>
  <si>
    <t>100.07.XL-M</t>
  </si>
  <si>
    <t>XL 8</t>
  </si>
  <si>
    <t>100.08.XL-H</t>
  </si>
  <si>
    <t>XXL 1</t>
  </si>
  <si>
    <t>100.01.XXL-M</t>
  </si>
  <si>
    <t>XXL 2</t>
  </si>
  <si>
    <t>100.02.XXL-E</t>
  </si>
  <si>
    <t>XXL 3</t>
  </si>
  <si>
    <t>100.03.XXL-M</t>
  </si>
  <si>
    <t>XXL 4</t>
  </si>
  <si>
    <t>100.04.XXL-M</t>
  </si>
  <si>
    <t>XXL 5</t>
  </si>
  <si>
    <t>100.05.XXL-M</t>
  </si>
  <si>
    <t>XXL 6</t>
  </si>
  <si>
    <t>100.06.XXL-M</t>
  </si>
  <si>
    <t>x(B)160</t>
  </si>
  <si>
    <t>XXL 7</t>
  </si>
  <si>
    <t>100.07.XXL-H</t>
  </si>
  <si>
    <t>XXL 8</t>
  </si>
  <si>
    <t>100.08.XXL-M</t>
  </si>
  <si>
    <t>MEG 1</t>
  </si>
  <si>
    <t>100.01.MEG-H</t>
  </si>
  <si>
    <t>MEG 2</t>
  </si>
  <si>
    <t>100.02.MEG-H</t>
  </si>
  <si>
    <t>MEG 3</t>
  </si>
  <si>
    <t>100.03.MEG-M</t>
  </si>
  <si>
    <t>MEG 4</t>
  </si>
  <si>
    <t>100.04.MEG-M</t>
  </si>
  <si>
    <t>MEG 5</t>
  </si>
  <si>
    <t>100.05.MEG.H</t>
  </si>
  <si>
    <t>MEG 6</t>
  </si>
  <si>
    <t>100.06.MEG-E</t>
  </si>
  <si>
    <t>MEG 7</t>
  </si>
  <si>
    <t>100.07.MEG-H</t>
  </si>
  <si>
    <t>MEG 8</t>
  </si>
  <si>
    <t>100.08.MEG-M</t>
  </si>
  <si>
    <t>MEG 9</t>
  </si>
  <si>
    <t>100.09.MEG-M</t>
  </si>
  <si>
    <t>MEG 10</t>
  </si>
  <si>
    <t>100.10.MEG-M</t>
  </si>
  <si>
    <t>Plugs</t>
  </si>
  <si>
    <t>000.00.000-0</t>
  </si>
  <si>
    <t>Total holds</t>
  </si>
  <si>
    <t>Cheeta Public Prices CHF  01.01.2024 - Soft PU Holds</t>
  </si>
  <si>
    <t>brand:Cheeta;start:5;End:23;Range:A;Reference:C;Colors:F-&gt;R;productName:Soft PU-Holds</t>
  </si>
  <si>
    <t>PU CHF HT</t>
  </si>
  <si>
    <t>Soft Stadium</t>
  </si>
  <si>
    <t>Soft Stadium M0</t>
  </si>
  <si>
    <t>226.01.M</t>
  </si>
  <si>
    <t>2x(B)50
5x(B)60</t>
  </si>
  <si>
    <t>Soft Stadium M2</t>
  </si>
  <si>
    <t>226.02.M</t>
  </si>
  <si>
    <t>Soft Stadium L1</t>
  </si>
  <si>
    <t>226.06.L</t>
  </si>
  <si>
    <t>Soft Stadium L2</t>
  </si>
  <si>
    <t>226.07.L</t>
  </si>
  <si>
    <t>Soft Stadium L3</t>
  </si>
  <si>
    <t>226.08.L</t>
  </si>
  <si>
    <t>Soft Stadium L4</t>
  </si>
  <si>
    <t>226.09.L</t>
  </si>
  <si>
    <t>5x(B)50
1x(B)60</t>
  </si>
  <si>
    <t>Soft Stadium L5</t>
  </si>
  <si>
    <t>226.10.L</t>
  </si>
  <si>
    <t>6x(B)50</t>
  </si>
  <si>
    <t>Soft Stadium L6</t>
  </si>
  <si>
    <t>226.11.L</t>
  </si>
  <si>
    <t>Soft Stadium XL1</t>
  </si>
  <si>
    <t>226.15.XL</t>
  </si>
  <si>
    <t>2x(B)70
1x(B)50
2x(B)60</t>
  </si>
  <si>
    <t>Soft Odyssey</t>
  </si>
  <si>
    <t>Soft Odyssey XL1</t>
  </si>
  <si>
    <t>227.30.XL</t>
  </si>
  <si>
    <t>2x(B)60
3x(B)70</t>
  </si>
  <si>
    <t>Soft Odyssey XL2</t>
  </si>
  <si>
    <t>227.31.XL</t>
  </si>
  <si>
    <t>Soft Odyssey XL3</t>
  </si>
  <si>
    <t>227.32.XL</t>
  </si>
  <si>
    <t>1x(B)100
2x(B)120</t>
  </si>
  <si>
    <t>Soft Lift</t>
  </si>
  <si>
    <t>Soft Lift L2</t>
  </si>
  <si>
    <t>223.11.L</t>
  </si>
  <si>
    <t>Soft Lift L3</t>
  </si>
  <si>
    <t>223.12.L</t>
  </si>
  <si>
    <t>Soft Lift XL1</t>
  </si>
  <si>
    <t>223.15.XL</t>
  </si>
  <si>
    <t>Soft Lift XL2</t>
  </si>
  <si>
    <t>223.16.XL</t>
  </si>
  <si>
    <t>Soft Lift XL3</t>
  </si>
  <si>
    <t>223.17.XL</t>
  </si>
  <si>
    <t>Soft Lift XXL1</t>
  </si>
  <si>
    <t>223.20.XL</t>
  </si>
  <si>
    <t>Fiberglass volumes</t>
  </si>
  <si>
    <t xml:space="preserve">Cheeta Public Prices CHF  01.01.2024 - Fiberglass volumes </t>
  </si>
  <si>
    <t>brand:Cheeta;start:5;End:159;Range:B;Reference:C;Colors:F-&gt;P;productName:Fiberglass volumes</t>
  </si>
  <si>
    <t>Stored</t>
  </si>
  <si>
    <t>No stock</t>
  </si>
  <si>
    <t>Ral Code</t>
  </si>
  <si>
    <t>Nb vol/ set</t>
  </si>
  <si>
    <t>Black</t>
  </si>
  <si>
    <t>Blue</t>
  </si>
  <si>
    <t>Yellow</t>
  </si>
  <si>
    <t>Red</t>
  </si>
  <si>
    <t>White</t>
  </si>
  <si>
    <t>Green</t>
  </si>
  <si>
    <t>Purple</t>
  </si>
  <si>
    <t>Grey</t>
  </si>
  <si>
    <t>Nb Pieces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</si>
  <si>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5600698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5600698">
              <pm:latin face="Helvetica Neue" sz="320" weight="normal" i="0"/>
              <pm:cs sz="320"/>
              <pm:ea sz="320"/>
            </pm:charSpec>
          </ext>
        </extLst>
      </rPr>
      <t xml:space="preserve"> Odyssey</t>
    </r>
  </si>
  <si>
    <t>Odyssey 1</t>
  </si>
  <si>
    <t>VOL.F.160</t>
  </si>
  <si>
    <t>Not available</t>
  </si>
  <si>
    <t>Odyssey 2</t>
  </si>
  <si>
    <t>VOL.F.161</t>
  </si>
  <si>
    <t>Odyssey 3</t>
  </si>
  <si>
    <t>VOL.F.162</t>
  </si>
  <si>
    <t>Odyssey 4</t>
  </si>
  <si>
    <t>VOL.F.163</t>
  </si>
  <si>
    <t>Odyssey 5</t>
  </si>
  <si>
    <t>VOL.F.164</t>
  </si>
  <si>
    <t>Odyssey 6</t>
  </si>
  <si>
    <t>VOL.F.165</t>
  </si>
  <si>
    <t>Odyssey 7</t>
  </si>
  <si>
    <t>VOL.F.166</t>
  </si>
  <si>
    <t>Odyssey 8</t>
  </si>
  <si>
    <t>VOL.F.167</t>
  </si>
  <si>
    <t>Odyssey 9</t>
  </si>
  <si>
    <t>VOL.F.168</t>
  </si>
  <si>
    <t>Odyssey 10</t>
  </si>
  <si>
    <t>VOL.F.169</t>
  </si>
  <si>
    <t>Odyssey 11</t>
  </si>
  <si>
    <t>VOL.F.170</t>
  </si>
  <si>
    <t>Odyssey 12</t>
  </si>
  <si>
    <t>VOL.F.171</t>
  </si>
  <si>
    <t>Odyssey 13</t>
  </si>
  <si>
    <t>VOL.F.172</t>
  </si>
  <si>
    <t>Odyssey 14</t>
  </si>
  <si>
    <t>VOL.F.173</t>
  </si>
  <si>
    <t>Odyssey 15</t>
  </si>
  <si>
    <t>VOL.F.174</t>
  </si>
  <si>
    <t>Odyssey 16</t>
  </si>
  <si>
    <t>VOL.F.175</t>
  </si>
  <si>
    <t>Odyssey 17</t>
  </si>
  <si>
    <t>VOL.F.176</t>
  </si>
  <si>
    <t>Odyssey 1 DT</t>
  </si>
  <si>
    <t>VOL.F.180</t>
  </si>
  <si>
    <t>Odyssey 2 DT</t>
  </si>
  <si>
    <t>VOL.F.181</t>
  </si>
  <si>
    <t>Odyssey 3 DT¨</t>
  </si>
  <si>
    <t>VOL.F.182</t>
  </si>
  <si>
    <t>Odyssey 4 DT</t>
  </si>
  <si>
    <t>VOL.F.183</t>
  </si>
  <si>
    <t>Odyssey 5 DT</t>
  </si>
  <si>
    <t>VOL.F.184</t>
  </si>
  <si>
    <t>Odyssey 6 DT</t>
  </si>
  <si>
    <t>VOL.F.185</t>
  </si>
  <si>
    <t>Odyssey 7 DT</t>
  </si>
  <si>
    <t>VOL.F.186</t>
  </si>
  <si>
    <t>Odyssey 8 DT</t>
  </si>
  <si>
    <t>VOL.F.187</t>
  </si>
  <si>
    <t>Odyssey 9 DT</t>
  </si>
  <si>
    <t>VOL.F.188</t>
  </si>
  <si>
    <t>Odyssey 10 DT</t>
  </si>
  <si>
    <t>VOL.F.189</t>
  </si>
  <si>
    <t>Odyssey 11 DT</t>
  </si>
  <si>
    <t>VOL.F.190</t>
  </si>
  <si>
    <t>Odyssey 12 DT</t>
  </si>
  <si>
    <t>VOL.F.191</t>
  </si>
  <si>
    <t>Odyssey 13 DT</t>
  </si>
  <si>
    <t>VOL.F.192</t>
  </si>
  <si>
    <t>Odyssey 14 DT</t>
  </si>
  <si>
    <t>VOL.F.193</t>
  </si>
  <si>
    <t>Odyssey 15 DT</t>
  </si>
  <si>
    <t>VOL.F.194</t>
  </si>
  <si>
    <t>Odyssey 16 DT</t>
  </si>
  <si>
    <t>VOL.F.195</t>
  </si>
  <si>
    <t>Odyssey 17 DT</t>
  </si>
  <si>
    <t>VOL.F.196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</si>
  <si>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5600698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5600698">
              <pm:latin face="Helvetica Neue" sz="320" weight="normal" i="0"/>
              <pm:cs sz="320"/>
              <pm:ea sz="320"/>
            </pm:charSpec>
          </ext>
        </extLst>
      </rPr>
      <t xml:space="preserve"> Stadium </t>
    </r>
  </si>
  <si>
    <t>Stadium 1</t>
  </si>
  <si>
    <t>VOL.F.125</t>
  </si>
  <si>
    <t>Stadium 2</t>
  </si>
  <si>
    <t>VOL.F.126</t>
  </si>
  <si>
    <t>Stadium 3</t>
  </si>
  <si>
    <t>VOL.F.127</t>
  </si>
  <si>
    <t>Stadium 4</t>
  </si>
  <si>
    <t>VOL.F.128</t>
  </si>
  <si>
    <t>Stadium 5</t>
  </si>
  <si>
    <t>VOL.F.129</t>
  </si>
  <si>
    <t>Stadium 6</t>
  </si>
  <si>
    <t>VOL.F.130</t>
  </si>
  <si>
    <t>Stadium 7</t>
  </si>
  <si>
    <t>VOL.F.131</t>
  </si>
  <si>
    <t>Stadium 8</t>
  </si>
  <si>
    <t>VOL.F.132</t>
  </si>
  <si>
    <t>Stadium 9</t>
  </si>
  <si>
    <t>VOL.F.133</t>
  </si>
  <si>
    <t>Stadium 10</t>
  </si>
  <si>
    <t>VOL.F.134</t>
  </si>
  <si>
    <t>Stadium 1 DT</t>
  </si>
  <si>
    <t>VOL.F.140</t>
  </si>
  <si>
    <t>Stadium 2 DT</t>
  </si>
  <si>
    <t>VOL.F.141</t>
  </si>
  <si>
    <t>Stadium 3 DT</t>
  </si>
  <si>
    <t>VOL.F.142</t>
  </si>
  <si>
    <t>Stadium 4 DT</t>
  </si>
  <si>
    <t>VOL.F.143</t>
  </si>
  <si>
    <t>Stadium 5 DT</t>
  </si>
  <si>
    <t>VOL.F.144</t>
  </si>
  <si>
    <t>Stadium 6 DT</t>
  </si>
  <si>
    <t>VOL.F.145</t>
  </si>
  <si>
    <t>Stadium 7 DT</t>
  </si>
  <si>
    <t>VOL.F.146</t>
  </si>
  <si>
    <t>Stadium 8 DT</t>
  </si>
  <si>
    <t>VOL.F.147</t>
  </si>
  <si>
    <t>Stadium 9 DT</t>
  </si>
  <si>
    <t>VOL.F.148</t>
  </si>
  <si>
    <t>Stadium 10 DT</t>
  </si>
  <si>
    <t>VOL.F.149</t>
  </si>
  <si>
    <t>Scoop</t>
  </si>
  <si>
    <t>Scoop 1</t>
  </si>
  <si>
    <t>VOL.F.001-M</t>
  </si>
  <si>
    <t>Scoop 2</t>
  </si>
  <si>
    <t>VOL.F.002-M</t>
  </si>
  <si>
    <t>Pinch</t>
  </si>
  <si>
    <t>Pinch 1</t>
  </si>
  <si>
    <t>VOL.F.003-H</t>
  </si>
  <si>
    <t>Pinch 2</t>
  </si>
  <si>
    <t>VOL.F.004-H</t>
  </si>
  <si>
    <t>Rocket</t>
  </si>
  <si>
    <t>Rocket 1</t>
  </si>
  <si>
    <t>VOL.F.005-H</t>
  </si>
  <si>
    <t>Rocket 2</t>
  </si>
  <si>
    <t>VOL.F.006-H</t>
  </si>
  <si>
    <t>Triangle</t>
  </si>
  <si>
    <t>Triangle 1</t>
  </si>
  <si>
    <t>VOL.F.007-H</t>
  </si>
  <si>
    <t>Triangle 2</t>
  </si>
  <si>
    <t>VOL.F.008-E</t>
  </si>
  <si>
    <t>Tube</t>
  </si>
  <si>
    <t>Tube 1</t>
  </si>
  <si>
    <t>VOL.F.009-E</t>
  </si>
  <si>
    <t>Tube 2</t>
  </si>
  <si>
    <t>VOL.F.010-E</t>
  </si>
  <si>
    <t>Tube 3</t>
  </si>
  <si>
    <t>VOL.F.011-E</t>
  </si>
  <si>
    <t>Tube 4</t>
  </si>
  <si>
    <t>VOL.F.012-H</t>
  </si>
  <si>
    <t>Tube 5</t>
  </si>
  <si>
    <t>VOL.F.013-M</t>
  </si>
  <si>
    <t>Cube</t>
  </si>
  <si>
    <t>Cube 1</t>
  </si>
  <si>
    <t>VOL.F.014-M</t>
  </si>
  <si>
    <t>Cube 2</t>
  </si>
  <si>
    <t>VOL.F.015-H</t>
  </si>
  <si>
    <t>Cube 3</t>
  </si>
  <si>
    <t>VOL.F.016-M</t>
  </si>
  <si>
    <t>Cube 4</t>
  </si>
  <si>
    <t>VOL.F.017-H</t>
  </si>
  <si>
    <t>Cube 5</t>
  </si>
  <si>
    <t>VOL.F.018-M</t>
  </si>
  <si>
    <t>Lame</t>
  </si>
  <si>
    <t>Lame 1</t>
  </si>
  <si>
    <t>VOL.F.019-E</t>
  </si>
  <si>
    <t>Sculpt</t>
  </si>
  <si>
    <t>Sculpt 1</t>
  </si>
  <si>
    <t>VOL.F.020-M</t>
  </si>
  <si>
    <t>BoomRamp</t>
  </si>
  <si>
    <t>BoomRamp 1</t>
  </si>
  <si>
    <t>VOL.F.021-E</t>
  </si>
  <si>
    <t>BoomRamp 2</t>
  </si>
  <si>
    <t>VOL.F.022-E</t>
  </si>
  <si>
    <t>BoomRamp 3</t>
  </si>
  <si>
    <t>VOL.F.023-M</t>
  </si>
  <si>
    <t>BoomRamp 4</t>
  </si>
  <si>
    <t>VOL.F.024-M</t>
  </si>
  <si>
    <t>BoomRamp 5</t>
  </si>
  <si>
    <t>VOL.F.025-M</t>
  </si>
  <si>
    <t>BoomRamp 6</t>
  </si>
  <si>
    <t>VOL.F.026-H</t>
  </si>
  <si>
    <t>BoomJump</t>
  </si>
  <si>
    <t>BoomJump 1</t>
  </si>
  <si>
    <t>VOL.F.027-E</t>
  </si>
  <si>
    <t>BoomJump 2</t>
  </si>
  <si>
    <t>VOL.F.028-E</t>
  </si>
  <si>
    <t>BoomJump 3</t>
  </si>
  <si>
    <t>VOL.F.029-E</t>
  </si>
  <si>
    <t>BoomJump 4</t>
  </si>
  <si>
    <t>VOL.F.030-M</t>
  </si>
  <si>
    <t>BoomJump 5</t>
  </si>
  <si>
    <t>VOL.F.031-H</t>
  </si>
  <si>
    <t>BoomJump 6</t>
  </si>
  <si>
    <t>VOL.F.032-M</t>
  </si>
  <si>
    <t xml:space="preserve"> Taji</t>
  </si>
  <si>
    <t xml:space="preserve"> Taji 1</t>
  </si>
  <si>
    <t>VOL.F.035-M</t>
  </si>
  <si>
    <t xml:space="preserve"> Taji 1 DT</t>
  </si>
  <si>
    <t>VOL.F.115-H</t>
  </si>
  <si>
    <t>Taji 2</t>
  </si>
  <si>
    <t>VOL.F.033-M</t>
  </si>
  <si>
    <t>Taji 3</t>
  </si>
  <si>
    <t>VOL.F.034-H</t>
  </si>
  <si>
    <t>Taji 4</t>
  </si>
  <si>
    <t>VOL.F.041-M</t>
  </si>
  <si>
    <t>Taji bubble</t>
  </si>
  <si>
    <t>Taji bubble 1</t>
  </si>
  <si>
    <t>VOL.F.036-M</t>
  </si>
  <si>
    <t>Taji Bubble 2</t>
  </si>
  <si>
    <t>VOL.F.037-E</t>
  </si>
  <si>
    <t>Taji Bubble 3</t>
  </si>
  <si>
    <t>VOL.F.038-M</t>
  </si>
  <si>
    <t>Taji Bubble 4</t>
  </si>
  <si>
    <t>VOL.F.039-E</t>
  </si>
  <si>
    <t>Taji Bubble 5</t>
  </si>
  <si>
    <t>VOL.F.040-M</t>
  </si>
  <si>
    <t>Taji Slab</t>
  </si>
  <si>
    <t>Taji Slab 1</t>
  </si>
  <si>
    <t>VOL.F.042-H</t>
  </si>
  <si>
    <t>Taji Slab 2</t>
  </si>
  <si>
    <t>VOL.F.043-M</t>
  </si>
  <si>
    <t>Taji Slab 3</t>
  </si>
  <si>
    <t>VOL.F.044-H</t>
  </si>
  <si>
    <t>Taji Slab 4</t>
  </si>
  <si>
    <t>VOL.F.045-M</t>
  </si>
  <si>
    <t>Taji Slab 5</t>
  </si>
  <si>
    <t>VOL.F.046-M</t>
  </si>
  <si>
    <t>Taji Pinch</t>
  </si>
  <si>
    <t>Taji Pinch 1</t>
  </si>
  <si>
    <t>VOL.F.047-M</t>
  </si>
  <si>
    <t>Taji Pinch 2</t>
  </si>
  <si>
    <t>VOL.F.048-M</t>
  </si>
  <si>
    <t>Taji Pinch 3</t>
  </si>
  <si>
    <t>VOL.F.049-M</t>
  </si>
  <si>
    <t>Taji Pinch 4</t>
  </si>
  <si>
    <t>VOL.F.050-E</t>
  </si>
  <si>
    <t>Taji Pinch 5</t>
  </si>
  <si>
    <t>VOL.F.051-H</t>
  </si>
  <si>
    <t>Taji Pinch 6</t>
  </si>
  <si>
    <t>VOL.F.052-M</t>
  </si>
  <si>
    <t>Taji Pinch 7</t>
  </si>
  <si>
    <t>VOL.F.053-H</t>
  </si>
  <si>
    <t>Taji Pinch 8</t>
  </si>
  <si>
    <t>VOL.F.054-E</t>
  </si>
  <si>
    <t>Taji Pinch 9</t>
  </si>
  <si>
    <t>VOL.F.055-H</t>
  </si>
  <si>
    <t>Taji Pinch 10</t>
  </si>
  <si>
    <t>VOL.F.056-E</t>
  </si>
  <si>
    <t>Taji Pinch 1 DT</t>
  </si>
  <si>
    <t>VOL.F.076-M</t>
  </si>
  <si>
    <t>Taji Pinch 2 DT</t>
  </si>
  <si>
    <t>VOL.F.077-M</t>
  </si>
  <si>
    <t>Taji Pinch 3 DT</t>
  </si>
  <si>
    <t>VOL.F.078-M</t>
  </si>
  <si>
    <t>Taji Pinch 4 DT</t>
  </si>
  <si>
    <t>VOL.F.079-E</t>
  </si>
  <si>
    <t>Taji Pinch 5 DT</t>
  </si>
  <si>
    <t>VOL.F.080-H</t>
  </si>
  <si>
    <t>Taji Pinch 6 DT</t>
  </si>
  <si>
    <t>VOL.F.081-M</t>
  </si>
  <si>
    <t>Taji Pinch 7 DT</t>
  </si>
  <si>
    <t>VOL.F.082-H</t>
  </si>
  <si>
    <t>Taji Pinch 8 DT</t>
  </si>
  <si>
    <t>VOL.F.083-E</t>
  </si>
  <si>
    <t>Taji Pinch 9 DT</t>
  </si>
  <si>
    <t>VOL.F.084-H</t>
  </si>
  <si>
    <t>Taji Pinch 10 DT</t>
  </si>
  <si>
    <t>VOL.F.085-E</t>
  </si>
  <si>
    <t>Wave 1 DT</t>
  </si>
  <si>
    <t>VOL.F.057-E</t>
  </si>
  <si>
    <t>Wave 2 DT</t>
  </si>
  <si>
    <t>VOL.F.058-E</t>
  </si>
  <si>
    <t>Wave 3 DT</t>
  </si>
  <si>
    <t>VOL.F.059-E</t>
  </si>
  <si>
    <t>Wave 4</t>
  </si>
  <si>
    <t>VOL.F.060-E</t>
  </si>
  <si>
    <t>Wave 5</t>
  </si>
  <si>
    <t>VOL.F.061-E</t>
  </si>
  <si>
    <t>Wave 6</t>
  </si>
  <si>
    <t>VOL.F.062-M</t>
  </si>
  <si>
    <t>Wave 7</t>
  </si>
  <si>
    <t>VOL.F.063-E</t>
  </si>
  <si>
    <t>Wave 8</t>
  </si>
  <si>
    <t>VOL.F.064-M</t>
  </si>
  <si>
    <t>Craters</t>
  </si>
  <si>
    <t>Crater Meteor 1</t>
  </si>
  <si>
    <t>VOL.F.065-M</t>
  </si>
  <si>
    <t>Sky-ball</t>
  </si>
  <si>
    <t>VOL.F.066-H</t>
  </si>
  <si>
    <t>VOL.F.067-H</t>
  </si>
  <si>
    <t>Sky-ball M1</t>
  </si>
  <si>
    <t>VOL.F.068-H</t>
  </si>
  <si>
    <t>Sky-ball M2</t>
  </si>
  <si>
    <t>VOL.F.069-H</t>
  </si>
  <si>
    <t>Sky-ball L1</t>
  </si>
  <si>
    <t>VOL.F.070-H</t>
  </si>
  <si>
    <t>Sky-ball L2</t>
  </si>
  <si>
    <t>VOL.F.071-H</t>
  </si>
  <si>
    <t>Sky-ball XL1</t>
  </si>
  <si>
    <t>VOL.F.072-H</t>
  </si>
  <si>
    <t>Sky-ball XL2</t>
  </si>
  <si>
    <t>VOL.F.073-H</t>
  </si>
  <si>
    <t>Total Sky-ball 1</t>
  </si>
  <si>
    <t>VOL.F.074-H</t>
  </si>
  <si>
    <t>Total Sky-ball 2</t>
  </si>
  <si>
    <t>VOL.F.075-H</t>
  </si>
  <si>
    <t>Set BoomRamp</t>
  </si>
  <si>
    <t>BoomRamp 1-2-3</t>
  </si>
  <si>
    <t>VOL.F.100-E</t>
  </si>
  <si>
    <t>BoomRamp 4-5-6</t>
  </si>
  <si>
    <t>VOL.F.101-M</t>
  </si>
  <si>
    <t>Set BoomJump</t>
  </si>
  <si>
    <t>BoomJump 1 SML</t>
  </si>
  <si>
    <t>VOL.F.102-E</t>
  </si>
  <si>
    <t>BoomJump 1 SML DT</t>
  </si>
  <si>
    <t>VOL.F.103-E</t>
  </si>
  <si>
    <t>BoomJump 2 SML</t>
  </si>
  <si>
    <t>VOL.F.104-E</t>
  </si>
  <si>
    <t>BoomJump 2 SML DT</t>
  </si>
  <si>
    <t>VOL.F.105-E</t>
  </si>
  <si>
    <t>BoomJump 3 SML</t>
  </si>
  <si>
    <t>VOL.F.106-E</t>
  </si>
  <si>
    <t>BoomJump 3 SML DT</t>
  </si>
  <si>
    <t>VOL.F.107-E</t>
  </si>
  <si>
    <t>BoomJump 4 SML</t>
  </si>
  <si>
    <t>VOL.F.108-M</t>
  </si>
  <si>
    <t>BoomJump 4 SML DT</t>
  </si>
  <si>
    <t>VOL.F.109-M</t>
  </si>
  <si>
    <t>Set Boomerang</t>
  </si>
  <si>
    <t>Boomerang 1 DT</t>
  </si>
  <si>
    <t>VOL.F.110-H</t>
  </si>
  <si>
    <t>Boomerang 2 DT</t>
  </si>
  <si>
    <t>VOL.F.111-M</t>
  </si>
  <si>
    <t>Boomerang 3 DT</t>
  </si>
  <si>
    <t>VOL.F.112-H</t>
  </si>
  <si>
    <t>Set Taji</t>
  </si>
  <si>
    <t>Taji 1 SM DT</t>
  </si>
  <si>
    <t>VOL.F.116-H</t>
  </si>
  <si>
    <t>Set Taji Pinch</t>
  </si>
  <si>
    <t>Taji Pinch 1-8 DT</t>
  </si>
  <si>
    <t>VOL.F.117-M</t>
  </si>
  <si>
    <t>Taji Pinch 2-7 DT</t>
  </si>
  <si>
    <t>VOL.F.118-M</t>
  </si>
  <si>
    <t>Taji Pinch 4-10 DT</t>
  </si>
  <si>
    <t>VOL.F.119-M</t>
  </si>
  <si>
    <t>Taji Pinch 3-5 DT</t>
  </si>
  <si>
    <t>VOL.F.120-M</t>
  </si>
  <si>
    <t>Taji Pinch 6-9 DT</t>
  </si>
  <si>
    <t>VOL.F.121-M</t>
  </si>
  <si>
    <t>Total volumes</t>
  </si>
  <si>
    <t>Wooden volumes &amp; wooden holds</t>
  </si>
  <si>
    <t>Cheeta Public Prices CHF  01.01.2024- Wooden volumes &amp; Wooden holds</t>
  </si>
  <si>
    <t>brand:Cheeta;start:5;End:77;Range:B;Reference:C;Colors:G-&gt;L;productName:Wooden volumes</t>
  </si>
  <si>
    <t>Nb holds or vol/ set</t>
  </si>
  <si>
    <t>Sizes (cm)</t>
  </si>
  <si>
    <t>black</t>
  </si>
  <si>
    <t>Nb pieces</t>
  </si>
  <si>
    <t>Wooden Holds</t>
  </si>
  <si>
    <t>Wooden boomerangs 1</t>
  </si>
  <si>
    <t>W.01.01.L</t>
  </si>
  <si>
    <t>70*20*7</t>
  </si>
  <si>
    <t>Wooden boomerangs 2</t>
  </si>
  <si>
    <t>W.01.02.L</t>
  </si>
  <si>
    <t>65*23*8</t>
  </si>
  <si>
    <t>Wooden boomerangs 3</t>
  </si>
  <si>
    <t>W.01.03.L</t>
  </si>
  <si>
    <t>67*23*7</t>
  </si>
  <si>
    <t>Wooden boomerangs 4</t>
  </si>
  <si>
    <t>W.01.04.L</t>
  </si>
  <si>
    <t>82*27*6</t>
  </si>
  <si>
    <t>Wooden boomerangs 5</t>
  </si>
  <si>
    <t>W.01.05.L</t>
  </si>
  <si>
    <t>80*28*6</t>
  </si>
  <si>
    <t>Wooden boomerangs 6</t>
  </si>
  <si>
    <t>W.01.06.L</t>
  </si>
  <si>
    <t>81*28*9</t>
  </si>
  <si>
    <t>Wooden boomerangs 7</t>
  </si>
  <si>
    <t>W.01.07.L</t>
  </si>
  <si>
    <t xml:space="preserve">65*15*6 </t>
  </si>
  <si>
    <t>Pack mini boomerangs 1</t>
  </si>
  <si>
    <t>W.01.08</t>
  </si>
  <si>
    <t>45*14*7</t>
  </si>
  <si>
    <t>Pack mini boomerangs 2</t>
  </si>
  <si>
    <t>W.01.09</t>
  </si>
  <si>
    <t>Pentagon</t>
  </si>
  <si>
    <t>Pentagon M</t>
  </si>
  <si>
    <t>W.02.01.M</t>
  </si>
  <si>
    <t xml:space="preserve">55*34*13 &amp; 55*28*13 </t>
  </si>
  <si>
    <t>Pentagon L</t>
  </si>
  <si>
    <t>W.02.02.L</t>
  </si>
  <si>
    <t xml:space="preserve">80*50*21 &amp; 80*42*21 </t>
  </si>
  <si>
    <t>Ramps</t>
  </si>
  <si>
    <t>Ramps 1</t>
  </si>
  <si>
    <t>W.03.01.M</t>
  </si>
  <si>
    <t>59*29*12 ; 59*29*12 &amp; 59*29*12</t>
  </si>
  <si>
    <t>Starwoods</t>
  </si>
  <si>
    <t>Starwoods 1</t>
  </si>
  <si>
    <t>W.04.01.L</t>
  </si>
  <si>
    <t xml:space="preserve">75*45*17 &amp; 56*38*17 </t>
  </si>
  <si>
    <t>Starwoods 2</t>
  </si>
  <si>
    <t>W.04.02.L</t>
  </si>
  <si>
    <t xml:space="preserve">104*32*17 &amp;   72*26*17 </t>
  </si>
  <si>
    <t>Starwoods 3</t>
  </si>
  <si>
    <t>W.04.03.L</t>
  </si>
  <si>
    <t>133*26*17 &amp;  90*22*17</t>
  </si>
  <si>
    <t>Starwoods 4</t>
  </si>
  <si>
    <t>W.04.04.L</t>
  </si>
  <si>
    <t>94*37*17 &amp;49*37*17</t>
  </si>
  <si>
    <t>Starwoods 5</t>
  </si>
  <si>
    <t>W.04.05.L</t>
  </si>
  <si>
    <t xml:space="preserve">60*42*17   </t>
  </si>
  <si>
    <t>Starwoods 6</t>
  </si>
  <si>
    <t>W.04.06.L</t>
  </si>
  <si>
    <t>60*42*17</t>
  </si>
  <si>
    <t>Starwoods 7</t>
  </si>
  <si>
    <t>W.04.07.L</t>
  </si>
  <si>
    <t>100*48*17 ; 60*48*17 &amp; 30*48*17</t>
  </si>
  <si>
    <t>Asymmetric pyramids</t>
  </si>
  <si>
    <t>Asymmetric pyramids 1</t>
  </si>
  <si>
    <t>W.05.01.SML</t>
  </si>
  <si>
    <t>35*30*05 ; 48*40*06 &amp; 98*81*12</t>
  </si>
  <si>
    <t>Asymmetric pyramids 2</t>
  </si>
  <si>
    <t>W.05.02.SML</t>
  </si>
  <si>
    <t>35*30*07 ; 48*40*10 &amp; 98*81*17</t>
  </si>
  <si>
    <t>Asymmetric pyramids 3</t>
  </si>
  <si>
    <t>W.05.03.SML</t>
  </si>
  <si>
    <t>35*30*10 ; 48*40*14 &amp; 98*81*27</t>
  </si>
  <si>
    <t>Asymmetric pyramids 4</t>
  </si>
  <si>
    <t>W.05.04.SML</t>
  </si>
  <si>
    <t xml:space="preserve">35*30*14 ; 48*40*19 &amp; 98*81*34 </t>
  </si>
  <si>
    <t>Asymmetric pyramids 5</t>
  </si>
  <si>
    <t>W.05.05.L</t>
  </si>
  <si>
    <t>120*84*10</t>
  </si>
  <si>
    <t>Asymmetric pyramids 6</t>
  </si>
  <si>
    <t>W.05.06.L</t>
  </si>
  <si>
    <t>109*77*12</t>
  </si>
  <si>
    <t>Asymmetric pyramids 7</t>
  </si>
  <si>
    <t>W.05.07.L</t>
  </si>
  <si>
    <t>113*74*17</t>
  </si>
  <si>
    <t>Asymmetric pyramids 8</t>
  </si>
  <si>
    <t>W.05.08.L</t>
  </si>
  <si>
    <t>200*170*50</t>
  </si>
  <si>
    <t>Balls</t>
  </si>
  <si>
    <t>Ball S1</t>
  </si>
  <si>
    <t>W.06.01.S</t>
  </si>
  <si>
    <t xml:space="preserve">100*50*11 </t>
  </si>
  <si>
    <t>Ball S2</t>
  </si>
  <si>
    <t>W.06.02.S</t>
  </si>
  <si>
    <t>100*42*17</t>
  </si>
  <si>
    <t>Ball S3</t>
  </si>
  <si>
    <t>W.06.03.S</t>
  </si>
  <si>
    <t>100*33*10</t>
  </si>
  <si>
    <t>Ball S4</t>
  </si>
  <si>
    <t>W.06.04.S</t>
  </si>
  <si>
    <t>100*29*10</t>
  </si>
  <si>
    <t>Ball S5</t>
  </si>
  <si>
    <t>W.06.05.S</t>
  </si>
  <si>
    <t>100*103*21,2</t>
  </si>
  <si>
    <t>Ball S6</t>
  </si>
  <si>
    <t>W.06.06.S</t>
  </si>
  <si>
    <t>100*100*18</t>
  </si>
  <si>
    <t>Ball M1</t>
  </si>
  <si>
    <t>W.06.07.M</t>
  </si>
  <si>
    <t>130*65*14</t>
  </si>
  <si>
    <t>Ball M2</t>
  </si>
  <si>
    <t>W.06.08.M</t>
  </si>
  <si>
    <t>130*55*22</t>
  </si>
  <si>
    <t>Ball M3</t>
  </si>
  <si>
    <t>W.06.09.M</t>
  </si>
  <si>
    <t>130*43*14</t>
  </si>
  <si>
    <t>Ball M4</t>
  </si>
  <si>
    <t>W.06.10.M</t>
  </si>
  <si>
    <t>130*38*14</t>
  </si>
  <si>
    <t>Ball M5</t>
  </si>
  <si>
    <t>W.06.11.M</t>
  </si>
  <si>
    <t>130*130*48</t>
  </si>
  <si>
    <t>Ball M6</t>
  </si>
  <si>
    <t>W.06.12.M</t>
  </si>
  <si>
    <t>130125*23</t>
  </si>
  <si>
    <t>Ball L1</t>
  </si>
  <si>
    <t>W.06.13.L</t>
  </si>
  <si>
    <t>160*80*17</t>
  </si>
  <si>
    <t>Ball L2</t>
  </si>
  <si>
    <t>W.06.14.L</t>
  </si>
  <si>
    <t>160*67*27</t>
  </si>
  <si>
    <t>Ball L3</t>
  </si>
  <si>
    <t>W.06.15.L</t>
  </si>
  <si>
    <t>160*54*17</t>
  </si>
  <si>
    <t>Ball L4</t>
  </si>
  <si>
    <t>W.06.16.L</t>
  </si>
  <si>
    <t>160*48*18</t>
  </si>
  <si>
    <t>Ball XL1</t>
  </si>
  <si>
    <t>W.06.17.XL</t>
  </si>
  <si>
    <t>190*95*21</t>
  </si>
  <si>
    <t>Ball XL2</t>
  </si>
  <si>
    <t>W.06.18.XL</t>
  </si>
  <si>
    <t>188*81*33</t>
  </si>
  <si>
    <t>Ball XL3</t>
  </si>
  <si>
    <t>W.06.19.XL</t>
  </si>
  <si>
    <t>187*65*20</t>
  </si>
  <si>
    <t>Ball XL4</t>
  </si>
  <si>
    <t>W.06.20.XL</t>
  </si>
  <si>
    <t>184*58*21</t>
  </si>
  <si>
    <r>
      <rPr>
        <rFont val="Helvetica Neue"/>
        <charset val="0"/>
        <family val="2"/>
        <sz val="16"/>
        <b val="0"/>
        <i/>
        <color rgb="FFFF0000"/>
        <extLst>
          <ext uri="smNativeData">
            <pm:charSpec xmlns:pm="smNativeData" id="1715600698" fgClr="FF0000">
              <pm:latin face="Helvetica Neue" sz="320" weight="normal" i="1"/>
              <pm:cs sz="320"/>
              <pm:ea sz="320"/>
            </pm:charSpec>
          </ext>
        </extLst>
      </rPr>
      <t>NEW !</t>
    </r>
    <r>
      <rPr>
        <rFont val="Helvetica Neue"/>
        <charset val="0"/>
        <family val="2"/>
        <sz val="16"/>
        <b val="0"/>
        <i val="0"/>
        <extLst>
          <ext uri="smNativeData">
            <pm:charSpec xmlns:pm="smNativeData" id="1715600698">
              <pm:latin face="Helvetica Neue" sz="320" weight="normal" i="0"/>
              <pm:cs sz="320"/>
              <pm:ea sz="320"/>
            </pm:charSpec>
          </ext>
        </extLst>
      </rPr>
      <t xml:space="preserve"> Balls</t>
    </r>
  </si>
  <si>
    <t>Pack Ball XS1</t>
  </si>
  <si>
    <t>W.06.21.XS</t>
  </si>
  <si>
    <t>70*50*23</t>
  </si>
  <si>
    <t>Pack Ball XS2</t>
  </si>
  <si>
    <t>W.06.22.XS</t>
  </si>
  <si>
    <t>70*40*15</t>
  </si>
  <si>
    <t>Pack Ball XXS1</t>
  </si>
  <si>
    <t>W.06.23.XXS</t>
  </si>
  <si>
    <t>50*35*9</t>
  </si>
  <si>
    <t>Pack Ball XXS2</t>
  </si>
  <si>
    <t>W.06.24.XXS</t>
  </si>
  <si>
    <t>50*28*20</t>
  </si>
  <si>
    <t>Halfball M1</t>
  </si>
  <si>
    <t>W.06.33.L</t>
  </si>
  <si>
    <t>70*65*14</t>
  </si>
  <si>
    <t>Halfball M2</t>
  </si>
  <si>
    <t>W.06.34.M</t>
  </si>
  <si>
    <t>70*55*22</t>
  </si>
  <si>
    <t>Halfball M3</t>
  </si>
  <si>
    <t>W.06.35.M</t>
  </si>
  <si>
    <t>70*43*14</t>
  </si>
  <si>
    <t>Halfball M4</t>
  </si>
  <si>
    <t>W.06.36.M</t>
  </si>
  <si>
    <t>70*38*14</t>
  </si>
  <si>
    <t>Halfball M5</t>
  </si>
  <si>
    <t>W.06.37.M</t>
  </si>
  <si>
    <t>Halfball M6</t>
  </si>
  <si>
    <t>W.06.38.M</t>
  </si>
  <si>
    <t>Halfball L1</t>
  </si>
  <si>
    <t>W.06.25.L</t>
  </si>
  <si>
    <t>80*80*17</t>
  </si>
  <si>
    <t>Halfball L2</t>
  </si>
  <si>
    <t>W.06.26.L</t>
  </si>
  <si>
    <t>80*67*27</t>
  </si>
  <si>
    <t>Halfball L3</t>
  </si>
  <si>
    <t>W.06.27.L</t>
  </si>
  <si>
    <t>80*54*17</t>
  </si>
  <si>
    <t>Halfball L4</t>
  </si>
  <si>
    <t>W.06.28.L</t>
  </si>
  <si>
    <t>80*48*17</t>
  </si>
  <si>
    <t xml:space="preserve"> Halfball XL1</t>
  </si>
  <si>
    <t>W.06.29.XL</t>
  </si>
  <si>
    <t>95*95*21</t>
  </si>
  <si>
    <t>Halfball XL2</t>
  </si>
  <si>
    <t>W.06.30.XL</t>
  </si>
  <si>
    <t>95*81*33</t>
  </si>
  <si>
    <t>Halfball XL3</t>
  </si>
  <si>
    <t>W.06.31.XL</t>
  </si>
  <si>
    <t>95*65*20</t>
  </si>
  <si>
    <t>Halfball XL4</t>
  </si>
  <si>
    <t>W.06.32.XL</t>
  </si>
  <si>
    <t>95*58*20</t>
  </si>
  <si>
    <t>Finger crack</t>
  </si>
  <si>
    <t>Finger crack 15°</t>
  </si>
  <si>
    <t>W.10.01.M</t>
  </si>
  <si>
    <t>180*40 &amp; 180*40</t>
  </si>
  <si>
    <t>Finger crack 30°</t>
  </si>
  <si>
    <t>W.10.02.M</t>
  </si>
  <si>
    <t>110*40 &amp; 110*40</t>
  </si>
  <si>
    <t>Finger crack 90°</t>
  </si>
  <si>
    <t>W.10.03.M</t>
  </si>
  <si>
    <t>Open crack</t>
  </si>
  <si>
    <t>Open crack 15° </t>
  </si>
  <si>
    <t>W.07.01.L</t>
  </si>
  <si>
    <t>180*120 *20</t>
  </si>
  <si>
    <t>Big Friend</t>
  </si>
  <si>
    <t>Big Fine F*</t>
  </si>
  <si>
    <t>W.08.01.L</t>
  </si>
  <si>
    <t>130*20*20 &amp;180*30*30</t>
  </si>
  <si>
    <t>Big Fat F*</t>
  </si>
  <si>
    <t>W.08.02.L</t>
  </si>
  <si>
    <t>115*30*20 &amp;145*45*25</t>
  </si>
  <si>
    <t>Big Flat F*</t>
  </si>
  <si>
    <t>W.08.03.L</t>
  </si>
  <si>
    <t>100*30*15 &amp;130*50*20</t>
  </si>
  <si>
    <t>ignore:true;</t>
  </si>
  <si>
    <t>Invoice address</t>
  </si>
  <si>
    <t>Delivery address</t>
  </si>
  <si>
    <t>Sum pieces</t>
  </si>
  <si>
    <t>Sum sets</t>
  </si>
  <si>
    <t>Price without VAT</t>
  </si>
  <si>
    <t>PU Holds</t>
  </si>
  <si>
    <t>Soft PU Holds</t>
  </si>
  <si>
    <t>Wooden volumes</t>
  </si>
  <si>
    <t>Sum without VAT</t>
  </si>
  <si>
    <t>Transport cost</t>
  </si>
  <si>
    <t>VAT 0%</t>
  </si>
  <si>
    <t>Sum including VAT</t>
  </si>
</sst>
</file>

<file path=xl/styles.xml><?xml version="1.0" encoding="utf-8"?>
<styleSheet xmlns="http://schemas.openxmlformats.org/spreadsheetml/2006/main">
  <numFmts count="2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&quot;0000&quot;"/>
    <numFmt numFmtId="165" formatCode="#,###;#,###;&quot;-&quot;"/>
    <numFmt numFmtId="166" formatCode="[$€-2]&quot; &quot;0"/>
    <numFmt numFmtId="167" formatCode="[$€-2]&quot; &quot;0.00"/>
    <numFmt numFmtId="168" formatCode="#,###&quot; kg&quot;"/>
    <numFmt numFmtId="169" formatCode="0.0%"/>
    <numFmt numFmtId="170" formatCode=";;;"/>
    <numFmt numFmtId="171" formatCode="#,##0.00\ [$CHF]"/>
    <numFmt numFmtId="172" formatCode="0.00\ &quot;kg&quot;"/>
    <numFmt numFmtId="173" formatCode="&quot;CHF&quot;\ #.00"/>
    <numFmt numFmtId="174" formatCode="#,##0.00\ [$CHF-100C]"/>
    <numFmt numFmtId="175" formatCode="0.00&quot; kg&quot;"/>
    <numFmt numFmtId="176" formatCode="_-* #,##0.00\ [$CHF-100C]_-;\-* #,##0.00\ [$CHF-100C]_-;_-* &quot;-&quot;??\ [$CHF-100C]_-;_-@_-"/>
    <numFmt numFmtId="49" formatCode="@"/>
    <numFmt numFmtId="2" formatCode="0.00"/>
    <numFmt numFmtId="1" formatCode="0"/>
  </numFmts>
  <fonts count="22">
    <font>
      <name val="Helvetica"/>
      <family val="2"/>
      <color rgb="FF000000"/>
      <sz val="10"/>
      <extLst>
        <ext uri="smNativeData">
          <pm:charSpec xmlns:pm="smNativeData" id="1715600698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60069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000000"/>
      <sz val="16"/>
      <extLst>
        <ext uri="smNativeData">
          <pm:charSpec xmlns:pm="smNativeData" id="1715600698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"/>
      <family val="2"/>
      <color rgb="FFFFFFFF"/>
      <sz val="16"/>
      <extLst>
        <ext uri="smNativeData">
          <pm:charSpec xmlns:pm="smNativeData" id="1715600698" fgClr="FFFFFF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"/>
      <family val="2"/>
      <color rgb="FF000000"/>
      <sz val="24"/>
      <extLst>
        <ext uri="smNativeData">
          <pm:charSpec xmlns:pm="smNativeData" id="1715600698" ulstyle="none" kern="1">
            <pm:latin face="Helvetica" sz="480" lang="default"/>
            <pm:cs face="Basic Roman" sz="480" lang="default"/>
            <pm:ea face="Basic Roman" sz="480" lang="default"/>
          </pm:charSpec>
        </ext>
      </extLst>
    </font>
    <font>
      <name val="Helvetica Neue"/>
      <family val="2"/>
      <color rgb="FF000000"/>
      <sz val="16"/>
      <extLst>
        <ext uri="smNativeData">
          <pm:charSpec xmlns:pm="smNativeData" id="1715600698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000000"/>
      <sz val="10"/>
      <extLst>
        <ext uri="smNativeData">
          <pm:charSpec xmlns:pm="smNativeData" id="1715600698" ulstyle="none" kern="1">
            <pm:latin face="Helvetica Neue" sz="200" lang="default"/>
            <pm:cs face="Basic Roman" sz="200" lang="default"/>
            <pm:ea face="Basic Roman" sz="200" lang="default"/>
          </pm:charSpec>
        </ext>
      </extLst>
    </font>
    <font>
      <name val="Helvetica"/>
      <family val="2"/>
      <color rgb="FFFFFFFF"/>
      <sz val="10"/>
      <extLst>
        <ext uri="smNativeData">
          <pm:charSpec xmlns:pm="smNativeData" id="1715600698" fgClr="FFFFFF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family val="2"/>
      <color rgb="FFFEFEFE"/>
      <sz val="16"/>
      <extLst>
        <ext uri="smNativeData">
          <pm:charSpec xmlns:pm="smNativeData" id="1715600698" fgClr="FEFEFE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715600698" ulstyle="none" kern="1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PT Sans"/>
      <charset val="204"/>
      <family val="2"/>
      <color rgb="FF0F0F10"/>
      <sz val="16"/>
      <extLst>
        <ext uri="smNativeData">
          <pm:charSpec xmlns:pm="smNativeData" id="1715600698" fgClr="0F0F10" ulstyle="none" kern="1">
            <pm:latin face="PT Sans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000000"/>
      <sz val="24"/>
      <extLst>
        <ext uri="smNativeData">
          <pm:charSpec xmlns:pm="smNativeData" id="1715600698" ulstyle="none" kern="1">
            <pm:latin face="Helvetica Neue" sz="480" lang="default"/>
            <pm:cs face="Basic Roman" sz="480" lang="default"/>
            <pm:ea face="Basic Roman" sz="480" lang="default"/>
          </pm:charSpec>
        </ext>
      </extLst>
    </font>
    <font>
      <name val="Helvetica Neue"/>
      <family val="2"/>
      <color rgb="FF000000"/>
      <sz val="11"/>
      <extLst>
        <ext uri="smNativeData">
          <pm:charSpec xmlns:pm="smNativeData" id="1715600698" ulstyle="non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Helvetica"/>
      <family val="2"/>
      <color rgb="FF212121"/>
      <sz val="16"/>
      <extLst>
        <ext uri="smNativeData">
          <pm:charSpec xmlns:pm="smNativeData" id="1715600698" fgClr="212121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000000"/>
      <sz val="12"/>
      <extLst>
        <ext uri="smNativeData">
          <pm:charSpec xmlns:pm="smNativeData" id="1715600698" ulstyle="none" kern="1">
            <pm:latin face="Helvetica Neue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15600698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Helvetica"/>
      <family val="2"/>
      <i/>
      <color rgb="FF000000"/>
      <sz val="10"/>
      <extLst>
        <ext uri="smNativeData">
          <pm:charSpec xmlns:pm="smNativeData" id="1715600698" ulstyle="none" kern="1">
            <pm:latin face="Helvetica" sz="200" lang="default" i="1"/>
            <pm:cs face="Basic Roman" sz="200" lang="default" i="1"/>
            <pm:ea face="Basic Roman" sz="200" lang="default" i="1"/>
          </pm:charSpec>
        </ext>
      </extLst>
    </font>
    <font>
      <name val="Helvetica"/>
      <family val="2"/>
      <color rgb="FFFF2D21"/>
      <sz val="16"/>
      <extLst>
        <ext uri="smNativeData">
          <pm:charSpec xmlns:pm="smNativeData" id="1715600698" fgClr="FF2D21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"/>
      <family val="2"/>
      <color rgb="FFFF0000"/>
      <sz val="16"/>
      <extLst>
        <ext uri="smNativeData">
          <pm:charSpec xmlns:pm="smNativeData" id="1715600698" fgClr="FF0000" ulstyle="none" kern="1">
            <pm:latin face="Helvetica" sz="320" lang="default"/>
            <pm:cs face="Basic Roman" sz="320" lang="default"/>
            <pm:ea face="Basic Roman" sz="320" lang="default"/>
          </pm:charSpec>
        </ext>
      </extLst>
    </font>
    <font>
      <name val="Helvetica Neue"/>
      <family val="2"/>
      <color rgb="FFFFFFFF"/>
      <sz val="16"/>
      <extLst>
        <ext uri="smNativeData">
          <pm:charSpec xmlns:pm="smNativeData" id="1715600698" fgClr="FFFFFF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Helvetica"/>
      <family val="2"/>
      <color rgb="FFFF2D21"/>
      <sz val="10"/>
      <extLst>
        <ext uri="smNativeData">
          <pm:charSpec xmlns:pm="smNativeData" id="1715600698" fgClr="FF2D21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Helvetica Neue"/>
      <family val="2"/>
      <i/>
      <color rgb="FFFF0000"/>
      <sz val="16"/>
      <extLst>
        <ext uri="smNativeData">
          <pm:charSpec xmlns:pm="smNativeData" id="1715600698" fgClr="FF0000" ulstyle="none" kern="1">
            <pm:latin face="Helvetica Neue" sz="320" lang="default" i="1"/>
            <pm:cs face="Basic Roman" sz="320" lang="default"/>
            <pm:ea face="Basic Roman" sz="320" lang="default"/>
          </pm:charSpec>
        </ext>
      </extLst>
    </font>
  </fonts>
  <fills count="167">
    <fill>
      <patternFill patternType="none"/>
    </fill>
    <fill>
      <patternFill patternType="gray125"/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600698" type="1" fgLvl="100" fgClr="00000000" bgLvl="0" bgClr="00000000"/>
          </ext>
        </extLst>
      </patternFill>
    </fill>
    <fill>
      <patternFill patternType="solid">
        <fgColor rgb="FF274FFE"/>
        <bgColor rgb="FFFFFFFF"/>
        <extLst>
          <ext uri="smNativeData">
            <pm:shade xmlns:pm="smNativeData" id="1715600698" type="1" fgLvl="100" fgClr="00274FFE" bgLvl="0" bgClr="00000000"/>
          </ext>
        </extLst>
      </patternFill>
    </fill>
    <fill>
      <patternFill patternType="solid">
        <fgColor rgb="FFFF3558"/>
        <bgColor rgb="FFFFFFFF"/>
        <extLst>
          <ext uri="smNativeData">
            <pm:shade xmlns:pm="smNativeData" id="1715600698" type="1" fgLvl="100" fgClr="00FF3558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EB0E"/>
        <bgColor rgb="FFFFFFFF"/>
        <extLst>
          <ext uri="smNativeData">
            <pm:shade xmlns:pm="smNativeData" id="1715600698" type="1" fgLvl="100" fgClr="00FFEB0E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600698" type="1" fgLvl="100" fgClr="00BFBFBF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5600698" type="1" fgLvl="100" fgClr="00E4F5F8" bgLvl="0" bgClr="00000000"/>
          </ext>
        </extLst>
      </patternFill>
    </fill>
    <fill>
      <patternFill patternType="solid">
        <fgColor rgb="FFFFFAD5"/>
        <bgColor rgb="FFFFFFFF"/>
        <extLst>
          <ext uri="smNativeData">
            <pm:shade xmlns:pm="smNativeData" id="1715600698" type="1" fgLvl="100" fgClr="00FFFAD5" bgLvl="0" bgClr="00000000"/>
          </ext>
        </extLst>
      </patternFill>
    </fill>
    <fill>
      <patternFill patternType="solid">
        <fgColor rgb="FFFFB2B3"/>
        <bgColor rgb="FFFFFFFF"/>
        <extLst>
          <ext uri="smNativeData">
            <pm:shade xmlns:pm="smNativeData" id="1715600698" type="1" fgLvl="100" fgClr="00FFB2B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8AFF36"/>
        <bgColor rgb="FFFFFFFF"/>
        <extLst>
          <ext uri="smNativeData">
            <pm:shade xmlns:pm="smNativeData" id="1715600698" type="1" fgLvl="100" fgClr="008AFF36" bgLvl="0" bgClr="00000000"/>
          </ext>
        </extLst>
      </patternFill>
    </fill>
    <fill>
      <patternFill patternType="solid">
        <fgColor rgb="FFFFB825"/>
        <bgColor rgb="FFFFFFFF"/>
        <extLst>
          <ext uri="smNativeData">
            <pm:shade xmlns:pm="smNativeData" id="1715600698" type="1" fgLvl="100" fgClr="00FFB825" bgLvl="0" bgClr="00000000"/>
          </ext>
        </extLst>
      </patternFill>
    </fill>
    <fill>
      <patternFill patternType="solid">
        <fgColor rgb="FFE950FF"/>
        <bgColor rgb="FFFFFFFF"/>
        <extLst>
          <ext uri="smNativeData">
            <pm:shade xmlns:pm="smNativeData" id="1715600698" type="1" fgLvl="100" fgClr="00E950FF" bgLvl="0" bgClr="00000000"/>
          </ext>
        </extLst>
      </patternFill>
    </fill>
    <fill>
      <patternFill patternType="solid">
        <fgColor rgb="FF90D256"/>
        <bgColor rgb="FFFFFFFF"/>
        <extLst>
          <ext uri="smNativeData">
            <pm:shade xmlns:pm="smNativeData" id="1715600698" type="1" fgLvl="100" fgClr="0090D256" bgLvl="0" bgClr="00000000"/>
          </ext>
        </extLst>
      </patternFill>
    </fill>
    <fill>
      <patternFill patternType="solid">
        <fgColor rgb="FF9057A3"/>
        <bgColor rgb="FFFFFFFF"/>
        <extLst>
          <ext uri="smNativeData">
            <pm:shade xmlns:pm="smNativeData" id="1715600698" type="1" fgLvl="100" fgClr="009057A3" bgLvl="0" bgClr="00000000"/>
          </ext>
        </extLst>
      </patternFill>
    </fill>
    <fill>
      <patternFill patternType="solid">
        <fgColor rgb="FFFFD763"/>
        <bgColor rgb="FFFFFFFF"/>
        <extLst>
          <ext uri="smNativeData">
            <pm:shade xmlns:pm="smNativeData" id="1715600698" type="1" fgLvl="100" fgClr="00FFD763" bgLvl="0" bgClr="00000000"/>
          </ext>
        </extLst>
      </patternFill>
    </fill>
    <fill>
      <patternFill patternType="solid">
        <fgColor rgb="FFFA91FF"/>
        <bgColor rgb="FFFFFFFF"/>
        <extLst>
          <ext uri="smNativeData">
            <pm:shade xmlns:pm="smNativeData" id="1715600698" type="1" fgLvl="100" fgClr="00FA91FF" bgLvl="0" bgClr="00000000"/>
          </ext>
        </extLst>
      </patternFill>
    </fill>
    <fill>
      <patternFill patternType="solid">
        <fgColor rgb="FF92CF69"/>
        <bgColor rgb="FFFFFFFF"/>
        <extLst>
          <ext uri="smNativeData">
            <pm:shade xmlns:pm="smNativeData" id="1715600698" type="1" fgLvl="100" fgClr="0092CF69" bgLvl="0" bgClr="00000000"/>
          </ext>
        </extLst>
      </patternFill>
    </fill>
    <fill>
      <patternFill patternType="solid">
        <fgColor rgb="FFC28BFF"/>
        <bgColor rgb="FFFFFFFF"/>
        <extLst>
          <ext uri="smNativeData">
            <pm:shade xmlns:pm="smNativeData" id="1715600698" type="1" fgLvl="100" fgClr="00C28B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DDDDDD"/>
        <bgColor rgb="FFFFFFFF"/>
        <extLst>
          <ext uri="smNativeData">
            <pm:shade xmlns:pm="smNativeData" id="1715600698" type="1" fgLvl="100" fgClr="00DDDDDD" bgLvl="0" bgClr="00000000"/>
          </ext>
        </extLst>
      </patternFill>
    </fill>
    <fill>
      <patternFill patternType="solid">
        <fgColor rgb="FF274FFE"/>
        <bgColor rgb="FFFFFFFF"/>
        <extLst>
          <ext uri="smNativeData">
            <pm:shade xmlns:pm="smNativeData" id="1715600698" type="1" fgLvl="100" fgClr="00274FFE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5600698" type="1" fgLvl="100" fgClr="00FF2D21" bgLvl="0" bgClr="00000000"/>
          </ext>
        </extLst>
      </patternFill>
    </fill>
    <fill>
      <patternFill patternType="solid">
        <fgColor rgb="FFFFF25B"/>
        <bgColor rgb="FFFFFFFF"/>
        <extLst>
          <ext uri="smNativeData">
            <pm:shade xmlns:pm="smNativeData" id="1715600698" type="1" fgLvl="100" fgClr="00FFF25B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274FFE"/>
        <bgColor rgb="FFFFFFFF"/>
        <extLst>
          <ext uri="smNativeData">
            <pm:shade xmlns:pm="smNativeData" id="1715600698" type="1" fgLvl="100" fgClr="00274FFE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5600698" type="1" fgLvl="100" fgClr="00FF2D21" bgLvl="0" bgClr="00000000"/>
          </ext>
        </extLst>
      </patternFill>
    </fill>
    <fill>
      <patternFill patternType="solid">
        <fgColor rgb="FFFFF25B"/>
        <bgColor rgb="FFFFFFFF"/>
        <extLst>
          <ext uri="smNativeData">
            <pm:shade xmlns:pm="smNativeData" id="1715600698" type="1" fgLvl="100" fgClr="00FFF25B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25B"/>
        <bgColor rgb="FFFFFFFF"/>
        <extLst>
          <ext uri="smNativeData">
            <pm:shade xmlns:pm="smNativeData" id="1715600698" type="1" fgLvl="100" fgClr="00FFF25B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5600698" type="1" fgLvl="100" fgClr="00E4F5F8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5600698" type="1" fgLvl="100" fgClr="00FF2D21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5600698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5600698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AEEF3"/>
        <bgColor rgb="FFFFFFFF"/>
        <extLst>
          <ext uri="smNativeData">
            <pm:shade xmlns:pm="smNativeData" id="1715600698" type="1" fgLvl="100" fgClr="00DAEEF3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AEEF3"/>
        <bgColor rgb="FFFFFFFF"/>
        <extLst>
          <ext uri="smNativeData">
            <pm:shade xmlns:pm="smNativeData" id="1715600698" type="1" fgLvl="100" fgClr="00DAEEF3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15600698" type="1" fgLvl="100" fgClr="00DAEEF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AD48FE"/>
        <bgColor rgb="FFFFFFFF"/>
        <extLst>
          <ext uri="smNativeData">
            <pm:shade xmlns:pm="smNativeData" id="1715600698" type="1" fgLvl="100" fgClr="00AD48FE" bgLvl="0" bgClr="00000000"/>
          </ext>
        </extLst>
      </patternFill>
    </fill>
    <fill>
      <patternFill patternType="solid">
        <fgColor rgb="FFFEB667"/>
        <bgColor rgb="FFFFFFFF"/>
        <extLst>
          <ext uri="smNativeData">
            <pm:shade xmlns:pm="smNativeData" id="1715600698" type="1" fgLvl="100" fgClr="00FEB667" bgLvl="0" bgClr="00000000"/>
          </ext>
        </extLst>
      </patternFill>
    </fill>
    <fill>
      <patternFill patternType="solid">
        <fgColor rgb="FFFE40FE"/>
        <bgColor rgb="FFFFFFFF"/>
        <extLst>
          <ext uri="smNativeData">
            <pm:shade xmlns:pm="smNativeData" id="1715600698" type="1" fgLvl="100" fgClr="00FE40FE" bgLvl="0" bgClr="00000000"/>
          </ext>
        </extLst>
      </patternFill>
    </fill>
    <fill>
      <patternFill patternType="solid">
        <fgColor rgb="FF7EF900"/>
        <bgColor rgb="FFFFFFFF"/>
        <extLst>
          <ext uri="smNativeData">
            <pm:shade xmlns:pm="smNativeData" id="1715600698" type="1" fgLvl="100" fgClr="007EF900" bgLvl="0" bgClr="00000000"/>
          </ext>
        </extLst>
      </patternFill>
    </fill>
    <fill>
      <patternFill patternType="solid">
        <fgColor rgb="FF58992C"/>
        <bgColor rgb="FFFFFFFF"/>
        <extLst>
          <ext uri="smNativeData">
            <pm:shade xmlns:pm="smNativeData" id="1715600698" type="1" fgLvl="100" fgClr="0058992C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5600698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5600698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5600698" type="1" fgLvl="100" fgClr="00FFA93A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5600698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5600698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5600698" type="1" fgLvl="100" fgClr="00FFA93A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600698" type="1" fgLvl="100" fgClr="00BFBFBF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5600698" type="1" fgLvl="100" fgClr="00E4F5F8" bgLvl="0" bgClr="00000000"/>
          </ext>
        </extLst>
      </patternFill>
    </fill>
    <fill>
      <patternFill patternType="solid">
        <fgColor rgb="FFFFFAD5"/>
        <bgColor rgb="FFFFFFFF"/>
        <extLst>
          <ext uri="smNativeData">
            <pm:shade xmlns:pm="smNativeData" id="1715600698" type="1" fgLvl="100" fgClr="00FFFAD5" bgLvl="0" bgClr="00000000"/>
          </ext>
        </extLst>
      </patternFill>
    </fill>
    <fill>
      <patternFill patternType="solid">
        <fgColor rgb="FFFFB2B3"/>
        <bgColor rgb="FFFFFFFF"/>
        <extLst>
          <ext uri="smNativeData">
            <pm:shade xmlns:pm="smNativeData" id="1715600698" type="1" fgLvl="100" fgClr="00FFB2B3" bgLvl="0" bgClr="00000000"/>
          </ext>
        </extLst>
      </patternFill>
    </fill>
    <fill>
      <patternFill patternType="solid">
        <fgColor rgb="FFEACFFE"/>
        <bgColor rgb="FFFFFFFF"/>
        <extLst>
          <ext uri="smNativeData">
            <pm:shade xmlns:pm="smNativeData" id="1715600698" type="1" fgLvl="100" fgClr="00EACFFE" bgLvl="0" bgClr="00000000"/>
          </ext>
        </extLst>
      </patternFill>
    </fill>
    <fill>
      <patternFill patternType="solid">
        <fgColor rgb="FFFFEECA"/>
        <bgColor rgb="FFFFFFFF"/>
        <extLst>
          <ext uri="smNativeData">
            <pm:shade xmlns:pm="smNativeData" id="1715600698" type="1" fgLvl="100" fgClr="00FFEECA" bgLvl="0" bgClr="00000000"/>
          </ext>
        </extLst>
      </patternFill>
    </fill>
    <fill>
      <patternFill patternType="solid">
        <fgColor rgb="FFFDD5FE"/>
        <bgColor rgb="FFFFFFFF"/>
        <extLst>
          <ext uri="smNativeData">
            <pm:shade xmlns:pm="smNativeData" id="1715600698" type="1" fgLvl="100" fgClr="00FDD5FE" bgLvl="0" bgClr="00000000"/>
          </ext>
        </extLst>
      </patternFill>
    </fill>
    <fill>
      <patternFill patternType="solid">
        <fgColor rgb="FFDAFDE5"/>
        <bgColor rgb="FFFFFFFF"/>
        <extLst>
          <ext uri="smNativeData">
            <pm:shade xmlns:pm="smNativeData" id="1715600698" type="1" fgLvl="100" fgClr="00DAFDE5" bgLvl="0" bgClr="00000000"/>
          </ext>
        </extLst>
      </patternFill>
    </fill>
    <fill>
      <patternFill patternType="solid">
        <fgColor rgb="FF58992C"/>
        <bgColor rgb="FFFFFFFF"/>
        <extLst>
          <ext uri="smNativeData">
            <pm:shade xmlns:pm="smNativeData" id="1715600698" type="1" fgLvl="100" fgClr="0058992C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5600698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5600698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5600698" type="1" fgLvl="100" fgClr="00FFA93A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FEFEFE"/>
        <bgColor rgb="FFFFFFFF"/>
        <extLst>
          <ext uri="smNativeData">
            <pm:shade xmlns:pm="smNativeData" id="1715600698" type="1" fgLvl="100" fgClr="00FEFEFE" bgLvl="0" bgClr="00000000"/>
          </ext>
        </extLst>
      </patternFill>
    </fill>
    <fill>
      <patternFill patternType="solid">
        <fgColor rgb="FFB9B9B9"/>
        <bgColor rgb="FFFFFFFF"/>
        <extLst>
          <ext uri="smNativeData">
            <pm:shade xmlns:pm="smNativeData" id="1715600698" type="1" fgLvl="100" fgClr="00B9B9B9" bgLvl="0" bgClr="00000000"/>
          </ext>
        </extLst>
      </patternFill>
    </fill>
    <fill>
      <patternFill patternType="solid">
        <fgColor rgb="FFDBDBDB"/>
        <bgColor rgb="FFFFFFFF"/>
        <extLst>
          <ext uri="smNativeData">
            <pm:shade xmlns:pm="smNativeData" id="1715600698" type="1" fgLvl="100" fgClr="00DBDBDB" bgLvl="0" bgClr="00000000"/>
          </ext>
        </extLst>
      </patternFill>
    </fill>
    <fill>
      <patternFill patternType="solid">
        <fgColor rgb="FFFFDE25"/>
        <bgColor rgb="FFFFFFFF"/>
        <extLst>
          <ext uri="smNativeData">
            <pm:shade xmlns:pm="smNativeData" id="1715600698" type="1" fgLvl="100" fgClr="00FFDE25" bgLvl="0" bgClr="00000000"/>
          </ext>
        </extLst>
      </patternFill>
    </fill>
    <fill>
      <patternFill patternType="solid">
        <fgColor rgb="FFEACFFE"/>
        <bgColor rgb="FFFFFFFF"/>
        <extLst>
          <ext uri="smNativeData">
            <pm:shade xmlns:pm="smNativeData" id="1715600698" type="1" fgLvl="100" fgClr="00EACFFE" bgLvl="0" bgClr="00000000"/>
          </ext>
        </extLst>
      </patternFill>
    </fill>
    <fill>
      <patternFill patternType="solid">
        <fgColor rgb="FFFFEECA"/>
        <bgColor rgb="FFFFFFFF"/>
        <extLst>
          <ext uri="smNativeData">
            <pm:shade xmlns:pm="smNativeData" id="1715600698" type="1" fgLvl="100" fgClr="00FFEECA" bgLvl="0" bgClr="00000000"/>
          </ext>
        </extLst>
      </patternFill>
    </fill>
    <fill>
      <patternFill patternType="solid">
        <fgColor rgb="FFFDD5FE"/>
        <bgColor rgb="FFFFFFFF"/>
        <extLst>
          <ext uri="smNativeData">
            <pm:shade xmlns:pm="smNativeData" id="1715600698" type="1" fgLvl="100" fgClr="00FDD5FE" bgLvl="0" bgClr="00000000"/>
          </ext>
        </extLst>
      </patternFill>
    </fill>
    <fill>
      <patternFill patternType="solid">
        <fgColor rgb="FFDAFDE5"/>
        <bgColor rgb="FFFFFFFF"/>
        <extLst>
          <ext uri="smNativeData">
            <pm:shade xmlns:pm="smNativeData" id="1715600698" type="1" fgLvl="100" fgClr="00DAFDE5" bgLvl="0" bgClr="00000000"/>
          </ext>
        </extLst>
      </patternFill>
    </fill>
    <fill>
      <patternFill patternType="solid">
        <fgColor rgb="FF8DCE54"/>
        <bgColor rgb="FFFFFFFF"/>
        <extLst>
          <ext uri="smNativeData">
            <pm:shade xmlns:pm="smNativeData" id="1715600698" type="1" fgLvl="100" fgClr="008DCE54" bgLvl="0" bgClr="00000000"/>
          </ext>
        </extLst>
      </patternFill>
    </fill>
    <fill>
      <patternFill patternType="solid">
        <fgColor rgb="FF8B56C2"/>
        <bgColor rgb="FFFFFFFF"/>
        <extLst>
          <ext uri="smNativeData">
            <pm:shade xmlns:pm="smNativeData" id="1715600698" type="1" fgLvl="100" fgClr="008B56C2" bgLvl="0" bgClr="00000000"/>
          </ext>
        </extLst>
      </patternFill>
    </fill>
    <fill>
      <patternFill patternType="solid">
        <fgColor rgb="FFFFA93A"/>
        <bgColor rgb="FFFFFFFF"/>
        <extLst>
          <ext uri="smNativeData">
            <pm:shade xmlns:pm="smNativeData" id="1715600698" type="1" fgLvl="100" fgClr="00FFA93A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5600698" type="1" fgLvl="100" fgClr="00FF2D21" bgLvl="0" bgClr="00000000"/>
          </ext>
        </extLst>
      </patternFill>
    </fill>
    <fill>
      <patternFill patternType="solid">
        <fgColor rgb="FF84C3BE"/>
        <bgColor rgb="FFFFFFFF"/>
        <extLst>
          <ext uri="smNativeData">
            <pm:shade xmlns:pm="smNativeData" id="1715600698" type="1" fgLvl="100" fgClr="0084C3BE" bgLvl="0" bgClr="00000000"/>
          </ext>
        </extLst>
      </patternFill>
    </fill>
    <fill>
      <patternFill patternType="solid">
        <fgColor rgb="FF84C3BE"/>
        <bgColor rgb="FFFFFFFF"/>
        <extLst>
          <ext uri="smNativeData">
            <pm:shade xmlns:pm="smNativeData" id="1715600698" type="1" fgLvl="100" fgClr="0084C3B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600698" type="1" fgLvl="100" fgClr="00FFFFFF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36A3E4"/>
        <bgColor rgb="FFFFFFFF"/>
        <extLst>
          <ext uri="smNativeData">
            <pm:shade xmlns:pm="smNativeData" id="1715600698" type="1" fgLvl="100" fgClr="0036A3E4" bgLvl="0" bgClr="00000000"/>
          </ext>
        </extLst>
      </patternFill>
    </fill>
    <fill>
      <patternFill patternType="solid">
        <fgColor rgb="FFEACFFE"/>
        <bgColor rgb="FFFFFFFF"/>
        <extLst>
          <ext uri="smNativeData">
            <pm:shade xmlns:pm="smNativeData" id="1715600698" type="1" fgLvl="100" fgClr="00EACFFE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5600698" type="1" fgLvl="100" fgClr="00E4F5F8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5600698" type="1" fgLvl="100" fgClr="00BFBFBF" bgLvl="0" bgClr="00000000"/>
          </ext>
        </extLst>
      </patternFill>
    </fill>
    <fill>
      <patternFill patternType="solid">
        <fgColor rgb="FFFFFAD5"/>
        <bgColor rgb="FFFFFFFF"/>
        <extLst>
          <ext uri="smNativeData">
            <pm:shade xmlns:pm="smNativeData" id="1715600698" type="1" fgLvl="100" fgClr="00FFFAD5" bgLvl="0" bgClr="00000000"/>
          </ext>
        </extLst>
      </patternFill>
    </fill>
    <fill>
      <patternFill patternType="solid">
        <fgColor rgb="FFFFB2B3"/>
        <bgColor rgb="FFFFFFFF"/>
        <extLst>
          <ext uri="smNativeData">
            <pm:shade xmlns:pm="smNativeData" id="1715600698" type="1" fgLvl="100" fgClr="00FFB2B3" bgLvl="0" bgClr="00000000"/>
          </ext>
        </extLst>
      </patternFill>
    </fill>
    <fill>
      <patternFill patternType="solid">
        <fgColor rgb="FFC28BFF"/>
        <bgColor rgb="FFFFFFFF"/>
        <extLst>
          <ext uri="smNativeData">
            <pm:shade xmlns:pm="smNativeData" id="1715600698" type="1" fgLvl="100" fgClr="00C28BFF" bgLvl="0" bgClr="00000000"/>
          </ext>
        </extLst>
      </patternFill>
    </fill>
    <fill>
      <patternFill patternType="solid">
        <fgColor rgb="FFFF2D21"/>
        <bgColor rgb="FFFFFFFF"/>
        <extLst>
          <ext uri="smNativeData">
            <pm:shade xmlns:pm="smNativeData" id="1715600698" type="1" fgLvl="100" fgClr="00FF2D21" bgLvl="0" bgClr="00000000"/>
          </ext>
        </extLst>
      </patternFill>
    </fill>
  </fills>
  <borders count="16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5600698"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5600698"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thin">
        <color rgb="FFAAAAAA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5A5A5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AAAAA"/>
      </bottom>
      <extLst>
        <ext uri="smNativeData">
          <pm:border xmlns:pm="smNativeData" id="1715600698"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AAAAAA"/>
      </right>
      <top style="none">
        <color rgb="FF000000"/>
      </top>
      <bottom style="thin">
        <color rgb="FFAAAAAA"/>
      </bottom>
      <extLst>
        <ext uri="smNativeData">
          <pm:border xmlns:pm="smNativeData" id="1715600698">
            <pm:line position="bottom" type="1" style="0" width="20" dist="20" width2="20" rgb="AAAAAA"/>
            <pm:line position="righ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AAAA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thin">
        <color rgb="FFA3A3A3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  <pm:line position="right" type="1" style="0" width="20" dist="20" width2="20" rgb="A3A3A3"/>
          </pm:border>
        </ext>
      </extLst>
    </border>
    <border>
      <left style="thin">
        <color rgb="FFA3A3A3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5600698">
            <pm:line position="bottom" type="1" style="0" width="20" dist="20" width2="20" rgb="A3A3A3"/>
            <pm:line position="left" type="1" style="0" width="20" dist="20" width2="20" rgb="A3A3A3"/>
          </pm:border>
        </ext>
      </extLst>
    </border>
    <border>
      <left style="none">
        <color rgb="FF000000"/>
      </left>
      <right style="thin">
        <color rgb="FFA3A3A3"/>
      </right>
      <top style="thin">
        <color rgb="FFA3A3A3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5A5A5"/>
            <pm:line position="right" type="1" style="0" width="20" dist="20" width2="20" rgb="A3A3A3"/>
          </pm:border>
        </ext>
      </extLst>
    </border>
    <border>
      <left style="thin">
        <color rgb="FFA3A3A3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  <pm:line position="left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thin">
        <color rgb="FFA3A3A3"/>
      </right>
      <top style="thin">
        <color rgb="FFA5A5A5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BABABA"/>
            <pm:line position="right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thin">
        <color rgb="FFA3A3A3"/>
      </right>
      <top style="thin">
        <color rgb="FFBABABA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A3A3A3"/>
            <pm:line position="right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AAAAA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A3A3A3"/>
      </right>
      <top style="thin">
        <color rgb="FFA5A5A5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AAAAA"/>
            <pm:line position="right" type="1" style="0" width="20" dist="20" width2="20" rgb="A3A3A3"/>
          </pm:border>
        </ext>
      </extLst>
    </border>
    <border>
      <left style="thin">
        <color rgb="FFA3A3A3"/>
      </left>
      <right style="none">
        <color rgb="FF000000"/>
      </right>
      <top style="thin">
        <color rgb="FFA3A3A3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AAAAA"/>
            <pm:line position="left" type="1" style="0" width="20" dist="20" width2="20" rgb="A3A3A3"/>
          </pm:border>
        </ext>
      </extLst>
    </border>
    <border>
      <left style="thin">
        <color rgb="FFA5A5A5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5A5A5"/>
            <pm:line position="lef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5A5A5"/>
          </pm:border>
        </ext>
      </extLst>
    </border>
    <border>
      <left style="none">
        <color rgb="FF000000"/>
      </left>
      <right style="thin">
        <color rgb="FFA5A5A5"/>
      </right>
      <top style="thin">
        <color rgb="FFA5A5A5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5A5A5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right" type="1" style="0" width="20" dist="20" width2="20" rgb="A5A5A5"/>
          </pm:border>
        </ext>
      </extLst>
    </border>
    <border>
      <left style="thin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lef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60069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medium">
        <color rgb="FF000000"/>
      </bottom>
      <extLst>
        <ext uri="smNativeData">
          <pm:border xmlns:pm="smNativeData" id="1715600698">
            <pm:line position="bottom" type="1" style="0" width="30" dist="20" width2="20" rgb="000000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A5A5A5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60069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600698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600698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60069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thin">
        <color rgb="FFA5A5A5"/>
      </right>
      <top style="medium">
        <color rgb="FF000000"/>
      </top>
      <bottom style="none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515151"/>
      </bottom>
      <extLst>
        <ext uri="smNativeData">
          <pm:border xmlns:pm="smNativeData" id="1715600698">
            <pm:line position="bottom" type="1" style="0" width="20" dist="20" width2="20" rgb="515151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thin">
        <color rgb="FF515151"/>
      </bottom>
      <extLst>
        <ext uri="smNativeData">
          <pm:border xmlns:pm="smNativeData" id="1715600698">
            <pm:line position="bottom" type="1" style="0" width="20" dist="20" width2="20" rgb="515151"/>
            <pm:line position="right" type="1" style="0" width="20" dist="20" width2="20" rgb="A5A5A5"/>
          </pm:border>
        </ext>
      </extLst>
    </border>
    <border>
      <left style="none">
        <color rgb="FF000000"/>
      </left>
      <right style="thin">
        <color rgb="FF515151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right" type="1" style="0" width="20" dist="20" width2="20" rgb="515151"/>
          </pm:border>
        </ext>
      </extLst>
    </border>
    <border>
      <left style="thin">
        <color rgb="FFA5A5A5"/>
      </left>
      <right style="none">
        <color rgb="FF000000"/>
      </right>
      <top style="none">
        <color rgb="FF000000"/>
      </top>
      <bottom style="thin">
        <color rgb="FFAAAAAA"/>
      </bottom>
      <extLst>
        <ext uri="smNativeData">
          <pm:border xmlns:pm="smNativeData" id="1715600698">
            <pm:line position="bottom" type="1" style="0" width="20" dist="20" width2="20" rgb="AAAAAA"/>
            <pm:line position="left" type="1" style="0" width="20" dist="20" width2="20" rgb="A5A5A5"/>
          </pm:border>
        </ext>
      </extLst>
    </border>
    <border>
      <left style="none">
        <color rgb="FF000000"/>
      </left>
      <right style="thin">
        <color rgb="FFA5A5A5"/>
      </right>
      <top style="none">
        <color rgb="FF000000"/>
      </top>
      <bottom style="thin">
        <color rgb="FFAAAAAA"/>
      </bottom>
      <extLst>
        <ext uri="smNativeData">
          <pm:border xmlns:pm="smNativeData" id="1715600698">
            <pm:line position="bottom" type="1" style="0" width="20" dist="20" width2="20" rgb="AAAAAA"/>
            <pm:line position="right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5600698"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5600698"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thin">
        <color rgb="FFFEFEFE"/>
      </bottom>
      <extLst>
        <ext uri="smNativeData">
          <pm:border xmlns:pm="smNativeData" id="1715600698">
            <pm:line position="top" type="1" style="0" width="20" dist="20" width2="20" rgb="FFFFFF"/>
            <pm:line position="bottom" type="1" style="0" width="20" dist="20" width2="20" rgb="FEFEFE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D8D8D8"/>
      </top>
      <bottom style="thin">
        <color rgb="FFD8D8D8"/>
      </bottom>
      <extLst>
        <ext uri="smNativeData">
          <pm:border xmlns:pm="smNativeData" id="1715600698">
            <pm:line position="top" type="1" style="0" width="20" dist="20" width2="20" rgb="D8D8D8"/>
            <pm:line position="bottom" type="1" style="0" width="20" dist="20" width2="20" rgb="D8D8D8"/>
          </pm:border>
        </ext>
      </extLst>
    </border>
    <border>
      <left style="thin">
        <color rgb="FFD8D8D8"/>
      </left>
      <right style="none">
        <color rgb="FF000000"/>
      </right>
      <top style="thin">
        <color rgb="FFD8D8D8"/>
      </top>
      <bottom style="thin">
        <color rgb="FFD8D8D8"/>
      </bottom>
      <extLst>
        <ext uri="smNativeData">
          <pm:border xmlns:pm="smNativeData" id="1715600698">
            <pm:line position="top" type="1" style="0" width="20" dist="20" width2="20" rgb="D8D8D8"/>
            <pm:line position="bottom" type="1" style="0" width="20" dist="20" width2="20" rgb="D8D8D8"/>
            <pm:line position="left" type="1" style="0" width="20" dist="20" width2="20" rgb="D8D8D8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thin">
        <color rgb="FF339966"/>
      </left>
      <right style="none">
        <color rgb="FF000000"/>
      </right>
      <top style="thin">
        <color rgb="FF339966"/>
      </top>
      <bottom style="thin">
        <color rgb="FF339966"/>
      </bottom>
      <extLst>
        <ext uri="smNativeData">
          <pm:border xmlns:pm="smNativeData" id="1715600698">
            <pm:line position="top" type="1" style="0" width="20" dist="20" width2="20" rgb="339966"/>
            <pm:line position="bottom" type="1" style="0" width="20" dist="20" width2="20" rgb="339966"/>
            <pm:line position="left" type="1" style="0" width="20" dist="20" width2="20" rgb="339966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9966"/>
      </top>
      <bottom style="thin">
        <color rgb="FF339966"/>
      </bottom>
      <extLst>
        <ext uri="smNativeData">
          <pm:border xmlns:pm="smNativeData" id="1715600698">
            <pm:line position="top" type="1" style="0" width="20" dist="20" width2="20" rgb="339966"/>
            <pm:line position="bottom" type="1" style="0" width="20" dist="20" width2="20" rgb="339966"/>
          </pm:border>
        </ext>
      </extLst>
    </border>
    <border>
      <left style="none">
        <color rgb="FF000000"/>
      </left>
      <right style="thin">
        <color rgb="FF339966"/>
      </right>
      <top style="thin">
        <color rgb="FF339966"/>
      </top>
      <bottom style="thin">
        <color rgb="FF339966"/>
      </bottom>
      <extLst>
        <ext uri="smNativeData">
          <pm:border xmlns:pm="smNativeData" id="1715600698">
            <pm:line position="top" type="1" style="0" width="20" dist="20" width2="20" rgb="339966"/>
            <pm:line position="bottom" type="1" style="0" width="20" dist="20" width2="20" rgb="339966"/>
            <pm:line position="right" type="1" style="0" width="20" dist="20" width2="20" rgb="339966"/>
          </pm:border>
        </ext>
      </extLst>
    </border>
    <border>
      <left style="thin">
        <color rgb="FF339966"/>
      </left>
      <right style="none">
        <color rgb="FF000000"/>
      </right>
      <top style="thin">
        <color rgb="FF339966"/>
      </top>
      <bottom style="medium">
        <color rgb="FF000000"/>
      </bottom>
      <extLst>
        <ext uri="smNativeData">
          <pm:border xmlns:pm="smNativeData" id="1715600698">
            <pm:line position="top" type="1" style="0" width="20" dist="20" width2="20" rgb="339966"/>
            <pm:line position="bottom" type="1" style="0" width="30" dist="20" width2="20" rgb="000000"/>
            <pm:line position="left" type="1" style="0" width="20" dist="20" width2="20" rgb="339966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9966"/>
      </top>
      <bottom style="medium">
        <color rgb="FF000000"/>
      </bottom>
      <extLst>
        <ext uri="smNativeData">
          <pm:border xmlns:pm="smNativeData" id="1715600698">
            <pm:line position="top" type="1" style="0" width="20" dist="20" width2="20" rgb="339966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339966"/>
      </right>
      <top style="thin">
        <color rgb="FF339966"/>
      </top>
      <bottom style="medium">
        <color rgb="FF000000"/>
      </bottom>
      <extLst>
        <ext uri="smNativeData">
          <pm:border xmlns:pm="smNativeData" id="1715600698">
            <pm:line position="top" type="1" style="0" width="20" dist="20" width2="20" rgb="339966"/>
            <pm:line position="bottom" type="1" style="0" width="30" dist="20" width2="20" rgb="000000"/>
            <pm:line position="right" type="1" style="0" width="20" dist="20" width2="20" rgb="339966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AAAAA"/>
            <pm:line position="bottom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262626"/>
      </bottom>
      <extLst>
        <ext uri="smNativeData">
          <pm:border xmlns:pm="smNativeData" id="1715600698">
            <pm:line position="top" type="1" style="0" width="20" dist="20" width2="20" rgb="AAAAAA"/>
            <pm:line position="bottom" type="1" style="0" width="20" dist="20" width2="20" rgb="262626"/>
          </pm:border>
        </ext>
      </extLst>
    </border>
    <border>
      <left style="none">
        <color rgb="FF000000"/>
      </left>
      <right style="none">
        <color rgb="FF000000"/>
      </right>
      <top style="thin">
        <color rgb="FF262626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262626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FEFEFE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  <pm:line position="right" type="1" style="0" width="20" dist="20" width2="20" rgb="FEFEFE"/>
          </pm:border>
        </ext>
      </extLst>
    </border>
    <border>
      <left style="thin">
        <color rgb="FFFEFEFE"/>
      </left>
      <right style="thin">
        <color rgb="FFFEFEFE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  <pm:line position="left" type="1" style="0" width="20" dist="20" width2="20" rgb="FEFEFE"/>
            <pm:line position="right" type="1" style="0" width="20" dist="20" width2="20" rgb="FEFEFE"/>
          </pm:border>
        </ext>
      </extLst>
    </border>
    <border>
      <left style="thin">
        <color rgb="FFA5A5A5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5A5A5"/>
            <pm:line position="left" type="1" style="0" width="20" dist="20" width2="20" rgb="A5A5A5"/>
          </pm:border>
        </ext>
      </extLst>
    </border>
    <border>
      <left style="thin">
        <color rgb="FFAAAAAA"/>
      </left>
      <right style="none">
        <color rgb="FF000000"/>
      </right>
      <top style="thin">
        <color rgb="FFA5A5A5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5600698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AAAAA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AAAAA"/>
      </bottom>
      <extLst>
        <ext uri="smNativeData">
          <pm:border xmlns:pm="smNativeData" id="1715600698"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5A5A5"/>
      </top>
      <bottom style="thin">
        <color rgb="FFA5A5A5"/>
      </bottom>
      <extLst>
        <ext uri="smNativeData">
          <pm:border xmlns:pm="smNativeData" id="1715600698">
            <pm:line position="top" type="1" style="0" width="20" dist="20" width2="20" rgb="A5A5A5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3A3A3"/>
          </pm:border>
        </ext>
      </extLst>
    </border>
    <border>
      <left style="thin">
        <color rgb="FFAAAAAA"/>
      </left>
      <right style="none">
        <color rgb="FF000000"/>
      </right>
      <top style="thin">
        <color rgb="FFAAAAAA"/>
      </top>
      <bottom style="none">
        <color rgb="FF000000"/>
      </bottom>
      <extLst>
        <ext uri="smNativeData">
          <pm:border xmlns:pm="smNativeData" id="1715600698">
            <pm:line position="top" type="1" style="0" width="20" dist="20" width2="20" rgb="AAAAAA"/>
            <pm:line position="lef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thin">
        <color rgb="FFAAAAAA"/>
      </top>
      <bottom style="thin">
        <color rgb="FFA3A3A3"/>
      </bottom>
      <extLst>
        <ext uri="smNativeData">
          <pm:border xmlns:pm="smNativeData" id="1715600698">
            <pm:line position="top" type="1" style="0" width="20" dist="20" width2="20" rgb="AAAAAA"/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600698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600698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600698"/>
        </ext>
      </extLst>
    </border>
  </borders>
  <cellStyleXfs count="2">
    <xf numFmtId="0" fontId="0" fillId="0" borderId="0" applyNumberFormat="0" applyFont="1" applyFill="0" applyBorder="0" applyAlignment="1" applyProtection="0">
      <alignment vertical="top" wrapText="1"/>
    </xf>
    <xf numFmtId="0" fontId="0" fillId="0" borderId="0" applyNumberFormat="0" applyFont="1" applyFill="0" applyBorder="0" applyAlignment="1" applyProtection="0">
      <alignment vertical="top" wrapText="1"/>
    </xf>
  </cellStyleXfs>
  <cellXfs count="385">
    <xf numFmtId="0" fontId="0" fillId="0" borderId="0" xfId="0">
      <alignment vertical="top" wrapText="1"/>
    </xf>
    <xf numFmtId="0" fontId="0" fillId="0" borderId="0" xfId="1">
      <alignment vertical="top" wrapText="1"/>
    </xf>
    <xf numFmtId="0" fontId="5" fillId="2" borderId="1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5" fillId="9" borderId="8" xfId="0" applyNumberFormat="1" applyFont="1" applyFill="1" applyBorder="1" applyAlignment="1">
      <alignment horizontal="center" vertical="center" wrapText="1"/>
    </xf>
    <xf numFmtId="49" fontId="5" fillId="10" borderId="9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8" fillId="6" borderId="5" xfId="0" applyNumberFormat="1" applyFont="1" applyFill="1" applyBorder="1" applyAlignment="1">
      <alignment horizontal="center" vertical="center" wrapText="1"/>
    </xf>
    <xf numFmtId="49" fontId="8" fillId="7" borderId="6" xfId="0" applyNumberFormat="1" applyFont="1" applyFill="1" applyBorder="1" applyAlignment="1">
      <alignment horizontal="center" vertical="center" wrapText="1"/>
    </xf>
    <xf numFmtId="49" fontId="5" fillId="11" borderId="10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13" borderId="12" xfId="0" applyFont="1" applyFill="1" applyBorder="1" applyAlignment="1">
      <alignment horizontal="center" vertical="center" wrapText="1"/>
    </xf>
    <xf numFmtId="0" fontId="5" fillId="14" borderId="13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5" fillId="9" borderId="8" xfId="0" applyNumberFormat="1" applyFont="1" applyFill="1" applyBorder="1" applyAlignment="1">
      <alignment horizontal="center" vertical="center" wrapText="1"/>
    </xf>
    <xf numFmtId="0" fontId="0" fillId="0" borderId="0" xfId="0">
      <alignment vertical="top" wrapText="1"/>
    </xf>
    <xf numFmtId="0" fontId="2" fillId="16" borderId="15" xfId="0" applyFont="1" applyFill="1" applyBorder="1">
      <alignment vertical="top" wrapText="1"/>
    </xf>
    <xf numFmtId="0" fontId="0" fillId="16" borderId="15" xfId="0" applyFill="1" applyBorder="1">
      <alignment vertical="top" wrapText="1"/>
    </xf>
    <xf numFmtId="0" fontId="0" fillId="17" borderId="16" xfId="0" applyFill="1" applyBorder="1">
      <alignment vertical="top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0" fillId="18" borderId="17" xfId="0" applyFill="1">
      <alignment vertical="top" wrapText="1"/>
    </xf>
    <xf numFmtId="0" fontId="0" fillId="19" borderId="18" xfId="0" applyFill="1" applyBorder="1">
      <alignment vertical="top" wrapText="1"/>
    </xf>
    <xf numFmtId="0" fontId="0" fillId="5" borderId="4" xfId="0" applyFill="1" applyBorder="1">
      <alignment vertical="top" wrapText="1"/>
    </xf>
    <xf numFmtId="49" fontId="5" fillId="9" borderId="8" xfId="0" applyNumberFormat="1" applyFont="1" applyFill="1" applyBorder="1" applyAlignment="1">
      <alignment vertical="center" wrapText="1"/>
    </xf>
    <xf numFmtId="0" fontId="0" fillId="10" borderId="9" xfId="0" applyFill="1" applyBorder="1">
      <alignment vertical="top" wrapText="1"/>
    </xf>
    <xf numFmtId="0" fontId="5" fillId="11" borderId="10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0" fontId="5" fillId="21" borderId="20" xfId="0" applyFont="1" applyFill="1" applyBorder="1" applyAlignment="1">
      <alignment horizontal="center" vertical="center" wrapText="1"/>
    </xf>
    <xf numFmtId="0" fontId="5" fillId="22" borderId="21" xfId="0" applyFont="1" applyFill="1" applyBorder="1" applyAlignment="1">
      <alignment horizontal="center" vertical="center" wrapText="1"/>
    </xf>
    <xf numFmtId="0" fontId="5" fillId="23" borderId="22" xfId="0" applyFont="1" applyFill="1" applyBorder="1" applyAlignment="1">
      <alignment horizontal="center" vertical="center" wrapText="1"/>
    </xf>
    <xf numFmtId="0" fontId="5" fillId="24" borderId="23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49" fontId="5" fillId="10" borderId="9" xfId="0" applyNumberFormat="1" applyFont="1" applyFill="1" applyBorder="1" applyAlignment="1">
      <alignment horizontal="center" vertical="center" wrapText="1"/>
    </xf>
    <xf numFmtId="49" fontId="5" fillId="20" borderId="19" xfId="0" applyNumberFormat="1" applyFont="1" applyFill="1" applyBorder="1" applyAlignment="1">
      <alignment horizontal="center" vertical="center" wrapText="1"/>
    </xf>
    <xf numFmtId="49" fontId="5" fillId="21" borderId="20" xfId="0" applyNumberFormat="1" applyFont="1" applyFill="1" applyBorder="1" applyAlignment="1">
      <alignment horizontal="center" vertical="center" wrapText="1"/>
    </xf>
    <xf numFmtId="49" fontId="5" fillId="22" borderId="21" xfId="0" applyNumberFormat="1" applyFont="1" applyFill="1" applyBorder="1" applyAlignment="1">
      <alignment horizontal="center" vertical="center" wrapText="1"/>
    </xf>
    <xf numFmtId="49" fontId="5" fillId="23" borderId="22" xfId="0" applyNumberFormat="1" applyFont="1" applyFill="1" applyBorder="1" applyAlignment="1">
      <alignment horizontal="center" vertical="center" wrapText="1"/>
    </xf>
    <xf numFmtId="49" fontId="5" fillId="24" borderId="23" xfId="0" applyNumberFormat="1" applyFont="1" applyFill="1" applyBorder="1" applyAlignment="1">
      <alignment horizontal="center" vertical="center" wrapText="1"/>
    </xf>
    <xf numFmtId="49" fontId="12" fillId="20" borderId="19" xfId="0" applyNumberFormat="1" applyFont="1" applyFill="1" applyBorder="1" applyAlignment="1">
      <alignment horizontal="center" vertical="center" wrapText="1"/>
    </xf>
    <xf numFmtId="49" fontId="12" fillId="25" borderId="24" xfId="0" applyNumberFormat="1" applyFont="1" applyFill="1" applyBorder="1" applyAlignment="1">
      <alignment horizontal="center" vertical="center" wrapText="1"/>
    </xf>
    <xf numFmtId="49" fontId="12" fillId="26" borderId="25" xfId="0" applyNumberFormat="1" applyFont="1" applyFill="1" applyBorder="1" applyAlignment="1">
      <alignment horizontal="center" vertical="center" wrapText="1"/>
    </xf>
    <xf numFmtId="49" fontId="12" fillId="5" borderId="4" xfId="0" applyNumberFormat="1" applyFont="1" applyFill="1" applyBorder="1" applyAlignment="1">
      <alignment horizontal="center" vertical="center" wrapText="1"/>
    </xf>
    <xf numFmtId="49" fontId="12" fillId="27" borderId="26" xfId="0" applyNumberFormat="1" applyFont="1" applyFill="1" applyBorder="1" applyAlignment="1">
      <alignment horizontal="center" vertical="center" wrapText="1"/>
    </xf>
    <xf numFmtId="49" fontId="12" fillId="28" borderId="27" xfId="0" applyNumberFormat="1" applyFont="1" applyFill="1" applyBorder="1" applyAlignment="1">
      <alignment horizontal="center" vertical="center" wrapText="1"/>
    </xf>
    <xf numFmtId="49" fontId="2" fillId="10" borderId="9" xfId="0" applyNumberFormat="1" applyFont="1" applyFill="1" applyBorder="1" applyAlignment="1">
      <alignment horizontal="left" vertical="center" wrapText="0"/>
    </xf>
    <xf numFmtId="0" fontId="5" fillId="12" borderId="11" xfId="0" applyFont="1" applyFill="1" applyBorder="1" applyAlignment="1">
      <alignment horizontal="center" vertical="center" wrapText="1"/>
    </xf>
    <xf numFmtId="49" fontId="5" fillId="29" borderId="28" xfId="0" applyNumberFormat="1" applyFont="1" applyFill="1" applyBorder="1" applyAlignment="1">
      <alignment horizontal="center" vertical="center" wrapText="1"/>
    </xf>
    <xf numFmtId="0" fontId="5" fillId="30" borderId="29" xfId="0" applyFont="1" applyFill="1" applyBorder="1" applyAlignment="1">
      <alignment horizontal="left" vertical="center" wrapText="1"/>
    </xf>
    <xf numFmtId="0" fontId="5" fillId="31" borderId="30" xfId="0" applyFont="1" applyFill="1" applyBorder="1" applyAlignment="1">
      <alignment horizontal="center" vertical="center" wrapText="1"/>
    </xf>
    <xf numFmtId="0" fontId="5" fillId="29" borderId="28" xfId="0" applyFont="1" applyFill="1" applyBorder="1" applyAlignment="1">
      <alignment horizontal="center" vertical="center" wrapText="1"/>
    </xf>
    <xf numFmtId="168" fontId="13" fillId="29" borderId="28" xfId="0" applyNumberFormat="1" applyFont="1" applyFill="1" applyBorder="1" applyAlignment="1">
      <alignment horizontal="center" vertical="center" wrapText="1"/>
    </xf>
    <xf numFmtId="0" fontId="0" fillId="32" borderId="31" xfId="0" applyFill="1" applyBorder="1">
      <alignment vertical="top" wrapText="1"/>
    </xf>
    <xf numFmtId="0" fontId="0" fillId="33" borderId="32" xfId="0" applyFill="1" applyBorder="1">
      <alignment vertical="top" wrapText="1"/>
    </xf>
    <xf numFmtId="0" fontId="0" fillId="34" borderId="33" xfId="0" applyFill="1" applyBorder="1">
      <alignment vertical="top" wrapText="1"/>
    </xf>
    <xf numFmtId="0" fontId="14" fillId="5" borderId="4" xfId="0" applyFont="1" applyFill="1" applyBorder="1" applyAlignment="1">
      <alignment horizontal="center" vertical="center" wrapText="1"/>
    </xf>
    <xf numFmtId="0" fontId="5" fillId="35" borderId="34" xfId="0" applyFont="1" applyFill="1" applyBorder="1" applyAlignment="1">
      <alignment horizontal="center" vertical="center" wrapText="1"/>
    </xf>
    <xf numFmtId="0" fontId="0" fillId="36" borderId="35" xfId="0" applyFill="1" applyBorder="1">
      <alignment vertical="top" wrapText="1"/>
    </xf>
    <xf numFmtId="0" fontId="14" fillId="5" borderId="4" xfId="0" applyFont="1" applyFill="1" applyBorder="1" applyAlignment="1">
      <alignment horizontal="center" vertical="center" wrapText="1"/>
    </xf>
    <xf numFmtId="0" fontId="5" fillId="37" borderId="36" xfId="0" applyFont="1" applyFill="1" applyBorder="1" applyAlignment="1">
      <alignment horizontal="center" vertical="center" wrapText="1"/>
    </xf>
    <xf numFmtId="0" fontId="5" fillId="38" borderId="37" xfId="0" applyFont="1" applyFill="1" applyBorder="1" applyAlignment="1">
      <alignment horizontal="center" vertical="center" wrapText="1"/>
    </xf>
    <xf numFmtId="0" fontId="5" fillId="39" borderId="38" xfId="0" applyFont="1" applyFill="1" applyBorder="1" applyAlignment="1">
      <alignment horizontal="center" vertical="center" wrapText="1"/>
    </xf>
    <xf numFmtId="0" fontId="8" fillId="40" borderId="39" xfId="0" applyFont="1" applyFill="1" applyBorder="1" applyAlignment="1">
      <alignment horizontal="center" vertical="center" wrapText="1"/>
    </xf>
    <xf numFmtId="0" fontId="8" fillId="41" borderId="40" xfId="0" applyFont="1" applyFill="1" applyBorder="1" applyAlignment="1">
      <alignment horizontal="center" vertical="center" wrapText="1"/>
    </xf>
    <xf numFmtId="0" fontId="5" fillId="42" borderId="41" xfId="0" applyFont="1" applyFill="1" applyBorder="1" applyAlignment="1">
      <alignment horizontal="center" vertical="center" wrapText="1"/>
    </xf>
    <xf numFmtId="0" fontId="5" fillId="43" borderId="42" xfId="0" applyFont="1" applyFill="1" applyBorder="1" applyAlignment="1">
      <alignment horizontal="center" vertical="center" wrapText="1"/>
    </xf>
    <xf numFmtId="49" fontId="5" fillId="39" borderId="38" xfId="0" applyNumberFormat="1" applyFont="1" applyFill="1" applyBorder="1" applyAlignment="1">
      <alignment horizontal="center" vertical="center" wrapText="1"/>
    </xf>
    <xf numFmtId="49" fontId="8" fillId="44" borderId="43" xfId="0" applyNumberFormat="1" applyFont="1" applyFill="1" applyBorder="1" applyAlignment="1">
      <alignment horizontal="center" vertical="center" wrapText="1"/>
    </xf>
    <xf numFmtId="49" fontId="8" fillId="45" borderId="44" xfId="0" applyNumberFormat="1" applyFont="1" applyFill="1" applyBorder="1" applyAlignment="1">
      <alignment horizontal="center" vertical="center" wrapText="1"/>
    </xf>
    <xf numFmtId="49" fontId="5" fillId="46" borderId="45" xfId="0" applyNumberFormat="1" applyFont="1" applyFill="1" applyBorder="1" applyAlignment="1">
      <alignment horizontal="center" vertical="center" wrapText="1"/>
    </xf>
    <xf numFmtId="49" fontId="5" fillId="47" borderId="46" xfId="0" applyNumberFormat="1" applyFont="1" applyFill="1" applyBorder="1" applyAlignment="1">
      <alignment horizontal="center" vertical="center" wrapText="1"/>
    </xf>
    <xf numFmtId="49" fontId="5" fillId="38" borderId="37" xfId="0" applyNumberFormat="1" applyFont="1" applyFill="1" applyBorder="1" applyAlignment="1">
      <alignment horizontal="center" vertical="center" wrapText="1"/>
    </xf>
    <xf numFmtId="49" fontId="12" fillId="39" borderId="38" xfId="0" applyNumberFormat="1" applyFont="1" applyFill="1" applyBorder="1" applyAlignment="1">
      <alignment horizontal="center" vertical="center" wrapText="1"/>
    </xf>
    <xf numFmtId="49" fontId="12" fillId="48" borderId="47" xfId="0" applyNumberFormat="1" applyFont="1" applyFill="1" applyBorder="1" applyAlignment="1">
      <alignment horizontal="center" vertical="center" wrapText="1"/>
    </xf>
    <xf numFmtId="165" fontId="5" fillId="38" borderId="37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12" fillId="35" borderId="34" xfId="0" applyNumberFormat="1" applyFont="1" applyFill="1" applyBorder="1" applyAlignment="1">
      <alignment horizontal="center" vertical="center" wrapText="1"/>
    </xf>
    <xf numFmtId="49" fontId="2" fillId="10" borderId="9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0"/>
    </xf>
    <xf numFmtId="0" fontId="5" fillId="49" borderId="48" xfId="0" applyFont="1" applyFill="1" applyBorder="1" applyAlignment="1">
      <alignment horizontal="center" vertical="center" wrapText="1"/>
    </xf>
    <xf numFmtId="0" fontId="5" fillId="50" borderId="49" xfId="0" applyFont="1" applyFill="1" applyBorder="1" applyAlignment="1">
      <alignment horizontal="center" vertical="center" wrapText="1"/>
    </xf>
    <xf numFmtId="0" fontId="5" fillId="51" borderId="50" xfId="0" applyFont="1" applyFill="1" applyBorder="1" applyAlignment="1">
      <alignment horizontal="left" vertical="center" wrapText="1"/>
    </xf>
    <xf numFmtId="0" fontId="5" fillId="52" borderId="51" xfId="0" applyFont="1" applyFill="1" applyBorder="1" applyAlignment="1">
      <alignment horizontal="center" vertical="center" wrapText="1"/>
    </xf>
    <xf numFmtId="0" fontId="14" fillId="52" borderId="51" xfId="0" applyFont="1" applyFill="1" applyBorder="1" applyAlignment="1">
      <alignment horizontal="center" vertical="center" wrapText="1"/>
    </xf>
    <xf numFmtId="0" fontId="5" fillId="53" borderId="52" xfId="0" applyFont="1" applyFill="1" applyBorder="1" applyAlignment="1">
      <alignment horizontal="center" vertical="center" wrapText="1"/>
    </xf>
    <xf numFmtId="0" fontId="5" fillId="54" borderId="53" xfId="0" applyFont="1" applyFill="1" applyBorder="1" applyAlignment="1">
      <alignment horizontal="center" vertical="center" wrapText="1"/>
    </xf>
    <xf numFmtId="49" fontId="5" fillId="55" borderId="54" xfId="0" applyNumberFormat="1" applyFont="1" applyFill="1" applyBorder="1" applyAlignment="1">
      <alignment horizontal="center" vertical="center" wrapText="1"/>
    </xf>
    <xf numFmtId="168" fontId="13" fillId="52" borderId="51" xfId="0" applyNumberFormat="1" applyFont="1" applyFill="1" applyBorder="1" applyAlignment="1">
      <alignment horizontal="center" vertical="center" wrapText="1"/>
    </xf>
    <xf numFmtId="0" fontId="0" fillId="56" borderId="55" xfId="0" applyFill="1" applyBorder="1">
      <alignment vertical="top" wrapText="1"/>
    </xf>
    <xf numFmtId="0" fontId="0" fillId="57" borderId="56" xfId="0" applyFill="1" applyBorder="1">
      <alignment vertical="top" wrapText="1"/>
    </xf>
    <xf numFmtId="0" fontId="0" fillId="58" borderId="57" xfId="0" applyFill="1" applyBorder="1">
      <alignment vertical="top" wrapText="1"/>
    </xf>
    <xf numFmtId="0" fontId="0" fillId="59" borderId="58" xfId="0" applyFill="1" applyBorder="1">
      <alignment vertical="top" wrapText="1"/>
    </xf>
    <xf numFmtId="0" fontId="0" fillId="60" borderId="59" xfId="0" applyFill="1" applyBorder="1">
      <alignment vertical="top" wrapText="1"/>
    </xf>
    <xf numFmtId="49" fontId="0" fillId="61" borderId="60" xfId="0" applyNumberFormat="1" applyFill="1" applyBorder="1">
      <alignment vertical="top" wrapText="1"/>
    </xf>
    <xf numFmtId="0" fontId="0" fillId="61" borderId="60" xfId="0" applyFill="1" applyBorder="1">
      <alignment vertical="top" wrapText="1"/>
    </xf>
    <xf numFmtId="0" fontId="0" fillId="62" borderId="61" xfId="0" applyFill="1" applyBorder="1">
      <alignment vertical="top" wrapText="1"/>
    </xf>
    <xf numFmtId="0" fontId="0" fillId="63" borderId="62" xfId="0" applyFill="1" applyBorder="1">
      <alignment vertical="top" wrapText="1"/>
    </xf>
    <xf numFmtId="0" fontId="0" fillId="64" borderId="63" xfId="0" applyFill="1" applyBorder="1" applyAlignment="1">
      <alignment vertical="bottom" wrapText="0"/>
    </xf>
    <xf numFmtId="0" fontId="0" fillId="65" borderId="64" xfId="0" applyFill="1" applyBorder="1">
      <alignment vertical="top" wrapText="1"/>
    </xf>
    <xf numFmtId="0" fontId="0" fillId="66" borderId="65" xfId="0" applyFill="1" applyBorder="1">
      <alignment vertical="top" wrapText="1"/>
    </xf>
    <xf numFmtId="49" fontId="0" fillId="67" borderId="66" xfId="0" applyNumberFormat="1" applyFill="1" applyBorder="1">
      <alignment vertical="top" wrapText="1"/>
    </xf>
    <xf numFmtId="0" fontId="0" fillId="67" borderId="66" xfId="0" applyFill="1" applyBorder="1">
      <alignment vertical="top" wrapText="1"/>
    </xf>
    <xf numFmtId="0" fontId="0" fillId="68" borderId="67" xfId="0" applyFill="1" applyBorder="1">
      <alignment vertical="top" wrapText="1"/>
    </xf>
    <xf numFmtId="0" fontId="0" fillId="69" borderId="68" xfId="0" applyFill="1" applyBorder="1">
      <alignment vertical="top" wrapText="1"/>
    </xf>
    <xf numFmtId="0" fontId="0" fillId="70" borderId="69" xfId="0" applyFill="1" applyBorder="1">
      <alignment vertical="top" wrapText="1"/>
    </xf>
    <xf numFmtId="0" fontId="0" fillId="71" borderId="70" xfId="0" applyFill="1">
      <alignment vertical="top" wrapText="1"/>
    </xf>
    <xf numFmtId="0" fontId="0" fillId="72" borderId="71" xfId="0" applyFill="1" applyBorder="1">
      <alignment vertical="top" wrapText="1"/>
    </xf>
    <xf numFmtId="0" fontId="0" fillId="73" borderId="72" xfId="0" applyFill="1" applyBorder="1">
      <alignment vertical="top" wrapText="1"/>
    </xf>
    <xf numFmtId="0" fontId="0" fillId="74" borderId="73" xfId="0" applyFill="1" applyBorder="1">
      <alignment vertical="top" wrapText="1"/>
    </xf>
    <xf numFmtId="0" fontId="0" fillId="75" borderId="74" xfId="0" applyFill="1" applyBorder="1">
      <alignment vertical="top" wrapText="1"/>
    </xf>
    <xf numFmtId="0" fontId="0" fillId="76" borderId="75" xfId="0" applyFill="1" applyBorder="1">
      <alignment vertical="top" wrapText="1"/>
    </xf>
    <xf numFmtId="0" fontId="0" fillId="77" borderId="76" xfId="0" applyFill="1" applyBorder="1">
      <alignment vertical="top" wrapText="1"/>
    </xf>
    <xf numFmtId="49" fontId="0" fillId="77" borderId="76" xfId="0" applyNumberFormat="1" applyFill="1" applyBorder="1">
      <alignment vertical="top" wrapText="1"/>
    </xf>
    <xf numFmtId="49" fontId="0" fillId="78" borderId="77" xfId="0" applyNumberFormat="1" applyFill="1" applyBorder="1">
      <alignment vertical="top" wrapText="1"/>
    </xf>
    <xf numFmtId="0" fontId="0" fillId="79" borderId="78" xfId="0" applyFill="1" applyBorder="1">
      <alignment vertical="top" wrapText="1"/>
    </xf>
    <xf numFmtId="49" fontId="0" fillId="60" borderId="59" xfId="0" applyNumberFormat="1" applyFill="1" applyBorder="1">
      <alignment vertical="top" wrapText="1"/>
    </xf>
    <xf numFmtId="49" fontId="0" fillId="18" borderId="17" xfId="0" applyNumberFormat="1" applyFill="1">
      <alignment vertical="top" wrapText="1"/>
    </xf>
    <xf numFmtId="0" fontId="0" fillId="80" borderId="79" xfId="0" applyFill="1" applyBorder="1">
      <alignment vertical="top" wrapText="1"/>
    </xf>
    <xf numFmtId="0" fontId="0" fillId="81" borderId="80" xfId="0" applyFill="1" applyBorder="1">
      <alignment vertical="top" wrapText="1"/>
    </xf>
    <xf numFmtId="170" fontId="5" fillId="82" borderId="81" xfId="0" applyNumberFormat="1" applyFont="1" applyFill="1" applyBorder="1" applyAlignment="1">
      <alignment horizontal="left" vertical="center" wrapText="1"/>
    </xf>
    <xf numFmtId="170" fontId="5" fillId="10" borderId="9" xfId="0" applyNumberFormat="1" applyFont="1" applyFill="1" applyBorder="1" applyAlignment="1">
      <alignment horizontal="left" vertical="center" wrapText="1"/>
    </xf>
    <xf numFmtId="170" fontId="0" fillId="60" borderId="59" xfId="0" applyNumberFormat="1" applyFill="1" applyBorder="1">
      <alignment vertical="top" wrapText="1"/>
    </xf>
    <xf numFmtId="0" fontId="5" fillId="83" borderId="82" xfId="0" applyFont="1" applyFill="1" applyBorder="1" applyAlignment="1">
      <alignment horizontal="center" vertical="center" wrapText="1"/>
    </xf>
    <xf numFmtId="49" fontId="5" fillId="84" borderId="83" xfId="0" applyNumberFormat="1" applyFont="1" applyFill="1" applyBorder="1" applyAlignment="1">
      <alignment horizontal="center" vertical="center" wrapText="1"/>
    </xf>
    <xf numFmtId="49" fontId="12" fillId="84" borderId="83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top" wrapText="1"/>
    </xf>
    <xf numFmtId="0" fontId="4" fillId="18" borderId="17" xfId="0" applyFont="1" applyFill="1" applyAlignment="1">
      <alignment horizontal="center" vertical="center" wrapText="1"/>
    </xf>
    <xf numFmtId="0" fontId="5" fillId="85" borderId="84" xfId="0" applyFont="1" applyFill="1" applyBorder="1" applyAlignment="1">
      <alignment horizontal="center" vertical="center" wrapText="1"/>
    </xf>
    <xf numFmtId="49" fontId="5" fillId="86" borderId="85" xfId="0" applyNumberFormat="1" applyFont="1" applyFill="1" applyBorder="1" applyAlignment="1">
      <alignment horizontal="center" vertical="center" wrapText="1"/>
    </xf>
    <xf numFmtId="49" fontId="2" fillId="87" borderId="86" xfId="0" applyNumberFormat="1" applyFont="1" applyFill="1" applyBorder="1" applyAlignment="1">
      <alignment horizontal="left" vertical="center" wrapText="1"/>
    </xf>
    <xf numFmtId="49" fontId="2" fillId="87" borderId="86" xfId="0" applyNumberFormat="1" applyFont="1" applyFill="1" applyBorder="1" applyAlignment="1">
      <alignment horizontal="center" vertical="center" wrapText="1"/>
    </xf>
    <xf numFmtId="0" fontId="5" fillId="0" borderId="8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8" xfId="0" applyFont="1" applyFill="1" applyBorder="1" applyAlignment="1">
      <alignment horizontal="center" vertical="center" wrapText="1"/>
    </xf>
    <xf numFmtId="0" fontId="0" fillId="90" borderId="89" xfId="0" applyFill="1" applyBorder="1">
      <alignment vertical="top" wrapText="1"/>
    </xf>
    <xf numFmtId="49" fontId="0" fillId="0" borderId="90" xfId="0" applyNumberFormat="1" applyFill="1" applyBorder="1" applyAlignment="1">
      <alignment vertical="center" wrapText="1"/>
    </xf>
    <xf numFmtId="0" fontId="0" fillId="0" borderId="91" xfId="0" applyFill="1" applyBorder="1" applyAlignment="1">
      <alignment vertical="center" wrapText="1"/>
    </xf>
    <xf numFmtId="165" fontId="0" fillId="0" borderId="91" xfId="0" applyNumberFormat="1" applyFill="1" applyBorder="1" applyAlignment="1">
      <alignment horizontal="center" vertical="center" wrapText="1"/>
    </xf>
    <xf numFmtId="171" fontId="0" fillId="0" borderId="92" xfId="0" applyNumberFormat="1" applyFill="1" applyBorder="1" applyAlignment="1">
      <alignment vertical="center" wrapText="1"/>
    </xf>
    <xf numFmtId="49" fontId="7" fillId="0" borderId="93" xfId="0" applyNumberFormat="1" applyFont="1" applyFill="1" applyBorder="1">
      <alignment vertical="top" wrapText="1"/>
    </xf>
    <xf numFmtId="0" fontId="7" fillId="0" borderId="94" xfId="0" applyFont="1" applyFill="1" applyBorder="1">
      <alignment vertical="top" wrapText="1"/>
    </xf>
    <xf numFmtId="171" fontId="7" fillId="0" borderId="95" xfId="0" applyNumberFormat="1" applyFont="1" applyFill="1" applyBorder="1">
      <alignment vertical="top" wrapText="1"/>
    </xf>
    <xf numFmtId="49" fontId="0" fillId="97" borderId="96" xfId="0" applyNumberFormat="1" applyFill="1" applyBorder="1">
      <alignment vertical="top" wrapText="1"/>
    </xf>
    <xf numFmtId="171" fontId="0" fillId="98" borderId="97" xfId="0" applyNumberFormat="1" applyFill="1" applyBorder="1">
      <alignment vertical="top" wrapText="1"/>
    </xf>
    <xf numFmtId="169" fontId="0" fillId="90" borderId="89" xfId="0" applyNumberFormat="1" applyFill="1" applyBorder="1">
      <alignment vertical="top" wrapText="1"/>
    </xf>
    <xf numFmtId="2" fontId="5" fillId="5" borderId="4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2" fontId="5" fillId="99" borderId="98" xfId="0" applyNumberFormat="1" applyFont="1" applyFill="1" applyBorder="1" applyAlignment="1">
      <alignment horizontal="center" vertical="center" wrapText="1"/>
    </xf>
    <xf numFmtId="1" fontId="5" fillId="52" borderId="51" xfId="0" applyNumberFormat="1" applyFont="1" applyFill="1" applyBorder="1" applyAlignment="1">
      <alignment horizontal="center" vertical="center" wrapText="1"/>
    </xf>
    <xf numFmtId="1" fontId="2" fillId="0" borderId="0" xfId="0" applyNumberFormat="1" applyFont="1">
      <alignment vertical="top" wrapText="1"/>
    </xf>
    <xf numFmtId="2" fontId="2" fillId="0" borderId="0" xfId="0" applyNumberFormat="1" applyFont="1">
      <alignment vertical="top" wrapText="1"/>
    </xf>
    <xf numFmtId="173" fontId="2" fillId="100" borderId="99" xfId="0" applyNumberFormat="1" applyFont="1" applyFill="1" applyBorder="1" applyAlignment="1">
      <alignment horizontal="center" vertical="center" wrapText="1"/>
    </xf>
    <xf numFmtId="2" fontId="5" fillId="9" borderId="8" xfId="0" applyNumberFormat="1" applyFont="1" applyFill="1" applyBorder="1" applyAlignment="1">
      <alignment horizontal="center" vertical="center" wrapText="1"/>
    </xf>
    <xf numFmtId="173" fontId="2" fillId="100" borderId="99" xfId="0" applyNumberFormat="1" applyFont="1" applyFill="1" applyBorder="1" applyAlignment="1">
      <alignment vertical="center" wrapText="1"/>
    </xf>
    <xf numFmtId="2" fontId="5" fillId="101" borderId="100" xfId="0" applyNumberFormat="1" applyFont="1" applyFill="1" applyBorder="1" applyAlignment="1">
      <alignment horizontal="center" vertical="center" wrapText="1"/>
    </xf>
    <xf numFmtId="2" fontId="5" fillId="31" borderId="3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top" wrapText="1"/>
    </xf>
    <xf numFmtId="173" fontId="5" fillId="102" borderId="101" xfId="0" applyNumberFormat="1" applyFont="1" applyFill="1" applyBorder="1" applyAlignment="1">
      <alignment horizontal="center" vertical="center" wrapText="1"/>
    </xf>
    <xf numFmtId="0" fontId="2" fillId="103" borderId="102" xfId="1" applyFont="1" applyFill="1" applyBorder="1">
      <alignment vertical="top" wrapText="1"/>
    </xf>
    <xf numFmtId="0" fontId="0" fillId="18" borderId="17" xfId="1" applyFill="1">
      <alignment vertical="top" wrapText="1"/>
    </xf>
    <xf numFmtId="0" fontId="3" fillId="16" borderId="15" xfId="1" applyFont="1" applyFill="1" applyBorder="1">
      <alignment vertical="top" wrapText="1"/>
    </xf>
    <xf numFmtId="170" fontId="5" fillId="104" borderId="103" xfId="1" applyNumberFormat="1" applyFont="1" applyFill="1" applyBorder="1" applyAlignment="1">
      <alignment horizontal="left" vertical="center" wrapText="1"/>
    </xf>
    <xf numFmtId="49" fontId="5" fillId="18" borderId="17" xfId="1" applyNumberFormat="1" applyFont="1" applyFill="1" applyAlignment="1">
      <alignment horizontal="left" vertical="center" wrapText="1"/>
    </xf>
    <xf numFmtId="0" fontId="5" fillId="18" borderId="17" xfId="1" applyFont="1" applyFill="1" applyAlignment="1">
      <alignment horizontal="left" vertical="center" wrapText="1"/>
    </xf>
    <xf numFmtId="0" fontId="5" fillId="18" borderId="17" xfId="1" applyFont="1" applyFill="1" applyAlignment="1">
      <alignment horizontal="center" vertical="center" wrapText="1"/>
    </xf>
    <xf numFmtId="1" fontId="5" fillId="18" borderId="17" xfId="1" applyNumberFormat="1" applyFont="1" applyFill="1" applyAlignment="1">
      <alignment horizontal="center" vertical="center" wrapText="1"/>
    </xf>
    <xf numFmtId="0" fontId="5" fillId="2" borderId="1" xfId="1" applyFont="1" applyFill="1" applyAlignment="1">
      <alignment horizontal="center" vertical="center" wrapText="1"/>
    </xf>
    <xf numFmtId="0" fontId="6" fillId="18" borderId="17" xfId="1" applyFont="1" applyFill="1" applyAlignment="1">
      <alignment horizontal="center" vertical="center" wrapText="1"/>
    </xf>
    <xf numFmtId="0" fontId="7" fillId="18" borderId="17" xfId="1" applyFont="1" applyFill="1">
      <alignment vertical="top" wrapText="1"/>
    </xf>
    <xf numFmtId="49" fontId="5" fillId="82" borderId="81" xfId="1" applyNumberFormat="1" applyFont="1" applyFill="1" applyBorder="1" applyAlignment="1">
      <alignment horizontal="left" vertical="center" wrapText="1"/>
    </xf>
    <xf numFmtId="0" fontId="2" fillId="3" borderId="2" xfId="1" applyFont="1" applyFill="1" applyBorder="1">
      <alignment vertical="top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1" fontId="5" fillId="3" borderId="2" xfId="1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105" borderId="104" xfId="1" applyFont="1" applyFill="1" applyBorder="1" applyAlignment="1">
      <alignment horizontal="center" vertical="center" wrapText="1"/>
    </xf>
    <xf numFmtId="0" fontId="5" fillId="106" borderId="105" xfId="1" applyFont="1" applyFill="1" applyBorder="1" applyAlignment="1">
      <alignment horizontal="center" vertical="center" wrapText="1"/>
    </xf>
    <xf numFmtId="0" fontId="3" fillId="2" borderId="1" xfId="1" applyFont="1" applyFill="1" applyAlignment="1">
      <alignment horizontal="center" vertical="center" wrapText="1"/>
    </xf>
    <xf numFmtId="0" fontId="0" fillId="0" borderId="0" xfId="1">
      <alignment vertical="top" wrapText="1"/>
    </xf>
    <xf numFmtId="0" fontId="5" fillId="5" borderId="4" xfId="1" applyFont="1" applyFill="1" applyBorder="1" applyAlignment="1">
      <alignment horizontal="left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 vertical="center" wrapText="1"/>
    </xf>
    <xf numFmtId="164" fontId="5" fillId="11" borderId="10" xfId="1" applyNumberFormat="1" applyFont="1" applyFill="1" applyBorder="1" applyAlignment="1">
      <alignment horizontal="center" vertical="center" wrapText="1"/>
    </xf>
    <xf numFmtId="0" fontId="5" fillId="8" borderId="7" xfId="1" applyFont="1" applyFill="1" applyBorder="1" applyAlignment="1">
      <alignment horizontal="center" vertical="center" wrapText="1"/>
    </xf>
    <xf numFmtId="0" fontId="5" fillId="107" borderId="106" xfId="1" applyFont="1" applyFill="1" applyBorder="1" applyAlignment="1">
      <alignment horizontal="center" vertical="center" wrapText="1"/>
    </xf>
    <xf numFmtId="0" fontId="5" fillId="108" borderId="107" xfId="1" applyFont="1" applyFill="1" applyBorder="1" applyAlignment="1">
      <alignment horizontal="center" vertical="center" wrapText="1"/>
    </xf>
    <xf numFmtId="0" fontId="5" fillId="109" borderId="108" xfId="1" applyFont="1" applyFill="1" applyBorder="1" applyAlignment="1">
      <alignment horizontal="center" vertical="center" wrapText="1"/>
    </xf>
    <xf numFmtId="0" fontId="5" fillId="110" borderId="109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111" borderId="110" xfId="1" applyFont="1" applyFill="1" applyBorder="1" applyAlignment="1">
      <alignment horizontal="center" vertical="center" wrapText="1"/>
    </xf>
    <xf numFmtId="0" fontId="5" fillId="112" borderId="111" xfId="1" applyFont="1" applyFill="1" applyBorder="1" applyAlignment="1">
      <alignment horizontal="center" vertical="center" wrapText="1"/>
    </xf>
    <xf numFmtId="0" fontId="5" fillId="113" borderId="112" xfId="1" applyFont="1" applyFill="1" applyBorder="1" applyAlignment="1">
      <alignment horizontal="center" vertical="center" wrapText="1"/>
    </xf>
    <xf numFmtId="0" fontId="5" fillId="114" borderId="113" xfId="1" applyFont="1" applyFill="1" applyBorder="1" applyAlignment="1">
      <alignment horizontal="center" vertical="center" wrapText="1"/>
    </xf>
    <xf numFmtId="49" fontId="5" fillId="9" borderId="8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49" fontId="5" fillId="10" borderId="9" xfId="1" applyNumberFormat="1" applyFont="1" applyFill="1" applyBorder="1" applyAlignment="1">
      <alignment horizontal="left" vertical="center" wrapText="1"/>
    </xf>
    <xf numFmtId="49" fontId="5" fillId="5" borderId="4" xfId="1" applyNumberFormat="1" applyFont="1" applyFill="1" applyBorder="1" applyAlignment="1">
      <alignment horizontal="left" vertical="center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8" fillId="6" borderId="5" xfId="1" applyNumberFormat="1" applyFont="1" applyFill="1" applyBorder="1" applyAlignment="1">
      <alignment horizontal="center" vertical="center" wrapText="1"/>
    </xf>
    <xf numFmtId="49" fontId="8" fillId="7" borderId="6" xfId="1" applyNumberFormat="1" applyFont="1" applyFill="1" applyBorder="1" applyAlignment="1">
      <alignment horizontal="center" vertical="center" wrapText="1"/>
    </xf>
    <xf numFmtId="49" fontId="5" fillId="11" borderId="10" xfId="1" applyNumberFormat="1" applyFont="1" applyFill="1" applyBorder="1" applyAlignment="1">
      <alignment horizontal="center" vertical="center" wrapText="1"/>
    </xf>
    <xf numFmtId="49" fontId="5" fillId="8" borderId="7" xfId="1" applyNumberFormat="1" applyFont="1" applyFill="1" applyBorder="1" applyAlignment="1">
      <alignment horizontal="center" vertical="center" wrapText="1"/>
    </xf>
    <xf numFmtId="49" fontId="5" fillId="107" borderId="106" xfId="1" applyNumberFormat="1" applyFont="1" applyFill="1" applyBorder="1" applyAlignment="1">
      <alignment horizontal="center" vertical="center" wrapText="1"/>
    </xf>
    <xf numFmtId="49" fontId="5" fillId="108" borderId="107" xfId="1" applyNumberFormat="1" applyFont="1" applyFill="1" applyBorder="1" applyAlignment="1">
      <alignment horizontal="center" vertical="center" wrapText="1"/>
    </xf>
    <xf numFmtId="49" fontId="5" fillId="109" borderId="108" xfId="1" applyNumberFormat="1" applyFont="1" applyFill="1" applyBorder="1" applyAlignment="1">
      <alignment horizontal="center" vertical="center" wrapText="1"/>
    </xf>
    <xf numFmtId="49" fontId="5" fillId="110" borderId="109" xfId="1" applyNumberFormat="1" applyFont="1" applyFill="1" applyBorder="1" applyAlignment="1">
      <alignment horizontal="center" vertical="center" wrapText="1"/>
    </xf>
    <xf numFmtId="49" fontId="5" fillId="111" borderId="110" xfId="1" applyNumberFormat="1" applyFont="1" applyFill="1" applyBorder="1" applyAlignment="1">
      <alignment horizontal="center" vertical="center" wrapText="1"/>
    </xf>
    <xf numFmtId="49" fontId="5" fillId="115" borderId="114" xfId="1" applyNumberFormat="1" applyFont="1" applyFill="1" applyBorder="1" applyAlignment="1">
      <alignment horizontal="center" vertical="center" wrapText="1"/>
    </xf>
    <xf numFmtId="49" fontId="5" fillId="116" borderId="115" xfId="1" applyNumberFormat="1" applyFont="1" applyFill="1" applyBorder="1" applyAlignment="1">
      <alignment horizontal="center" vertical="center" wrapText="1"/>
    </xf>
    <xf numFmtId="49" fontId="5" fillId="117" borderId="116" xfId="1" applyNumberFormat="1" applyFont="1" applyFill="1" applyBorder="1" applyAlignment="1">
      <alignment horizontal="center" vertical="center" wrapText="1"/>
    </xf>
    <xf numFmtId="49" fontId="5" fillId="52" borderId="51" xfId="1" applyNumberFormat="1" applyFont="1" applyFill="1" applyBorder="1" applyAlignment="1">
      <alignment horizontal="center" vertical="center" wrapText="1"/>
    </xf>
    <xf numFmtId="49" fontId="5" fillId="5" borderId="4" xfId="1" applyNumberFormat="1" applyFont="1" applyFill="1" applyBorder="1" applyAlignment="1">
      <alignment vertical="center" wrapText="1"/>
    </xf>
    <xf numFmtId="2" fontId="5" fillId="5" borderId="4" xfId="1" applyNumberFormat="1" applyFont="1" applyFill="1" applyBorder="1" applyAlignment="1">
      <alignment horizontal="center" vertical="center" wrapText="0"/>
    </xf>
    <xf numFmtId="165" fontId="5" fillId="9" borderId="8" xfId="1" applyNumberFormat="1" applyFont="1" applyFill="1" applyBorder="1" applyAlignment="1">
      <alignment horizontal="center" vertical="center" wrapText="1"/>
    </xf>
    <xf numFmtId="49" fontId="9" fillId="118" borderId="117" xfId="1" applyNumberFormat="1" applyFont="1" applyFill="1" applyBorder="1" applyAlignment="1">
      <alignment horizontal="center" vertical="center" wrapText="1" readingOrder="1"/>
    </xf>
    <xf numFmtId="2" fontId="3" fillId="2" borderId="1" xfId="1" applyNumberFormat="1" applyFont="1" applyFill="1" applyAlignment="1">
      <alignment horizontal="center" vertical="center" wrapText="1"/>
    </xf>
    <xf numFmtId="49" fontId="5" fillId="10" borderId="9" xfId="1" applyNumberFormat="1" applyFont="1" applyFill="1" applyBorder="1" applyAlignment="1">
      <alignment vertical="center" wrapText="1"/>
    </xf>
    <xf numFmtId="49" fontId="10" fillId="5" borderId="4" xfId="1" applyNumberFormat="1" applyFont="1" applyFill="1" applyBorder="1" applyAlignment="1">
      <alignment horizontal="left" vertical="center" wrapText="1"/>
    </xf>
    <xf numFmtId="49" fontId="6" fillId="118" borderId="117" xfId="1" applyNumberFormat="1" applyFont="1" applyFill="1" applyBorder="1" applyAlignment="1">
      <alignment horizontal="center" vertical="center" wrapText="1"/>
    </xf>
    <xf numFmtId="49" fontId="9" fillId="119" borderId="118" xfId="1" applyNumberFormat="1" applyFont="1" applyFill="1" applyBorder="1" applyAlignment="1">
      <alignment horizontal="center" vertical="center" wrapText="1" readingOrder="1"/>
    </xf>
    <xf numFmtId="49" fontId="9" fillId="120" borderId="119" xfId="1" applyNumberFormat="1" applyFont="1" applyFill="1" applyBorder="1" applyAlignment="1">
      <alignment horizontal="center" vertical="center" wrapText="1" readingOrder="1"/>
    </xf>
    <xf numFmtId="0" fontId="5" fillId="121" borderId="120" xfId="1" applyFont="1" applyFill="1" applyBorder="1" applyAlignment="1">
      <alignment horizontal="center" vertical="center" wrapText="1"/>
    </xf>
    <xf numFmtId="2" fontId="5" fillId="122" borderId="121" xfId="1" applyNumberFormat="1" applyFont="1" applyFill="1" applyBorder="1" applyAlignment="1">
      <alignment horizontal="center" vertical="center" wrapText="0"/>
    </xf>
    <xf numFmtId="49" fontId="5" fillId="30" borderId="29" xfId="1" applyNumberFormat="1" applyFont="1" applyFill="1" applyBorder="1" applyAlignment="1">
      <alignment horizontal="left" vertical="center" wrapText="1"/>
    </xf>
    <xf numFmtId="49" fontId="5" fillId="31" borderId="30" xfId="1" applyNumberFormat="1" applyFont="1" applyFill="1" applyBorder="1" applyAlignment="1">
      <alignment horizontal="left" vertical="center" wrapText="1"/>
    </xf>
    <xf numFmtId="0" fontId="5" fillId="31" borderId="30" xfId="1" applyFont="1" applyFill="1" applyBorder="1" applyAlignment="1">
      <alignment horizontal="center" vertical="center" wrapText="1"/>
    </xf>
    <xf numFmtId="49" fontId="5" fillId="123" borderId="122" xfId="1" applyNumberFormat="1" applyFont="1" applyFill="1" applyBorder="1" applyAlignment="1">
      <alignment horizontal="left" vertical="center" wrapText="1"/>
    </xf>
    <xf numFmtId="49" fontId="5" fillId="101" borderId="100" xfId="1" applyNumberFormat="1" applyFont="1" applyFill="1" applyBorder="1" applyAlignment="1">
      <alignment horizontal="left" vertical="center" wrapText="1"/>
    </xf>
    <xf numFmtId="0" fontId="5" fillId="101" borderId="100" xfId="1" applyFont="1" applyFill="1" applyBorder="1" applyAlignment="1">
      <alignment horizontal="center" vertical="center" wrapText="1"/>
    </xf>
    <xf numFmtId="49" fontId="5" fillId="124" borderId="123" xfId="1" applyNumberFormat="1" applyFont="1" applyFill="1" applyBorder="1" applyAlignment="1">
      <alignment horizontal="left" vertical="center" wrapText="1"/>
    </xf>
    <xf numFmtId="49" fontId="5" fillId="125" borderId="124" xfId="1" applyNumberFormat="1" applyFont="1" applyFill="1" applyBorder="1" applyAlignment="1">
      <alignment horizontal="left" vertical="center" wrapText="1"/>
    </xf>
    <xf numFmtId="0" fontId="5" fillId="125" borderId="124" xfId="1" applyFont="1" applyFill="1" applyBorder="1" applyAlignment="1">
      <alignment horizontal="center" vertical="center" wrapText="1"/>
    </xf>
    <xf numFmtId="49" fontId="5" fillId="5" borderId="4" xfId="1" applyNumberFormat="1" applyFont="1" applyFill="1" applyBorder="1" applyAlignment="1">
      <alignment horizontal="left" vertical="center" wrapText="1" readingOrder="1"/>
    </xf>
    <xf numFmtId="49" fontId="9" fillId="103" borderId="102" xfId="1" applyNumberFormat="1" applyFont="1" applyFill="1" applyBorder="1" applyAlignment="1">
      <alignment horizontal="center" vertical="center" wrapText="1" readingOrder="1"/>
    </xf>
    <xf numFmtId="49" fontId="9" fillId="101" borderId="100" xfId="1" applyNumberFormat="1" applyFont="1" applyFill="1" applyBorder="1" applyAlignment="1">
      <alignment horizontal="center" vertical="center" wrapText="1" readingOrder="1"/>
    </xf>
    <xf numFmtId="49" fontId="9" fillId="53" borderId="52" xfId="1" applyNumberFormat="1" applyFont="1" applyFill="1" applyBorder="1" applyAlignment="1">
      <alignment horizontal="center" vertical="center" wrapText="1" readingOrder="1"/>
    </xf>
    <xf numFmtId="0" fontId="9" fillId="118" borderId="117" xfId="1" applyFont="1" applyFill="1" applyBorder="1" applyAlignment="1">
      <alignment horizontal="center" vertical="center" wrapText="1" readingOrder="1"/>
    </xf>
    <xf numFmtId="49" fontId="5" fillId="87" borderId="86" xfId="1" applyNumberFormat="1" applyFont="1" applyFill="1" applyBorder="1" applyAlignment="1">
      <alignment horizontal="left" vertical="center" wrapText="1" readingOrder="1"/>
    </xf>
    <xf numFmtId="49" fontId="5" fillId="87" borderId="86" xfId="1" applyNumberFormat="1" applyFont="1" applyFill="1" applyBorder="1" applyAlignment="1">
      <alignment horizontal="left" vertical="center" wrapText="1"/>
    </xf>
    <xf numFmtId="0" fontId="5" fillId="87" borderId="86" xfId="1" applyFont="1" applyFill="1" applyBorder="1" applyAlignment="1">
      <alignment horizontal="center" vertical="center" wrapText="1"/>
    </xf>
    <xf numFmtId="49" fontId="9" fillId="102" borderId="101" xfId="1" applyNumberFormat="1" applyFont="1" applyFill="1" applyBorder="1" applyAlignment="1">
      <alignment horizontal="center" vertical="center" wrapText="1" readingOrder="1"/>
    </xf>
    <xf numFmtId="0" fontId="5" fillId="10" borderId="9" xfId="1" applyFont="1" applyFill="1" applyBorder="1" applyAlignment="1">
      <alignment horizontal="left" vertical="center" wrapText="1"/>
    </xf>
    <xf numFmtId="49" fontId="9" fillId="126" borderId="125" xfId="1" applyNumberFormat="1" applyFont="1" applyFill="1" applyBorder="1" applyAlignment="1">
      <alignment horizontal="center" vertical="center" wrapText="1" readingOrder="1"/>
    </xf>
    <xf numFmtId="49" fontId="9" fillId="127" borderId="126" xfId="1" applyNumberFormat="1" applyFont="1" applyFill="1" applyBorder="1" applyAlignment="1">
      <alignment horizontal="center" vertical="center" wrapText="1" readingOrder="1"/>
    </xf>
    <xf numFmtId="49" fontId="9" fillId="29" borderId="28" xfId="1" applyNumberFormat="1" applyFont="1" applyFill="1" applyBorder="1" applyAlignment="1">
      <alignment horizontal="center" vertical="center" wrapText="1" readingOrder="1"/>
    </xf>
    <xf numFmtId="49" fontId="2" fillId="86" borderId="85" xfId="1" applyNumberFormat="1" applyFont="1" applyFill="1" applyBorder="1" applyAlignment="1">
      <alignment horizontal="left" vertical="center" wrapText="0"/>
    </xf>
    <xf numFmtId="0" fontId="5" fillId="87" borderId="86" xfId="1" applyFont="1" applyFill="1" applyBorder="1" applyAlignment="1">
      <alignment horizontal="left" vertical="center" wrapText="1"/>
    </xf>
    <xf numFmtId="0" fontId="5" fillId="87" borderId="86" xfId="1" applyFont="1" applyFill="1" applyBorder="1" applyAlignment="1">
      <alignment horizontal="left" vertical="center" wrapText="1"/>
    </xf>
    <xf numFmtId="0" fontId="5" fillId="87" borderId="86" xfId="1" applyFont="1" applyFill="1" applyBorder="1" applyAlignment="1">
      <alignment horizontal="center" vertical="center" wrapText="1"/>
    </xf>
    <xf numFmtId="1" fontId="5" fillId="87" borderId="86" xfId="1" applyNumberFormat="1" applyFont="1" applyFill="1" applyBorder="1" applyAlignment="1">
      <alignment horizontal="center" vertical="center" wrapText="1"/>
    </xf>
    <xf numFmtId="0" fontId="5" fillId="128" borderId="127" xfId="1" applyFont="1" applyFill="1" applyBorder="1" applyAlignment="1">
      <alignment horizontal="center" vertical="center" wrapText="1"/>
    </xf>
    <xf numFmtId="0" fontId="5" fillId="129" borderId="128" xfId="1" applyFont="1" applyFill="1" applyBorder="1" applyAlignment="1">
      <alignment horizontal="center" vertical="center" wrapText="1"/>
    </xf>
    <xf numFmtId="0" fontId="5" fillId="130" borderId="129" xfId="1" applyFont="1" applyFill="1" applyBorder="1" applyAlignment="1">
      <alignment horizontal="center" vertical="center" wrapText="1"/>
    </xf>
    <xf numFmtId="0" fontId="5" fillId="131" borderId="130" xfId="1" applyFont="1" applyFill="1" applyBorder="1" applyAlignment="1">
      <alignment horizontal="center" vertical="center" wrapText="1"/>
    </xf>
    <xf numFmtId="0" fontId="5" fillId="132" borderId="131" xfId="1" applyFont="1" applyFill="1" applyBorder="1" applyAlignment="1">
      <alignment horizontal="center" vertical="center" wrapText="1"/>
    </xf>
    <xf numFmtId="0" fontId="5" fillId="133" borderId="132" xfId="1" applyFont="1" applyFill="1" applyBorder="1" applyAlignment="1">
      <alignment horizontal="center" vertical="center" wrapText="1"/>
    </xf>
    <xf numFmtId="0" fontId="5" fillId="134" borderId="133" xfId="1" applyFont="1" applyFill="1" applyBorder="1" applyAlignment="1">
      <alignment horizontal="center" vertical="center" wrapText="1"/>
    </xf>
    <xf numFmtId="0" fontId="5" fillId="135" borderId="134" xfId="1" applyFont="1" applyFill="1" applyBorder="1" applyAlignment="1">
      <alignment horizontal="center" vertical="center" wrapText="1"/>
    </xf>
    <xf numFmtId="0" fontId="5" fillId="136" borderId="135" xfId="1" applyFont="1" applyFill="1" applyBorder="1" applyAlignment="1">
      <alignment horizontal="center" vertical="center" wrapText="1"/>
    </xf>
    <xf numFmtId="0" fontId="5" fillId="137" borderId="136" xfId="1" applyFont="1" applyFill="1" applyBorder="1" applyAlignment="1">
      <alignment horizontal="center" vertical="center" wrapText="1"/>
    </xf>
    <xf numFmtId="0" fontId="5" fillId="138" borderId="137" xfId="1" applyFont="1" applyFill="1" applyBorder="1" applyAlignment="1">
      <alignment horizontal="center" vertical="center" wrapText="1"/>
    </xf>
    <xf numFmtId="0" fontId="5" fillId="139" borderId="138" xfId="1" applyFont="1" applyFill="1" applyBorder="1" applyAlignment="1">
      <alignment horizontal="center" vertical="center" wrapText="1"/>
    </xf>
    <xf numFmtId="165" fontId="5" fillId="140" borderId="139" xfId="1" applyNumberFormat="1" applyFont="1" applyFill="1" applyBorder="1" applyAlignment="1">
      <alignment horizontal="center" vertical="center" wrapText="1"/>
    </xf>
    <xf numFmtId="166" fontId="6" fillId="57" borderId="56" xfId="1" applyNumberFormat="1" applyFont="1" applyFill="1" applyBorder="1" applyAlignment="1">
      <alignment horizontal="center" vertical="center" wrapText="1"/>
    </xf>
    <xf numFmtId="0" fontId="5" fillId="82" borderId="81" xfId="1" applyFont="1" applyFill="1" applyBorder="1" applyAlignment="1">
      <alignment horizontal="left" vertical="center" wrapText="1"/>
    </xf>
    <xf numFmtId="167" fontId="6" fillId="3" borderId="2" xfId="1" applyNumberFormat="1" applyFont="1" applyFill="1" applyBorder="1" applyAlignment="1">
      <alignment horizontal="center" vertical="center" wrapText="1"/>
    </xf>
    <xf numFmtId="2" fontId="3" fillId="18" borderId="17" xfId="1" applyNumberFormat="1" applyFont="1" applyFill="1" applyAlignment="1">
      <alignment horizontal="center" vertical="center" wrapText="1"/>
    </xf>
    <xf numFmtId="2" fontId="3" fillId="141" borderId="140" xfId="1" applyNumberFormat="1" applyFont="1" applyFill="1" applyBorder="1" applyAlignment="1">
      <alignment horizontal="center" vertical="center" wrapText="1"/>
    </xf>
    <xf numFmtId="0" fontId="2" fillId="18" borderId="17" xfId="1" applyFont="1" applyFill="1">
      <alignment vertical="top" wrapText="1"/>
    </xf>
    <xf numFmtId="0" fontId="3" fillId="18" borderId="17" xfId="1" applyFont="1" applyFill="1">
      <alignment vertical="top" wrapText="1"/>
    </xf>
    <xf numFmtId="0" fontId="0" fillId="0" borderId="0" xfId="1">
      <alignment vertical="top" wrapText="1"/>
    </xf>
    <xf numFmtId="174" fontId="2" fillId="34" borderId="33" xfId="1" applyNumberFormat="1" applyFont="1" applyFill="1" applyBorder="1">
      <alignment vertical="top" wrapText="1"/>
    </xf>
    <xf numFmtId="174" fontId="5" fillId="5" borderId="4" xfId="1" applyNumberFormat="1" applyFont="1" applyFill="1" applyBorder="1" applyAlignment="1">
      <alignment horizontal="center" vertical="center" wrapText="1"/>
    </xf>
    <xf numFmtId="174" fontId="5" fillId="29" borderId="28" xfId="1" applyNumberFormat="1" applyFont="1" applyFill="1" applyBorder="1" applyAlignment="1">
      <alignment horizontal="center" vertical="center" wrapText="1"/>
    </xf>
    <xf numFmtId="174" fontId="5" fillId="9" borderId="8" xfId="1" applyNumberFormat="1" applyFont="1" applyFill="1" applyBorder="1" applyAlignment="1">
      <alignment horizontal="center" vertical="center" wrapText="1"/>
    </xf>
    <xf numFmtId="174" fontId="5" fillId="140" borderId="139" xfId="1" applyNumberFormat="1" applyFont="1" applyFill="1" applyBorder="1" applyAlignment="1">
      <alignment horizontal="center" vertical="center" wrapText="1"/>
    </xf>
    <xf numFmtId="174" fontId="5" fillId="3" borderId="2" xfId="1" applyNumberFormat="1" applyFont="1" applyFill="1" applyBorder="1" applyAlignment="1">
      <alignment horizontal="center" vertical="center" wrapText="1"/>
    </xf>
    <xf numFmtId="174" fontId="0" fillId="0" borderId="0" xfId="1" applyNumberFormat="1">
      <alignment vertical="top" wrapText="1"/>
    </xf>
    <xf numFmtId="174" fontId="2" fillId="18" borderId="17" xfId="1" applyNumberFormat="1" applyFont="1" applyFill="1">
      <alignment vertical="top" wrapText="1"/>
    </xf>
    <xf numFmtId="172" fontId="5" fillId="106" borderId="105" xfId="1" applyNumberFormat="1" applyFont="1" applyFill="1" applyBorder="1" applyAlignment="1">
      <alignment horizontal="center" vertical="center" wrapText="1"/>
    </xf>
    <xf numFmtId="0" fontId="17" fillId="16" borderId="15" xfId="1" applyFont="1" applyFill="1" applyBorder="1">
      <alignment vertical="top" wrapText="1"/>
    </xf>
    <xf numFmtId="49" fontId="17" fillId="2" borderId="1" xfId="1" applyNumberFormat="1" applyFont="1" applyFill="1" applyAlignment="1">
      <alignment horizontal="center" vertical="center" wrapText="1"/>
    </xf>
    <xf numFmtId="0" fontId="17" fillId="2" borderId="1" xfId="1" applyFont="1" applyFill="1" applyAlignment="1">
      <alignment horizontal="center" vertical="center" wrapText="1"/>
    </xf>
    <xf numFmtId="2" fontId="17" fillId="2" borderId="1" xfId="1" applyNumberFormat="1" applyFont="1" applyFill="1" applyAlignment="1">
      <alignment horizontal="center" vertical="center" wrapText="1"/>
    </xf>
    <xf numFmtId="2" fontId="17" fillId="18" borderId="17" xfId="1" applyNumberFormat="1" applyFont="1" applyFill="1" applyAlignment="1">
      <alignment horizontal="center" vertical="center" wrapText="1"/>
    </xf>
    <xf numFmtId="2" fontId="17" fillId="141" borderId="140" xfId="1" applyNumberFormat="1" applyFont="1" applyFill="1" applyBorder="1" applyAlignment="1">
      <alignment horizontal="center" vertical="center" wrapText="1"/>
    </xf>
    <xf numFmtId="0" fontId="17" fillId="18" borderId="17" xfId="1" applyFont="1" applyFill="1">
      <alignment vertical="top" wrapText="1"/>
    </xf>
    <xf numFmtId="2" fontId="18" fillId="2" borderId="1" xfId="1" applyNumberFormat="1" applyFont="1" applyFill="1" applyAlignment="1">
      <alignment horizontal="center" vertical="center" wrapText="1"/>
    </xf>
    <xf numFmtId="0" fontId="7" fillId="16" borderId="15" xfId="0" applyFont="1" applyFill="1" applyBorder="1">
      <alignment vertical="top" wrapText="1"/>
    </xf>
    <xf numFmtId="0" fontId="19" fillId="2" borderId="1" xfId="0" applyFont="1" applyFill="1" applyAlignment="1">
      <alignment horizontal="center" vertical="center" wrapText="1"/>
    </xf>
    <xf numFmtId="49" fontId="19" fillId="2" borderId="1" xfId="0" applyNumberFormat="1" applyFont="1" applyFill="1" applyAlignment="1">
      <alignment horizontal="center" vertical="center" wrapText="1"/>
    </xf>
    <xf numFmtId="2" fontId="19" fillId="2" borderId="1" xfId="0" applyNumberFormat="1" applyFont="1" applyFill="1" applyAlignment="1">
      <alignment horizontal="center" vertical="center" wrapText="1"/>
    </xf>
    <xf numFmtId="2" fontId="19" fillId="32" borderId="31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top" wrapText="1"/>
    </xf>
    <xf numFmtId="49" fontId="18" fillId="2" borderId="1" xfId="1" applyNumberFormat="1" applyFont="1" applyFill="1" applyAlignment="1">
      <alignment horizontal="center" vertical="center" wrapText="1"/>
    </xf>
    <xf numFmtId="0" fontId="20" fillId="18" borderId="17" xfId="0" applyFont="1" applyFill="1">
      <alignment vertical="top" wrapText="1"/>
    </xf>
    <xf numFmtId="0" fontId="0" fillId="5" borderId="4" xfId="0" applyFill="1" applyBorder="1" applyAlignment="1">
      <alignment vertical="center" wrapText="0"/>
    </xf>
    <xf numFmtId="0" fontId="5" fillId="142" borderId="141" xfId="0" applyFont="1" applyFill="1" applyAlignment="1">
      <alignment horizontal="center" vertical="center" wrapText="1"/>
    </xf>
    <xf numFmtId="0" fontId="5" fillId="143" borderId="142" xfId="0" applyFont="1" applyFill="1" applyAlignment="1">
      <alignment horizontal="center" vertical="center" wrapText="1"/>
    </xf>
    <xf numFmtId="0" fontId="5" fillId="144" borderId="143" xfId="0" applyFont="1" applyFill="1" applyBorder="1" applyAlignment="1">
      <alignment horizontal="center" vertical="center" wrapText="1"/>
    </xf>
    <xf numFmtId="2" fontId="5" fillId="29" borderId="28" xfId="0" applyNumberFormat="1" applyFont="1" applyFill="1" applyBorder="1" applyAlignment="1">
      <alignment horizontal="center" vertical="center" wrapText="1"/>
    </xf>
    <xf numFmtId="49" fontId="5" fillId="82" borderId="81" xfId="0" applyNumberFormat="1" applyFont="1" applyFill="1" applyBorder="1" applyAlignment="1">
      <alignment horizontal="center" vertical="center" wrapText="1"/>
    </xf>
    <xf numFmtId="0" fontId="12" fillId="20" borderId="19" xfId="0" applyFont="1" applyFill="1" applyBorder="1" applyAlignment="1">
      <alignment horizontal="center" vertical="center" wrapText="1"/>
    </xf>
    <xf numFmtId="0" fontId="12" fillId="25" borderId="24" xfId="0" applyFont="1" applyFill="1" applyBorder="1" applyAlignment="1">
      <alignment horizontal="center" vertical="center" wrapText="1"/>
    </xf>
    <xf numFmtId="0" fontId="12" fillId="26" borderId="25" xfId="0" applyFont="1" applyFill="1" applyBorder="1" applyAlignment="1">
      <alignment horizontal="center" vertical="center" wrapText="1"/>
    </xf>
    <xf numFmtId="49" fontId="2" fillId="34" borderId="33" xfId="1" applyNumberFormat="1" applyFont="1" applyFill="1" applyBorder="1">
      <alignment vertical="top" wrapText="1"/>
    </xf>
    <xf numFmtId="1" fontId="5" fillId="29" borderId="28" xfId="1" applyNumberFormat="1" applyFont="1" applyFill="1" applyBorder="1" applyAlignment="1">
      <alignment horizontal="center" vertical="center" wrapText="1"/>
    </xf>
    <xf numFmtId="0" fontId="2" fillId="0" borderId="0" xfId="1" applyFont="1">
      <alignment vertical="top" wrapText="1"/>
    </xf>
    <xf numFmtId="175" fontId="5" fillId="106" borderId="105" xfId="1" applyNumberFormat="1" applyFont="1" applyFill="1" applyBorder="1" applyAlignment="1">
      <alignment horizontal="center" vertical="center" wrapText="1"/>
    </xf>
    <xf numFmtId="0" fontId="7" fillId="0" borderId="0" xfId="1" applyFont="1">
      <alignment vertical="top" wrapText="1"/>
    </xf>
    <xf numFmtId="0" fontId="5" fillId="104" borderId="103" xfId="1" applyFont="1" applyFill="1" applyBorder="1" applyAlignment="1">
      <alignment horizontal="left" vertical="center" wrapText="1"/>
    </xf>
    <xf numFmtId="167" fontId="6" fillId="18" borderId="17" xfId="1" applyNumberFormat="1" applyFont="1" applyFill="1" applyAlignment="1">
      <alignment horizontal="center" vertical="center" wrapText="1"/>
    </xf>
    <xf numFmtId="176" fontId="5" fillId="5" borderId="4" xfId="1" applyNumberFormat="1" applyFont="1" applyFill="1" applyBorder="1" applyAlignment="1">
      <alignment horizontal="center" vertical="center" wrapText="1"/>
    </xf>
    <xf numFmtId="176" fontId="5" fillId="140" borderId="139" xfId="1" applyNumberFormat="1" applyFont="1" applyFill="1" applyBorder="1" applyAlignment="1">
      <alignment horizontal="center" vertical="center" wrapText="1"/>
    </xf>
    <xf numFmtId="176" fontId="5" fillId="18" borderId="17" xfId="1" applyNumberFormat="1" applyFont="1" applyFill="1" applyAlignment="1">
      <alignment horizontal="center" vertical="center" wrapText="1"/>
    </xf>
    <xf numFmtId="49" fontId="16" fillId="0" borderId="91" xfId="0" applyNumberFormat="1" applyFont="1" applyFill="1" applyBorder="1" applyAlignment="1">
      <alignment vertical="center" wrapText="1"/>
    </xf>
    <xf numFmtId="49" fontId="0" fillId="0" borderId="90" xfId="0" applyNumberFormat="1" applyFill="1" applyBorder="1" applyAlignment="1">
      <alignment vertical="center" wrapText="1"/>
    </xf>
    <xf numFmtId="0" fontId="5" fillId="12" borderId="11" xfId="1" applyFont="1" applyFill="1" applyBorder="1" applyAlignment="1" applyProtection="1">
      <alignment horizontal="center" vertical="center" wrapText="1"/>
      <protection locked="0" hidden="0"/>
    </xf>
    <xf numFmtId="0" fontId="5" fillId="13" borderId="12" xfId="1" applyFont="1" applyFill="1" applyBorder="1" applyAlignment="1" applyProtection="1">
      <alignment horizontal="center" vertical="center" wrapText="1"/>
      <protection locked="0" hidden="0"/>
    </xf>
    <xf numFmtId="0" fontId="5" fillId="14" borderId="13" xfId="1" applyFont="1" applyFill="1" applyBorder="1" applyAlignment="1" applyProtection="1">
      <alignment horizontal="center" vertical="center" wrapText="1"/>
      <protection locked="0" hidden="0"/>
    </xf>
    <xf numFmtId="0" fontId="5" fillId="15" borderId="14" xfId="1" applyFont="1" applyFill="1" applyBorder="1" applyAlignment="1" applyProtection="1">
      <alignment horizontal="center" vertical="center" wrapText="1"/>
      <protection locked="0" hidden="0"/>
    </xf>
    <xf numFmtId="0" fontId="5" fillId="145" borderId="144" xfId="1" applyFont="1" applyFill="1" applyBorder="1" applyAlignment="1" applyProtection="1">
      <alignment horizontal="center" vertical="center" wrapText="1"/>
      <protection locked="0" hidden="0"/>
    </xf>
    <xf numFmtId="0" fontId="5" fillId="146" borderId="145" xfId="1" applyFont="1" applyFill="1" applyBorder="1" applyAlignment="1" applyProtection="1">
      <alignment horizontal="center" vertical="center" wrapText="1"/>
      <protection locked="0" hidden="0"/>
    </xf>
    <xf numFmtId="0" fontId="5" fillId="147" borderId="146" xfId="1" applyFont="1" applyFill="1" applyBorder="1" applyAlignment="1" applyProtection="1">
      <alignment horizontal="center" vertical="center" wrapText="1"/>
      <protection locked="0" hidden="0"/>
    </xf>
    <xf numFmtId="0" fontId="5" fillId="148" borderId="147" xfId="1" applyFont="1" applyFill="1" applyBorder="1" applyAlignment="1" applyProtection="1">
      <alignment horizontal="center" vertical="center" wrapText="1"/>
      <protection locked="0" hidden="0"/>
    </xf>
    <xf numFmtId="0" fontId="5" fillId="5" borderId="4" xfId="1" applyFont="1" applyFill="1" applyBorder="1" applyAlignment="1" applyProtection="1">
      <alignment horizontal="center" vertical="center" wrapText="1"/>
      <protection locked="0" hidden="0"/>
    </xf>
    <xf numFmtId="0" fontId="5" fillId="111" borderId="110" xfId="1" applyFont="1" applyFill="1" applyBorder="1" applyAlignment="1" applyProtection="1">
      <alignment horizontal="center" vertical="center" wrapText="1"/>
      <protection locked="0" hidden="0"/>
    </xf>
    <xf numFmtId="0" fontId="5" fillId="149" borderId="148" xfId="1" applyFont="1" applyFill="1" applyBorder="1" applyAlignment="1" applyProtection="1">
      <alignment horizontal="center" vertical="center" wrapText="1"/>
      <protection locked="0" hidden="0"/>
    </xf>
    <xf numFmtId="0" fontId="5" fillId="150" borderId="149" xfId="1" applyFont="1" applyFill="1" applyBorder="1" applyAlignment="1" applyProtection="1">
      <alignment horizontal="center" vertical="center" wrapText="1"/>
      <protection locked="0" hidden="0"/>
    </xf>
    <xf numFmtId="0" fontId="5" fillId="151" borderId="150" xfId="1" applyFont="1" applyFill="1" applyBorder="1" applyAlignment="1" applyProtection="1">
      <alignment horizontal="center" vertical="center" wrapText="1"/>
      <protection locked="0" hidden="0"/>
    </xf>
    <xf numFmtId="0" fontId="5" fillId="12" borderId="11" xfId="0" applyFont="1" applyFill="1" applyBorder="1" applyAlignment="1" applyProtection="1">
      <alignment horizontal="center" vertical="center" wrapText="1"/>
      <protection locked="0" hidden="0"/>
    </xf>
    <xf numFmtId="0" fontId="5" fillId="13" borderId="12" xfId="0" applyFont="1" applyFill="1" applyBorder="1" applyAlignment="1" applyProtection="1">
      <alignment horizontal="center" vertical="center" wrapText="1"/>
      <protection locked="0" hidden="0"/>
    </xf>
    <xf numFmtId="0" fontId="5" fillId="14" borderId="13" xfId="0" applyFont="1" applyFill="1" applyBorder="1" applyAlignment="1" applyProtection="1">
      <alignment horizontal="center" vertical="center" wrapText="1"/>
      <protection locked="0" hidden="0"/>
    </xf>
    <xf numFmtId="0" fontId="5" fillId="15" borderId="14" xfId="0" applyFont="1" applyFill="1" applyBorder="1" applyAlignment="1" applyProtection="1">
      <alignment horizontal="center" vertical="center" wrapText="1"/>
      <protection locked="0" hidden="0"/>
    </xf>
    <xf numFmtId="0" fontId="5" fillId="20" borderId="19" xfId="0" applyFont="1" applyFill="1" applyBorder="1" applyAlignment="1" applyProtection="1">
      <alignment horizontal="center" vertical="center" wrapText="1"/>
      <protection locked="0" hidden="0"/>
    </xf>
    <xf numFmtId="0" fontId="5" fillId="25" borderId="24" xfId="0" applyFont="1" applyFill="1" applyBorder="1" applyAlignment="1" applyProtection="1">
      <alignment horizontal="center" vertical="center" wrapText="1"/>
      <protection locked="0" hidden="0"/>
    </xf>
    <xf numFmtId="0" fontId="5" fillId="26" borderId="25" xfId="0" applyFont="1" applyFill="1" applyBorder="1" applyAlignment="1" applyProtection="1">
      <alignment horizontal="center" vertical="center" wrapText="1"/>
      <protection locked="0" hidden="0"/>
    </xf>
    <xf numFmtId="0" fontId="5" fillId="5" borderId="4" xfId="0" applyFont="1" applyFill="1" applyBorder="1" applyAlignment="1" applyProtection="1">
      <alignment horizontal="center" vertical="center" wrapText="1"/>
      <protection locked="0" hidden="0"/>
    </xf>
    <xf numFmtId="0" fontId="5" fillId="27" borderId="26" xfId="0" applyFont="1" applyFill="1" applyBorder="1" applyAlignment="1" applyProtection="1">
      <alignment horizontal="center" vertical="center" wrapText="1"/>
      <protection locked="0" hidden="0"/>
    </xf>
    <xf numFmtId="0" fontId="5" fillId="28" borderId="27" xfId="0" applyFont="1" applyFill="1" applyBorder="1" applyAlignment="1" applyProtection="1">
      <alignment horizontal="center" vertical="center" wrapText="1"/>
      <protection locked="0" hidden="0"/>
    </xf>
    <xf numFmtId="49" fontId="12" fillId="5" borderId="4" xfId="0" applyNumberFormat="1" applyFont="1" applyFill="1" applyBorder="1" applyAlignment="1" applyProtection="1">
      <alignment horizontal="center" vertical="center" wrapText="1"/>
      <protection locked="0" hidden="0"/>
    </xf>
    <xf numFmtId="49" fontId="5" fillId="27" borderId="26" xfId="0" applyNumberFormat="1" applyFont="1" applyFill="1" applyBorder="1" applyAlignment="1" applyProtection="1">
      <alignment horizontal="center" vertical="center" wrapText="1"/>
      <protection locked="0" hidden="0"/>
    </xf>
    <xf numFmtId="49" fontId="5" fillId="28" borderId="27" xfId="0" applyNumberFormat="1" applyFont="1" applyFill="1" applyBorder="1" applyAlignment="1" applyProtection="1">
      <alignment horizontal="center" vertical="center" wrapText="1"/>
      <protection locked="0" hidden="0"/>
    </xf>
    <xf numFmtId="49" fontId="5" fillId="84" borderId="83" xfId="0" applyNumberFormat="1" applyFont="1" applyFill="1" applyBorder="1" applyAlignment="1" applyProtection="1">
      <alignment horizontal="center" vertical="center" wrapText="1"/>
      <protection locked="0" hidden="0"/>
    </xf>
    <xf numFmtId="0" fontId="12" fillId="5" borderId="4" xfId="0" applyFont="1" applyFill="1" applyBorder="1" applyAlignment="1" applyProtection="1">
      <alignment horizontal="center" vertical="center" wrapText="1"/>
      <protection locked="0" hidden="0"/>
    </xf>
    <xf numFmtId="0" fontId="5" fillId="39" borderId="38" xfId="0" applyFont="1" applyFill="1" applyBorder="1" applyAlignment="1" applyProtection="1">
      <alignment horizontal="center" vertical="center" wrapText="1"/>
      <protection locked="0" hidden="0"/>
    </xf>
    <xf numFmtId="0" fontId="5" fillId="152" borderId="151" xfId="0" applyFont="1" applyFill="1" applyBorder="1" applyAlignment="1" applyProtection="1">
      <alignment horizontal="center" vertical="center" wrapText="1"/>
      <protection locked="0" hidden="0"/>
    </xf>
    <xf numFmtId="0" fontId="12" fillId="152" borderId="151" xfId="0" applyFont="1" applyFill="1" applyBorder="1" applyAlignment="1" applyProtection="1">
      <alignment horizontal="center" vertical="center" wrapText="1"/>
      <protection locked="0" hidden="0"/>
    </xf>
    <xf numFmtId="0" fontId="5" fillId="48" borderId="47" xfId="0" applyFont="1" applyFill="1" applyBorder="1" applyAlignment="1" applyProtection="1">
      <alignment horizontal="center" vertical="center" wrapText="1"/>
      <protection locked="0" hidden="0"/>
    </xf>
    <xf numFmtId="0" fontId="5" fillId="35" borderId="34" xfId="0" applyFont="1" applyFill="1" applyBorder="1" applyAlignment="1" applyProtection="1">
      <alignment horizontal="center" vertical="center" wrapText="1"/>
      <protection locked="0" hidden="0"/>
    </xf>
    <xf numFmtId="0" fontId="5" fillId="84" borderId="83" xfId="0" applyFont="1" applyFill="1" applyBorder="1" applyAlignment="1" applyProtection="1">
      <alignment horizontal="center" vertical="center" wrapText="1"/>
      <protection locked="0" hidden="0"/>
    </xf>
    <xf numFmtId="0" fontId="5" fillId="153" borderId="152" xfId="1" applyFont="1" applyFill="1" applyBorder="1" applyAlignment="1" applyProtection="1">
      <alignment horizontal="center" vertical="center" wrapText="1"/>
      <protection locked="0" hidden="0"/>
    </xf>
    <xf numFmtId="0" fontId="5" fillId="154" borderId="153" xfId="1" applyFont="1" applyFill="1" applyBorder="1" applyAlignment="1">
      <alignment horizontal="center" vertical="center" wrapText="1"/>
    </xf>
    <xf numFmtId="0" fontId="5" fillId="153" borderId="152" xfId="1" applyFont="1" applyFill="1" applyBorder="1" applyAlignment="1">
      <alignment horizontal="center" vertical="center" wrapText="1"/>
    </xf>
    <xf numFmtId="49" fontId="5" fillId="153" borderId="152" xfId="1" applyNumberFormat="1" applyFont="1" applyFill="1" applyBorder="1" applyAlignment="1">
      <alignment horizontal="center" vertical="center" wrapText="1"/>
    </xf>
    <xf numFmtId="49" fontId="4" fillId="155" borderId="154" xfId="1" applyNumberFormat="1" applyFont="1" applyFill="1" applyBorder="1" applyAlignment="1">
      <alignment horizontal="center" vertical="center" wrapText="0"/>
    </xf>
    <xf numFmtId="49" fontId="4" fillId="16" borderId="15" xfId="1" applyNumberFormat="1" applyFont="1" applyFill="1" applyBorder="1" applyAlignment="1">
      <alignment horizontal="center" vertical="center" wrapText="0"/>
    </xf>
    <xf numFmtId="49" fontId="4" fillId="16" borderId="15" xfId="1" applyNumberFormat="1" applyFont="1" applyFill="1" applyBorder="1" applyAlignment="1">
      <alignment horizontal="center" vertical="center" wrapText="1"/>
    </xf>
    <xf numFmtId="0" fontId="4" fillId="16" borderId="15" xfId="1" applyFont="1" applyFill="1" applyBorder="1" applyAlignment="1">
      <alignment horizontal="center" vertical="center" wrapText="1"/>
    </xf>
    <xf numFmtId="49" fontId="5" fillId="102" borderId="101" xfId="1" applyNumberFormat="1" applyFont="1" applyFill="1" applyBorder="1" applyAlignment="1">
      <alignment horizontal="right" vertical="center" wrapText="1"/>
    </xf>
    <xf numFmtId="0" fontId="5" fillId="102" borderId="101" xfId="1" applyFont="1" applyFill="1" applyBorder="1" applyAlignment="1">
      <alignment horizontal="right" vertical="center" wrapText="1"/>
    </xf>
    <xf numFmtId="49" fontId="5" fillId="3" borderId="2" xfId="1" applyNumberFormat="1" applyFont="1" applyFill="1" applyBorder="1" applyAlignment="1">
      <alignment horizontal="right" vertical="center" wrapText="1"/>
    </xf>
    <xf numFmtId="49" fontId="5" fillId="18" borderId="17" xfId="1" applyNumberFormat="1" applyFont="1" applyFill="1" applyAlignment="1">
      <alignment horizontal="right" vertical="center" wrapText="1"/>
    </xf>
    <xf numFmtId="49" fontId="4" fillId="16" borderId="15" xfId="0" applyNumberFormat="1" applyFont="1" applyFill="1" applyBorder="1" applyAlignment="1">
      <alignment horizontal="center" vertical="center" wrapText="1"/>
    </xf>
    <xf numFmtId="0" fontId="4" fillId="16" borderId="15" xfId="0" applyFont="1" applyFill="1" applyBorder="1" applyAlignment="1">
      <alignment horizontal="center" vertical="center" wrapText="1"/>
    </xf>
    <xf numFmtId="49" fontId="11" fillId="155" borderId="154" xfId="0" applyNumberFormat="1" applyFont="1" applyFill="1" applyBorder="1" applyAlignment="1">
      <alignment horizontal="center" vertical="center" wrapText="1"/>
    </xf>
    <xf numFmtId="49" fontId="11" fillId="16" borderId="15" xfId="0" applyNumberFormat="1" applyFont="1" applyFill="1" applyBorder="1" applyAlignment="1">
      <alignment horizontal="center" vertical="center" wrapText="1"/>
    </xf>
    <xf numFmtId="49" fontId="4" fillId="34" borderId="33" xfId="0" applyNumberFormat="1" applyFont="1" applyFill="1" applyBorder="1" applyAlignment="1">
      <alignment horizontal="center" vertical="center" wrapText="1"/>
    </xf>
    <xf numFmtId="0" fontId="4" fillId="34" borderId="33" xfId="0" applyFont="1" applyFill="1" applyBorder="1" applyAlignment="1">
      <alignment horizontal="center" vertical="center" wrapText="1"/>
    </xf>
    <xf numFmtId="49" fontId="11" fillId="156" borderId="155" xfId="0" applyNumberFormat="1" applyFont="1" applyFill="1" applyBorder="1" applyAlignment="1">
      <alignment horizontal="center" vertical="center" wrapText="1"/>
    </xf>
    <xf numFmtId="49" fontId="11" fillId="34" borderId="33" xfId="0" applyNumberFormat="1" applyFont="1" applyFill="1" applyBorder="1" applyAlignment="1">
      <alignment horizontal="center" vertical="center" wrapText="1"/>
    </xf>
    <xf numFmtId="0" fontId="15" fillId="157" borderId="156" xfId="0" applyFont="1" applyFill="1" applyBorder="1" applyAlignment="1">
      <alignment horizontal="center" vertical="bottom" wrapText="0"/>
    </xf>
    <xf numFmtId="0" fontId="15" fillId="158" borderId="157" xfId="0" applyFont="1" applyFill="1" applyBorder="1" applyAlignment="1">
      <alignment horizontal="center" vertical="bottom" wrapText="0"/>
    </xf>
    <xf numFmtId="0" fontId="15" fillId="159" borderId="158" xfId="0" applyFont="1" applyFill="1" applyBorder="1" applyAlignment="1">
      <alignment horizontal="center" vertical="bottom" wrapText="0"/>
    </xf>
    <xf numFmtId="0" fontId="12" fillId="5" borderId="4" xfId="0" applyFont="1" applyFill="1" applyBorder="1" applyAlignment="1" applyProtection="1">
      <alignment horizontal="center" vertical="center" wrapText="1"/>
      <protection locked="0" hidden="0"/>
    </xf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15600698" count="1">
        <pm:charStyle name="Normal" fontId="0" Id="1"/>
      </pm:charStyles>
      <pm:colors xmlns:pm="smNativeData" id="1715600698" count="48">
        <pm:color name="Color 24" rgb="FEFEFE"/>
        <pm:color name="Color 25" rgb="0F0F10"/>
        <pm:color name="Color 26" rgb="212121"/>
        <pm:color name="Color 27" rgb="FF2D21"/>
        <pm:color name="Color 28" rgb="274FFE"/>
        <pm:color name="Color 29" rgb="FFEB0E"/>
        <pm:color name="Color 30" rgb="FF3558"/>
        <pm:color name="Color 31" rgb="AD48FE"/>
        <pm:color name="Color 32" rgb="FEB667"/>
        <pm:color name="Color 33" rgb="FE40FE"/>
        <pm:color name="Color 34" rgb="7EF900"/>
        <pm:color name="Color 35" rgb="58992C"/>
        <pm:color name="Color 36" rgb="8DCE54"/>
        <pm:color name="Color 37" rgb="8B56C2"/>
        <pm:color name="Color 38" rgb="FFA93A"/>
        <pm:color name="Color 39" rgb="BFBFBF"/>
        <pm:color name="Color 40" rgb="E4F5F8"/>
        <pm:color name="Color 41" rgb="FFFAD5"/>
        <pm:color name="Color 42" rgb="FFB2B3"/>
        <pm:color name="Color 43" rgb="EACFFE"/>
        <pm:color name="Color 44" rgb="FFEECA"/>
        <pm:color name="Color 45" rgb="FDD5FE"/>
        <pm:color name="Color 46" rgb="DAFDE5"/>
        <pm:color name="Color 47" rgb="8AFF36"/>
        <pm:color name="Color 48" rgb="FFB825"/>
        <pm:color name="Color 49" rgb="E950FF"/>
        <pm:color name="Color 50" rgb="90D256"/>
        <pm:color name="Color 51" rgb="9057A3"/>
        <pm:color name="Color 52" rgb="FFD763"/>
        <pm:color name="Color 53" rgb="FA91FF"/>
        <pm:color name="Color 54" rgb="92CF69"/>
        <pm:color name="Color 55" rgb="C28BFF"/>
        <pm:color name="Color 56" rgb="DDDDDD"/>
        <pm:color name="Color 57" rgb="FFF25B"/>
        <pm:color name="Color 58" rgb="36A3E4"/>
        <pm:color name="Color 59" rgb="DAEEF3"/>
        <pm:color name="Color 60" rgb="D8D8D8"/>
        <pm:color name="Color 61" rgb="B9B9B9"/>
        <pm:color name="Color 62" rgb="DBDBDB"/>
        <pm:color name="Color 63" rgb="FFDE25"/>
        <pm:color name="Color 64" rgb="84C3BE"/>
        <pm:color name="Color 65" rgb="AAAAAA"/>
        <pm:color name="Color 66" rgb="A5A5A5"/>
        <pm:color name="Color 67" rgb="A3A3A3"/>
        <pm:color name="Color 68" rgb="BABABA"/>
        <pm:color name="Color 69" rgb="262626"/>
        <pm:color name="Color 70" rgb="515151"/>
        <pm:color name="Sea Green" rgb="33996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640080</xdr:colOff>
      <xdr:row>0</xdr:row>
      <xdr:rowOff>418465</xdr:rowOff>
    </xdr:from>
    <xdr:to>
      <xdr:col>22</xdr:col>
      <xdr:colOff>1320800</xdr:colOff>
      <xdr:row>0</xdr:row>
      <xdr:rowOff>1631950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Ov1B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IHM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FAAAAOsAwAIAAAAAFgAAAJUDkQN8iQAAkwIAAAcTAAB3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49460" y="418465"/>
          <a:ext cx="3093085" cy="12134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640080</xdr:colOff>
      <xdr:row>0</xdr:row>
      <xdr:rowOff>418465</xdr:rowOff>
    </xdr:from>
    <xdr:to>
      <xdr:col>22</xdr:col>
      <xdr:colOff>1320800</xdr:colOff>
      <xdr:row>0</xdr:row>
      <xdr:rowOff>1631950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Ov1B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IHM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FAAAAOsAwAIAAAAAFgAAAJUDkQMuiwAAkwIAAAcTAAB3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25050" y="418465"/>
          <a:ext cx="3093085" cy="12134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621030</xdr:colOff>
      <xdr:row>0</xdr:row>
      <xdr:rowOff>514350</xdr:rowOff>
    </xdr:from>
    <xdr:to>
      <xdr:col>17</xdr:col>
      <xdr:colOff>2314575</xdr:colOff>
      <xdr:row>0</xdr:row>
      <xdr:rowOff>1726565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Ov1B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uIj4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EAAAACEBugEAAAAAEQAAAMoDNQSZgAAAKgMAAJISAAB1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04835" y="514350"/>
          <a:ext cx="3018790" cy="121221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1320800</xdr:colOff>
      <xdr:row>0</xdr:row>
      <xdr:rowOff>342900</xdr:rowOff>
    </xdr:from>
    <xdr:to>
      <xdr:col>14</xdr:col>
      <xdr:colOff>1099820</xdr:colOff>
      <xdr:row>0</xdr:row>
      <xdr:rowOff>1556385</xdr:rowOff>
    </xdr:to>
    <xdr:pic macro="">
      <xdr:nvPicPr>
        <xdr:cNvPr id="2" name="Image 4" descr="Image 4"/>
        <xdr:cNvPicPr>
          <a:picLocks noChangeAspect="1"/>
          <a:extLst>
            <a:ext uri="smNativeData">
              <pm:smNativeData xmlns:pm="smNativeData" val="SMDATA_15_Ov1B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JAu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DAAAANMAPgMAAAAADgAAAL4D+AKucgAAHAIAALASAAB3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2330" y="342900"/>
          <a:ext cx="3037840" cy="12134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260985</xdr:colOff>
      <xdr:row>3</xdr:row>
      <xdr:rowOff>161925</xdr:rowOff>
    </xdr:from>
    <xdr:to>
      <xdr:col>2</xdr:col>
      <xdr:colOff>415925</xdr:colOff>
      <xdr:row>4</xdr:row>
      <xdr:rowOff>619760</xdr:rowOff>
    </xdr:to>
    <xdr:pic macro="">
      <xdr:nvPicPr>
        <xdr:cNvPr id="2" name="Image 3" descr="Image 3"/>
        <xdr:cNvPicPr>
          <a:picLocks noChangeAspect="1"/>
          <a:extLst>
            <a:ext uri="smNativeData">
              <pm:smNativeData xmlns:pm="smNativeData" val="SMDATA_15_Ov1BZh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P8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QAAAGYDsgAEAAAAAgAAAOcDmwH8BwAATAQAADIKAAD9A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940" y="698500"/>
          <a:ext cx="1657350" cy="6483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Helvetica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prstDash val="solid"/>
          <a:headEnd type="none" w="med" len="med"/>
          <a:tailEnd type="none" w="med" len="med"/>
        </a:ln>
        <a:effectLst>
          <a:outerShdw blurRad="38100" dist="25400" dir="5400000" algn="tr">
            <a:srgbClr val="000000">
              <a:alpha val="50000"/>
            </a:srgbClr>
          </a:outerShdw>
        </a:effectLst>
        <a:scene3d>
          <a:camera prst="isometricOffAxis2Left">
            <a:rot lat="0" lon="0" rev="0"/>
          </a:camera>
          <a:lightRig rig="threePt" dir="t">
            <a:rot lat="0" lon="0" rev="0"/>
          </a:lightRig>
        </a:scene3d>
        <a:sp3d prstMaterial="warmMatte"/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Y430"/>
  <sheetViews>
    <sheetView view="normal" topLeftCell="A409" zoomScale="75" workbookViewId="0">
      <selection activeCell="D243" sqref="D243"/>
    </sheetView>
  </sheetViews>
  <sheetFormatPr baseColWidth="22" defaultColWidth="23.330000" defaultRowHeight="18" customHeight="1"/>
  <cols>
    <col min="1" max="1" width="23.330000" style="278"/>
    <col min="2" max="2" width="28.660000" customWidth="1" style="278"/>
    <col min="3" max="5" width="23.330000" style="278"/>
    <col min="6" max="21" width="14.660000" customWidth="1" style="278"/>
    <col min="22" max="22" width="23.330000" style="288"/>
    <col min="23" max="23" width="23.330000" style="169"/>
    <col min="24" max="24" width="16.000000" hidden="1" customWidth="1" style="296">
      <extLst>
        <ext uri="smNativeData">
          <pm:columnDef xmlns:pm="smNativeData" id="1715600698" min="24" max="24" hidden="1" collapsedDB="0" collapsedOL="0"/>
        </ext>
      </extLst>
    </col>
    <col min="25" max="25" width="9.330000" hidden="1" customWidth="1" style="279">
      <extLst>
        <ext uri="smNativeData">
          <pm:columnDef xmlns:pm="smNativeData" id="1715600698" min="25" max="25" hidden="1" collapsedDB="0" collapsedOL="0"/>
        </ext>
      </extLst>
    </col>
    <col min="26" max="255" width="23.330000" style="169"/>
    <col min="256" max="16384" width="23.330000" style="280"/>
  </cols>
  <sheetData>
    <row r="1" spans="1:25" s="169" customFormat="1" ht="143.50" customHeight="1">
      <c r="A1" s="365" t="s">
        <v>0</v>
      </c>
      <c r="B1" s="366"/>
      <c r="C1" s="366"/>
      <c r="D1" s="366"/>
      <c r="E1" s="366"/>
      <c r="F1" s="367" t="s">
        <v>1</v>
      </c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168"/>
      <c r="U1" s="168"/>
      <c r="V1" s="281" t="s">
        <v>2</v>
      </c>
      <c r="X1" s="290"/>
      <c r="Y1" s="170"/>
    </row>
    <row r="2" spans="1:25" s="169" customFormat="1" ht="44" customHeight="1">
      <c r="A2" s="171" t="s">
        <v>3</v>
      </c>
      <c r="B2" s="172"/>
      <c r="C2" s="173"/>
      <c r="D2" s="174"/>
      <c r="E2" s="175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369" t="s">
        <v>4</v>
      </c>
      <c r="U2" s="370"/>
      <c r="V2" s="282">
        <f>V424</f>
        <v>7924</v>
      </c>
      <c r="W2" s="177"/>
      <c r="X2" s="291" t="s">
        <v>5</v>
      </c>
      <c r="Y2" s="178"/>
    </row>
    <row r="3" spans="1:25" s="169" customFormat="1" ht="8.50" customHeight="1">
      <c r="A3" s="179"/>
      <c r="B3" s="180"/>
      <c r="C3" s="181"/>
      <c r="D3" s="182"/>
      <c r="E3" s="183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5"/>
      <c r="U3" s="186"/>
      <c r="V3" s="283"/>
      <c r="W3" s="177"/>
      <c r="X3" s="292"/>
      <c r="Y3" s="187"/>
    </row>
    <row r="4" spans="2:25" s="188" customFormat="1" ht="42" customHeight="1">
      <c r="B4" s="189"/>
      <c r="C4" s="189"/>
      <c r="D4" s="207" t="s">
        <v>6</v>
      </c>
      <c r="E4" s="207"/>
      <c r="F4" s="190" t="n">
        <v>9005</v>
      </c>
      <c r="G4" s="191" t="n">
        <v>5015</v>
      </c>
      <c r="H4" s="192" t="n">
        <v>0</v>
      </c>
      <c r="I4" s="193" t="n">
        <v>3020</v>
      </c>
      <c r="J4" s="194" t="n">
        <v>4008</v>
      </c>
      <c r="K4" s="195" t="n">
        <v>2005</v>
      </c>
      <c r="L4" s="196" t="n">
        <v>0</v>
      </c>
      <c r="M4" s="197" t="n">
        <v>0</v>
      </c>
      <c r="N4" s="363" t="n">
        <v>6027</v>
      </c>
      <c r="O4" s="198" t="n">
        <v>9016</v>
      </c>
      <c r="P4" s="199" t="n">
        <v>0</v>
      </c>
      <c r="Q4" s="200" t="n">
        <v>0</v>
      </c>
      <c r="R4" s="201" t="n">
        <v>0</v>
      </c>
      <c r="S4" s="202" t="n">
        <v>0</v>
      </c>
      <c r="U4" s="203" t="s">
        <v>5</v>
      </c>
      <c r="V4" s="289">
        <f>SUM(Y6:Y422)</f>
        <v>111.975999999999999</v>
      </c>
      <c r="W4" s="204"/>
      <c r="X4" s="292"/>
      <c r="Y4" s="187"/>
    </row>
    <row r="5" spans="1:25" s="188" customFormat="1" ht="63" customHeight="1">
      <c r="A5" s="205" t="s">
        <v>7</v>
      </c>
      <c r="B5" s="206" t="s">
        <v>8</v>
      </c>
      <c r="C5" s="206" t="s">
        <v>9</v>
      </c>
      <c r="D5" s="207" t="s">
        <v>10</v>
      </c>
      <c r="E5" s="207" t="s">
        <v>11</v>
      </c>
      <c r="F5" s="208" t="s">
        <v>12</v>
      </c>
      <c r="G5" s="209" t="s">
        <v>13</v>
      </c>
      <c r="H5" s="210" t="s">
        <v>14</v>
      </c>
      <c r="I5" s="211" t="s">
        <v>15</v>
      </c>
      <c r="J5" s="212" t="s">
        <v>16</v>
      </c>
      <c r="K5" s="213" t="s">
        <v>17</v>
      </c>
      <c r="L5" s="214" t="s">
        <v>18</v>
      </c>
      <c r="M5" s="215" t="s">
        <v>19</v>
      </c>
      <c r="N5" s="364" t="s">
        <v>20</v>
      </c>
      <c r="O5" s="207" t="s">
        <v>21</v>
      </c>
      <c r="P5" s="216" t="s">
        <v>22</v>
      </c>
      <c r="Q5" s="217" t="s">
        <v>23</v>
      </c>
      <c r="R5" s="218" t="s">
        <v>24</v>
      </c>
      <c r="S5" s="219" t="s">
        <v>25</v>
      </c>
      <c r="T5" s="203" t="s">
        <v>26</v>
      </c>
      <c r="U5" s="203" t="s">
        <v>27</v>
      </c>
      <c r="V5" s="284" t="s">
        <v>28</v>
      </c>
      <c r="W5" s="220" t="s">
        <v>29</v>
      </c>
      <c r="X5" s="291" t="s">
        <v>30</v>
      </c>
      <c r="Y5" s="304" t="s">
        <v>5</v>
      </c>
    </row>
    <row r="6" spans="1:25" s="188" customFormat="1" ht="37.25" customHeight="1">
      <c r="A6" s="205" t="s">
        <v>31</v>
      </c>
      <c r="B6" s="242" t="s">
        <v>32</v>
      </c>
      <c r="C6" s="206" t="s">
        <v>33</v>
      </c>
      <c r="D6" s="198" t="n">
        <v>5</v>
      </c>
      <c r="E6" s="222" t="n">
        <v>47</v>
      </c>
      <c r="F6" s="327"/>
      <c r="G6" s="328"/>
      <c r="H6" s="329"/>
      <c r="I6" s="330"/>
      <c r="J6" s="331" t="n">
        <v>1</v>
      </c>
      <c r="K6" s="332"/>
      <c r="L6" s="333"/>
      <c r="M6" s="334"/>
      <c r="N6" s="361"/>
      <c r="O6" s="335"/>
      <c r="P6" s="336"/>
      <c r="Q6" s="337"/>
      <c r="R6" s="338"/>
      <c r="S6" s="339"/>
      <c r="T6" s="223">
        <f>F6+G6+H6+I6+J6+K6+L6+M6+N6+O6+P6+Q6+R6+S6</f>
        <v>1</v>
      </c>
      <c r="U6" s="223">
        <f>T6*D6</f>
        <v>5</v>
      </c>
      <c r="V6" s="203">
        <f>IF(T6&gt;0,T6*E6,"-")</f>
        <v>47</v>
      </c>
      <c r="W6" s="224" t="s">
        <v>34</v>
      </c>
      <c r="X6" s="293" t="n">
        <v>0.504000000000000004</v>
      </c>
      <c r="Y6" s="297">
        <f>X6*T6</f>
        <v>0.504000000000000004</v>
      </c>
    </row>
    <row r="7" spans="1:25" s="188" customFormat="1" ht="37.25" customHeight="1">
      <c r="A7" s="205" t="s">
        <v>31</v>
      </c>
      <c r="B7" s="242" t="s">
        <v>35</v>
      </c>
      <c r="C7" s="206" t="s">
        <v>36</v>
      </c>
      <c r="D7" s="198" t="n">
        <v>5</v>
      </c>
      <c r="E7" s="222" t="n">
        <v>57</v>
      </c>
      <c r="F7" s="327"/>
      <c r="G7" s="328"/>
      <c r="H7" s="329"/>
      <c r="I7" s="330"/>
      <c r="J7" s="331" t="n">
        <v>1</v>
      </c>
      <c r="K7" s="332"/>
      <c r="L7" s="333"/>
      <c r="M7" s="334"/>
      <c r="N7" s="361"/>
      <c r="O7" s="335"/>
      <c r="P7" s="336"/>
      <c r="Q7" s="337"/>
      <c r="R7" s="338"/>
      <c r="S7" s="339"/>
      <c r="T7" s="223">
        <f>F7+G7+H7+I7+J7+K7+L7+M7+N7+O7+P7+Q7+R7+S7</f>
        <v>1</v>
      </c>
      <c r="U7" s="223">
        <f>T7*D7</f>
        <v>5</v>
      </c>
      <c r="V7" s="203">
        <f>IF(T7&gt;0,T7*E7,"-")</f>
        <v>57</v>
      </c>
      <c r="W7" s="224" t="s">
        <v>34</v>
      </c>
      <c r="X7" s="293" t="n">
        <v>0.686000000000000032</v>
      </c>
      <c r="Y7" s="297">
        <f>X7*T7</f>
        <v>0.686000000000000032</v>
      </c>
    </row>
    <row r="8" spans="1:25" s="188" customFormat="1" ht="37.25" customHeight="1">
      <c r="A8" s="205" t="s">
        <v>31</v>
      </c>
      <c r="B8" s="242" t="s">
        <v>37</v>
      </c>
      <c r="C8" s="206" t="s">
        <v>38</v>
      </c>
      <c r="D8" s="198" t="n">
        <v>5</v>
      </c>
      <c r="E8" s="222" t="n">
        <v>60</v>
      </c>
      <c r="F8" s="327"/>
      <c r="G8" s="328"/>
      <c r="H8" s="329"/>
      <c r="I8" s="330"/>
      <c r="J8" s="331" t="n">
        <v>1</v>
      </c>
      <c r="K8" s="332"/>
      <c r="L8" s="333"/>
      <c r="M8" s="334"/>
      <c r="N8" s="361"/>
      <c r="O8" s="335"/>
      <c r="P8" s="336"/>
      <c r="Q8" s="337"/>
      <c r="R8" s="338"/>
      <c r="S8" s="339"/>
      <c r="T8" s="223">
        <f>F8+G8+H8+I8+J8+K8+L8+M8+N8+O8+P8+Q8+R8+S8</f>
        <v>1</v>
      </c>
      <c r="U8" s="223">
        <f>T8*D8</f>
        <v>5</v>
      </c>
      <c r="V8" s="203">
        <f>IF(T8&gt;0,T8*E8,"-")</f>
        <v>60</v>
      </c>
      <c r="W8" s="224" t="s">
        <v>34</v>
      </c>
      <c r="X8" s="293" t="n">
        <v>0.75</v>
      </c>
      <c r="Y8" s="297">
        <f>X8*T8</f>
        <v>0.75</v>
      </c>
    </row>
    <row r="9" spans="1:25" s="188" customFormat="1" ht="37.25" customHeight="1">
      <c r="A9" s="205" t="s">
        <v>31</v>
      </c>
      <c r="B9" s="242" t="s">
        <v>39</v>
      </c>
      <c r="C9" s="206" t="s">
        <v>40</v>
      </c>
      <c r="D9" s="198" t="n">
        <v>3</v>
      </c>
      <c r="E9" s="222" t="n">
        <v>46</v>
      </c>
      <c r="F9" s="327"/>
      <c r="G9" s="328"/>
      <c r="H9" s="329"/>
      <c r="I9" s="330"/>
      <c r="J9" s="331" t="n">
        <v>1</v>
      </c>
      <c r="K9" s="332"/>
      <c r="L9" s="333"/>
      <c r="M9" s="334"/>
      <c r="N9" s="361"/>
      <c r="O9" s="335"/>
      <c r="P9" s="336"/>
      <c r="Q9" s="337"/>
      <c r="R9" s="338"/>
      <c r="S9" s="339"/>
      <c r="T9" s="223">
        <f>F9+G9+H9+I9+J9+K9+L9+M9+N9+O9+P9+Q9+R9+S9</f>
        <v>1</v>
      </c>
      <c r="U9" s="223">
        <f>T9*D9</f>
        <v>3</v>
      </c>
      <c r="V9" s="203">
        <f>IF(T9&gt;0,T9*E9,"-")</f>
        <v>46</v>
      </c>
      <c r="W9" s="224"/>
      <c r="X9" s="293" t="n">
        <v>0.626999999999999957</v>
      </c>
      <c r="Y9" s="297">
        <f>X9*T9</f>
        <v>0.626999999999999957</v>
      </c>
    </row>
    <row r="10" spans="1:25" s="188" customFormat="1" ht="37.25" customHeight="1">
      <c r="A10" s="205" t="s">
        <v>31</v>
      </c>
      <c r="B10" s="242" t="s">
        <v>41</v>
      </c>
      <c r="C10" s="206" t="s">
        <v>42</v>
      </c>
      <c r="D10" s="198" t="n">
        <v>3</v>
      </c>
      <c r="E10" s="222" t="n">
        <v>61</v>
      </c>
      <c r="F10" s="327"/>
      <c r="G10" s="328"/>
      <c r="H10" s="329"/>
      <c r="I10" s="330"/>
      <c r="J10" s="331" t="n">
        <v>1</v>
      </c>
      <c r="K10" s="332"/>
      <c r="L10" s="333"/>
      <c r="M10" s="334"/>
      <c r="N10" s="361"/>
      <c r="O10" s="335"/>
      <c r="P10" s="336"/>
      <c r="Q10" s="337"/>
      <c r="R10" s="338"/>
      <c r="S10" s="339"/>
      <c r="T10" s="223">
        <f>F10+G10+H10+I10+J10+K10+L10+M10+N10+O10+P10+Q10+R10+S10</f>
        <v>1</v>
      </c>
      <c r="U10" s="223">
        <f>T10*D10</f>
        <v>3</v>
      </c>
      <c r="V10" s="203">
        <f>IF(T10&gt;0,T10*E10,"-")</f>
        <v>61</v>
      </c>
      <c r="W10" s="224"/>
      <c r="X10" s="293" t="n">
        <v>0.937000000000000099</v>
      </c>
      <c r="Y10" s="297">
        <f>X10*T10</f>
        <v>0.937000000000000099</v>
      </c>
    </row>
    <row r="11" spans="1:25" s="188" customFormat="1" ht="37.25" customHeight="1">
      <c r="A11" s="205" t="s">
        <v>31</v>
      </c>
      <c r="B11" s="242" t="s">
        <v>43</v>
      </c>
      <c r="C11" s="206" t="s">
        <v>44</v>
      </c>
      <c r="D11" s="198" t="n">
        <v>3</v>
      </c>
      <c r="E11" s="222" t="n">
        <v>80</v>
      </c>
      <c r="F11" s="327"/>
      <c r="G11" s="328"/>
      <c r="H11" s="329"/>
      <c r="I11" s="330"/>
      <c r="J11" s="331" t="n">
        <v>1</v>
      </c>
      <c r="K11" s="332"/>
      <c r="L11" s="333"/>
      <c r="M11" s="334"/>
      <c r="N11" s="361"/>
      <c r="O11" s="335"/>
      <c r="P11" s="336"/>
      <c r="Q11" s="337"/>
      <c r="R11" s="338"/>
      <c r="S11" s="339"/>
      <c r="T11" s="223">
        <f>F11+G11+H11+I11+J11+K11+L11+M11+N11+O11+P11+Q11+R11+S11</f>
        <v>1</v>
      </c>
      <c r="U11" s="223">
        <f>T11*D11</f>
        <v>3</v>
      </c>
      <c r="V11" s="203">
        <f>IF(T11&gt;0,T11*E11,"-")</f>
        <v>80</v>
      </c>
      <c r="W11" s="224" t="s">
        <v>45</v>
      </c>
      <c r="X11" s="293" t="n">
        <v>1.21700000000000008</v>
      </c>
      <c r="Y11" s="297">
        <f>X11*T11</f>
        <v>1.21700000000000008</v>
      </c>
    </row>
    <row r="12" spans="1:25" s="188" customFormat="1" ht="37.25" customHeight="1">
      <c r="A12" s="205" t="s">
        <v>31</v>
      </c>
      <c r="B12" s="242" t="s">
        <v>46</v>
      </c>
      <c r="C12" s="206" t="s">
        <v>47</v>
      </c>
      <c r="D12" s="198" t="n">
        <v>2</v>
      </c>
      <c r="E12" s="222" t="n">
        <v>63</v>
      </c>
      <c r="F12" s="327"/>
      <c r="G12" s="328"/>
      <c r="H12" s="329"/>
      <c r="I12" s="330"/>
      <c r="J12" s="331" t="n">
        <v>1</v>
      </c>
      <c r="K12" s="332"/>
      <c r="L12" s="333"/>
      <c r="M12" s="334"/>
      <c r="N12" s="361"/>
      <c r="O12" s="335"/>
      <c r="P12" s="336"/>
      <c r="Q12" s="337"/>
      <c r="R12" s="338"/>
      <c r="S12" s="339"/>
      <c r="T12" s="223">
        <f>F12+G12+H12+I12+J12+K12+L12+M12+N12+O12+P12+Q12+R12+S12</f>
        <v>1</v>
      </c>
      <c r="U12" s="223">
        <f>T12*D12</f>
        <v>2</v>
      </c>
      <c r="V12" s="203">
        <f>IF(T12&gt;0,T12*E12,"-")</f>
        <v>63</v>
      </c>
      <c r="W12" s="224" t="s">
        <v>48</v>
      </c>
      <c r="X12" s="293" t="n">
        <v>1.00800000000000001</v>
      </c>
      <c r="Y12" s="297">
        <f>X12*T12</f>
        <v>1.00800000000000001</v>
      </c>
    </row>
    <row r="13" spans="1:25" s="188" customFormat="1" ht="37.25" customHeight="1">
      <c r="A13" s="205" t="s">
        <v>31</v>
      </c>
      <c r="B13" s="242" t="s">
        <v>49</v>
      </c>
      <c r="C13" s="206" t="s">
        <v>50</v>
      </c>
      <c r="D13" s="198" t="n">
        <v>3</v>
      </c>
      <c r="E13" s="222" t="n">
        <v>140</v>
      </c>
      <c r="F13" s="327"/>
      <c r="G13" s="328"/>
      <c r="H13" s="329"/>
      <c r="I13" s="330"/>
      <c r="J13" s="331" t="n">
        <v>1</v>
      </c>
      <c r="K13" s="332"/>
      <c r="L13" s="333"/>
      <c r="M13" s="334"/>
      <c r="N13" s="361"/>
      <c r="O13" s="335"/>
      <c r="P13" s="336"/>
      <c r="Q13" s="337"/>
      <c r="R13" s="338"/>
      <c r="S13" s="339"/>
      <c r="T13" s="223">
        <f>F13+G13+H13+I13+J13+K13+L13+M13+N13+O13+P13+Q13+R13+S13</f>
        <v>1</v>
      </c>
      <c r="U13" s="223">
        <f>T13*D13</f>
        <v>3</v>
      </c>
      <c r="V13" s="203">
        <f>IF(T13&gt;0,T13*E13,"-")</f>
        <v>140</v>
      </c>
      <c r="W13" s="224" t="s">
        <v>48</v>
      </c>
      <c r="X13" s="293" t="n">
        <v>2.32399999999999984</v>
      </c>
      <c r="Y13" s="297">
        <f>X13*T13</f>
        <v>2.32399999999999984</v>
      </c>
    </row>
    <row r="14" spans="1:25" s="188" customFormat="1" ht="37.25" customHeight="1">
      <c r="A14" s="205" t="s">
        <v>31</v>
      </c>
      <c r="B14" s="242" t="s">
        <v>51</v>
      </c>
      <c r="C14" s="206" t="s">
        <v>52</v>
      </c>
      <c r="D14" s="198" t="n">
        <v>3</v>
      </c>
      <c r="E14" s="222" t="n">
        <v>109</v>
      </c>
      <c r="F14" s="327"/>
      <c r="G14" s="328"/>
      <c r="H14" s="329"/>
      <c r="I14" s="330"/>
      <c r="J14" s="331" t="n">
        <v>1</v>
      </c>
      <c r="K14" s="332"/>
      <c r="L14" s="333"/>
      <c r="M14" s="334"/>
      <c r="N14" s="361"/>
      <c r="O14" s="335"/>
      <c r="P14" s="336"/>
      <c r="Q14" s="337"/>
      <c r="R14" s="338"/>
      <c r="S14" s="339"/>
      <c r="T14" s="223">
        <f>F14+G14+H14+I14+J14+K14+L14+M14+N14+O14+P14+Q14+R14+S14</f>
        <v>1</v>
      </c>
      <c r="U14" s="223">
        <f>T14*D14</f>
        <v>3</v>
      </c>
      <c r="V14" s="203">
        <f>IF(T14&gt;0,T14*E14,"-")</f>
        <v>109</v>
      </c>
      <c r="W14" s="224"/>
      <c r="X14" s="293" t="n">
        <v>1.77000000000000002</v>
      </c>
      <c r="Y14" s="297">
        <f>X14*T14</f>
        <v>1.77000000000000002</v>
      </c>
    </row>
    <row r="15" spans="1:25" s="188" customFormat="1" ht="37.25" customHeight="1">
      <c r="A15" s="205" t="s">
        <v>31</v>
      </c>
      <c r="B15" s="242" t="s">
        <v>53</v>
      </c>
      <c r="C15" s="206" t="s">
        <v>54</v>
      </c>
      <c r="D15" s="198" t="n">
        <v>2</v>
      </c>
      <c r="E15" s="222" t="n">
        <v>146</v>
      </c>
      <c r="F15" s="327"/>
      <c r="G15" s="328"/>
      <c r="H15" s="329"/>
      <c r="I15" s="330"/>
      <c r="J15" s="331" t="n">
        <v>1</v>
      </c>
      <c r="K15" s="332"/>
      <c r="L15" s="333"/>
      <c r="M15" s="334"/>
      <c r="N15" s="361"/>
      <c r="O15" s="335"/>
      <c r="P15" s="336"/>
      <c r="Q15" s="337"/>
      <c r="R15" s="338"/>
      <c r="S15" s="339"/>
      <c r="T15" s="223">
        <f>F15+G15+H15+I15+J15+K15+L15+M15+N15+O15+P15+Q15+R15+S15</f>
        <v>1</v>
      </c>
      <c r="U15" s="223">
        <f>T15*D15</f>
        <v>2</v>
      </c>
      <c r="V15" s="203">
        <f>IF(T15&gt;0,T15*E15,"-")</f>
        <v>146</v>
      </c>
      <c r="W15" s="224" t="s">
        <v>48</v>
      </c>
      <c r="X15" s="293" t="n">
        <v>2.47999999999999998</v>
      </c>
      <c r="Y15" s="297">
        <f>X15*T15</f>
        <v>2.47999999999999998</v>
      </c>
    </row>
    <row r="16" spans="1:25" s="188" customFormat="1" ht="37.25" customHeight="1">
      <c r="A16" s="205" t="s">
        <v>55</v>
      </c>
      <c r="B16" s="242" t="s">
        <v>56</v>
      </c>
      <c r="C16" s="206" t="s">
        <v>57</v>
      </c>
      <c r="D16" s="198" t="n">
        <v>10</v>
      </c>
      <c r="E16" s="222" t="n">
        <v>76</v>
      </c>
      <c r="F16" s="327"/>
      <c r="G16" s="328" t="n">
        <v>1</v>
      </c>
      <c r="H16" s="329"/>
      <c r="I16" s="330"/>
      <c r="J16" s="331"/>
      <c r="K16" s="332"/>
      <c r="L16" s="333"/>
      <c r="M16" s="334"/>
      <c r="N16" s="361"/>
      <c r="O16" s="335"/>
      <c r="P16" s="336"/>
      <c r="Q16" s="337"/>
      <c r="R16" s="338"/>
      <c r="S16" s="339"/>
      <c r="T16" s="223">
        <f>F16+G16+H16+I16+J16+K16+L16+M16+N16+O16+P16+Q16+R16+S16</f>
        <v>1</v>
      </c>
      <c r="U16" s="223">
        <f>T16*D16</f>
        <v>10</v>
      </c>
      <c r="V16" s="203">
        <f>IF(T16&gt;0,T16*E16,"-")</f>
        <v>76</v>
      </c>
      <c r="W16" s="224" t="s">
        <v>58</v>
      </c>
      <c r="X16" s="293" t="n">
        <v>0.791999999999999993</v>
      </c>
      <c r="Y16" s="297">
        <f>X16*T16</f>
        <v>0.791999999999999993</v>
      </c>
    </row>
    <row r="17" spans="1:25" s="188" customFormat="1" ht="37.25" customHeight="1">
      <c r="A17" s="205" t="s">
        <v>55</v>
      </c>
      <c r="B17" s="242" t="s">
        <v>59</v>
      </c>
      <c r="C17" s="206" t="s">
        <v>60</v>
      </c>
      <c r="D17" s="198" t="n">
        <v>10</v>
      </c>
      <c r="E17" s="222" t="n">
        <v>103</v>
      </c>
      <c r="F17" s="327"/>
      <c r="G17" s="328" t="n">
        <v>1</v>
      </c>
      <c r="H17" s="329"/>
      <c r="I17" s="330"/>
      <c r="J17" s="331"/>
      <c r="K17" s="332"/>
      <c r="L17" s="333"/>
      <c r="M17" s="334"/>
      <c r="N17" s="361"/>
      <c r="O17" s="335"/>
      <c r="P17" s="336"/>
      <c r="Q17" s="337"/>
      <c r="R17" s="338"/>
      <c r="S17" s="339"/>
      <c r="T17" s="223">
        <f>F17+G17+H17+I17+J17+K17+L17+M17+N17+O17+P17+Q17+R17+S17</f>
        <v>1</v>
      </c>
      <c r="U17" s="223">
        <f>T17*D17</f>
        <v>10</v>
      </c>
      <c r="V17" s="203">
        <f>IF(T17&gt;0,T17*E17,"-")</f>
        <v>103</v>
      </c>
      <c r="W17" s="224" t="s">
        <v>58</v>
      </c>
      <c r="X17" s="293" t="n">
        <v>1.252</v>
      </c>
      <c r="Y17" s="297">
        <f>X17*T17</f>
        <v>1.252</v>
      </c>
    </row>
    <row r="18" spans="1:25" s="188" customFormat="1" ht="37.25" customHeight="1">
      <c r="A18" s="205" t="s">
        <v>55</v>
      </c>
      <c r="B18" s="242" t="s">
        <v>61</v>
      </c>
      <c r="C18" s="206" t="s">
        <v>62</v>
      </c>
      <c r="D18" s="198" t="n">
        <v>3</v>
      </c>
      <c r="E18" s="222" t="n">
        <v>145</v>
      </c>
      <c r="F18" s="327"/>
      <c r="G18" s="328" t="n">
        <v>1</v>
      </c>
      <c r="H18" s="329"/>
      <c r="I18" s="330"/>
      <c r="J18" s="331"/>
      <c r="K18" s="332"/>
      <c r="L18" s="333"/>
      <c r="M18" s="334"/>
      <c r="N18" s="361"/>
      <c r="O18" s="335"/>
      <c r="P18" s="336"/>
      <c r="Q18" s="337"/>
      <c r="R18" s="338"/>
      <c r="S18" s="339"/>
      <c r="T18" s="223">
        <f>F18+G18+H18+I18+J18+K18+L18+M18+N18+O18+P18+Q18+R18+S18</f>
        <v>1</v>
      </c>
      <c r="U18" s="223">
        <f>T18*D18</f>
        <v>3</v>
      </c>
      <c r="V18" s="203">
        <f>IF(T18&gt;0,T18*E18,"-")</f>
        <v>145</v>
      </c>
      <c r="W18" s="224" t="s">
        <v>63</v>
      </c>
      <c r="X18" s="293" t="n">
        <v>1.57400000000000002</v>
      </c>
      <c r="Y18" s="297">
        <f>X18*T18</f>
        <v>1.57400000000000002</v>
      </c>
    </row>
    <row r="19" spans="1:25" s="188" customFormat="1" ht="37.25" customHeight="1">
      <c r="A19" s="205" t="s">
        <v>55</v>
      </c>
      <c r="B19" s="242" t="s">
        <v>64</v>
      </c>
      <c r="C19" s="206" t="s">
        <v>65</v>
      </c>
      <c r="D19" s="198" t="n">
        <v>2</v>
      </c>
      <c r="E19" s="222" t="n">
        <v>115</v>
      </c>
      <c r="F19" s="327"/>
      <c r="G19" s="328" t="n">
        <v>1</v>
      </c>
      <c r="H19" s="329"/>
      <c r="I19" s="330"/>
      <c r="J19" s="331"/>
      <c r="K19" s="332"/>
      <c r="L19" s="333"/>
      <c r="M19" s="334"/>
      <c r="N19" s="361"/>
      <c r="O19" s="335"/>
      <c r="P19" s="336"/>
      <c r="Q19" s="337"/>
      <c r="R19" s="338"/>
      <c r="S19" s="339"/>
      <c r="T19" s="223">
        <f>F19+G19+H19+I19+J19+K19+L19+M19+N19+O19+P19+Q19+R19+S19</f>
        <v>1</v>
      </c>
      <c r="U19" s="223">
        <f>T19*D19</f>
        <v>2</v>
      </c>
      <c r="V19" s="203">
        <f>IF(T19&gt;0,T19*E19,"-")</f>
        <v>115</v>
      </c>
      <c r="W19" s="224" t="s">
        <v>66</v>
      </c>
      <c r="X19" s="293" t="n">
        <v>1.32899999999999996</v>
      </c>
      <c r="Y19" s="297">
        <f>X19*T19</f>
        <v>1.32899999999999996</v>
      </c>
    </row>
    <row r="20" spans="1:25" s="188" customFormat="1" ht="37.25" customHeight="1">
      <c r="A20" s="205" t="s">
        <v>55</v>
      </c>
      <c r="B20" s="242" t="s">
        <v>67</v>
      </c>
      <c r="C20" s="206" t="s">
        <v>68</v>
      </c>
      <c r="D20" s="198" t="n">
        <v>1</v>
      </c>
      <c r="E20" s="222" t="n">
        <v>77</v>
      </c>
      <c r="F20" s="327"/>
      <c r="G20" s="328" t="n">
        <v>1</v>
      </c>
      <c r="H20" s="329"/>
      <c r="I20" s="330"/>
      <c r="J20" s="331"/>
      <c r="K20" s="332"/>
      <c r="L20" s="333"/>
      <c r="M20" s="334"/>
      <c r="N20" s="361"/>
      <c r="O20" s="335"/>
      <c r="P20" s="336"/>
      <c r="Q20" s="337"/>
      <c r="R20" s="338"/>
      <c r="S20" s="339"/>
      <c r="T20" s="223">
        <f>F20+G20+H20+I20+J20+K20+L20+M20+N20+O20+P20+Q20+R20+S20</f>
        <v>1</v>
      </c>
      <c r="U20" s="223">
        <f>T20*D20</f>
        <v>1</v>
      </c>
      <c r="V20" s="203">
        <f>IF(T20&gt;0,T20*E20,"-")</f>
        <v>77</v>
      </c>
      <c r="W20" s="224" t="s">
        <v>69</v>
      </c>
      <c r="X20" s="293" t="n">
        <v>0.976999999999999957</v>
      </c>
      <c r="Y20" s="297">
        <f>X20*T20</f>
        <v>0.976999999999999957</v>
      </c>
    </row>
    <row r="21" spans="1:25" s="188" customFormat="1" ht="37.25" customHeight="1">
      <c r="A21" s="205" t="s">
        <v>55</v>
      </c>
      <c r="B21" s="242" t="s">
        <v>70</v>
      </c>
      <c r="C21" s="206" t="s">
        <v>71</v>
      </c>
      <c r="D21" s="198" t="n">
        <v>1</v>
      </c>
      <c r="E21" s="222" t="n">
        <v>80</v>
      </c>
      <c r="F21" s="327"/>
      <c r="G21" s="328" t="n">
        <v>1</v>
      </c>
      <c r="H21" s="329"/>
      <c r="I21" s="330"/>
      <c r="J21" s="331"/>
      <c r="K21" s="332"/>
      <c r="L21" s="333"/>
      <c r="M21" s="334"/>
      <c r="N21" s="361"/>
      <c r="O21" s="335"/>
      <c r="P21" s="336"/>
      <c r="Q21" s="337"/>
      <c r="R21" s="338"/>
      <c r="S21" s="339"/>
      <c r="T21" s="223">
        <f>F21+G21+H21+I21+J21+K21+L21+M21+N21+O21+P21+Q21+R21+S21</f>
        <v>1</v>
      </c>
      <c r="U21" s="223">
        <f>T21*D21</f>
        <v>1</v>
      </c>
      <c r="V21" s="203">
        <f>IF(T21&gt;0,T21*E21,"-")</f>
        <v>80</v>
      </c>
      <c r="W21" s="224" t="s">
        <v>72</v>
      </c>
      <c r="X21" s="293" t="n">
        <v>1.00499999999999989</v>
      </c>
      <c r="Y21" s="297">
        <f>X21*T21</f>
        <v>1.00499999999999989</v>
      </c>
    </row>
    <row r="22" spans="1:25" s="188" customFormat="1" ht="37.25" customHeight="1">
      <c r="A22" s="205" t="s">
        <v>55</v>
      </c>
      <c r="B22" s="242" t="s">
        <v>73</v>
      </c>
      <c r="C22" s="206" t="s">
        <v>74</v>
      </c>
      <c r="D22" s="198" t="n">
        <v>1</v>
      </c>
      <c r="E22" s="222" t="n">
        <v>90</v>
      </c>
      <c r="F22" s="327"/>
      <c r="G22" s="328" t="n">
        <v>1</v>
      </c>
      <c r="H22" s="329"/>
      <c r="I22" s="330"/>
      <c r="J22" s="331"/>
      <c r="K22" s="332"/>
      <c r="L22" s="333"/>
      <c r="M22" s="334"/>
      <c r="N22" s="361"/>
      <c r="O22" s="335"/>
      <c r="P22" s="336"/>
      <c r="Q22" s="337"/>
      <c r="R22" s="338"/>
      <c r="S22" s="339"/>
      <c r="T22" s="223">
        <f>F22+G22+H22+I22+J22+K22+L22+M22+N22+O22+P22+Q22+R22+S22</f>
        <v>1</v>
      </c>
      <c r="U22" s="223">
        <f>T22*D22</f>
        <v>1</v>
      </c>
      <c r="V22" s="203">
        <f>IF(T22&gt;0,T22*E22,"-")</f>
        <v>90</v>
      </c>
      <c r="W22" s="224" t="s">
        <v>72</v>
      </c>
      <c r="X22" s="293" t="n">
        <v>1.16300000000000003</v>
      </c>
      <c r="Y22" s="297">
        <f>X22*T22</f>
        <v>1.16300000000000003</v>
      </c>
    </row>
    <row r="23" spans="1:25" s="188" customFormat="1" ht="37.25" customHeight="1">
      <c r="A23" s="205" t="s">
        <v>55</v>
      </c>
      <c r="B23" s="242" t="s">
        <v>75</v>
      </c>
      <c r="C23" s="206" t="s">
        <v>76</v>
      </c>
      <c r="D23" s="198" t="n">
        <v>1</v>
      </c>
      <c r="E23" s="222" t="n">
        <v>76</v>
      </c>
      <c r="F23" s="327"/>
      <c r="G23" s="328" t="n">
        <v>1</v>
      </c>
      <c r="H23" s="329"/>
      <c r="I23" s="330"/>
      <c r="J23" s="331"/>
      <c r="K23" s="332"/>
      <c r="L23" s="333"/>
      <c r="M23" s="334"/>
      <c r="N23" s="361"/>
      <c r="O23" s="335"/>
      <c r="P23" s="336"/>
      <c r="Q23" s="337"/>
      <c r="R23" s="338"/>
      <c r="S23" s="339"/>
      <c r="T23" s="223">
        <f>F23+G23+H23+I23+J23+K23+L23+M23+N23+O23+P23+Q23+R23+S23</f>
        <v>1</v>
      </c>
      <c r="U23" s="223">
        <f>T23*D23</f>
        <v>1</v>
      </c>
      <c r="V23" s="203">
        <f>IF(T23&gt;0,T23*E23,"-")</f>
        <v>76</v>
      </c>
      <c r="W23" s="224" t="s">
        <v>72</v>
      </c>
      <c r="X23" s="293" t="n">
        <v>0.965000000000000036</v>
      </c>
      <c r="Y23" s="297">
        <f>X23*T23</f>
        <v>0.965000000000000036</v>
      </c>
    </row>
    <row r="24" spans="1:25" s="188" customFormat="1" ht="37.25" customHeight="1">
      <c r="A24" s="205" t="s">
        <v>55</v>
      </c>
      <c r="B24" s="242" t="s">
        <v>77</v>
      </c>
      <c r="C24" s="206" t="s">
        <v>78</v>
      </c>
      <c r="D24" s="198" t="n">
        <v>1</v>
      </c>
      <c r="E24" s="222" t="n">
        <v>88</v>
      </c>
      <c r="F24" s="327"/>
      <c r="G24" s="328" t="n">
        <v>1</v>
      </c>
      <c r="H24" s="329"/>
      <c r="I24" s="330"/>
      <c r="J24" s="331"/>
      <c r="K24" s="332"/>
      <c r="L24" s="333"/>
      <c r="M24" s="334"/>
      <c r="N24" s="361"/>
      <c r="O24" s="335"/>
      <c r="P24" s="336"/>
      <c r="Q24" s="337"/>
      <c r="R24" s="338"/>
      <c r="S24" s="339"/>
      <c r="T24" s="223">
        <f>F24+G24+H24+I24+J24+K24+L24+M24+N24+O24+P24+Q24+R24+S24</f>
        <v>1</v>
      </c>
      <c r="U24" s="223">
        <f>T24*D24</f>
        <v>1</v>
      </c>
      <c r="V24" s="203">
        <f>IF(T24&gt;0,T24*E24,"-")</f>
        <v>88</v>
      </c>
      <c r="W24" s="224" t="s">
        <v>79</v>
      </c>
      <c r="X24" s="293" t="n">
        <v>1.14900000000000002</v>
      </c>
      <c r="Y24" s="297">
        <f>X24*T24</f>
        <v>1.14900000000000002</v>
      </c>
    </row>
    <row r="25" spans="1:25" s="188" customFormat="1" ht="37.25" customHeight="1">
      <c r="A25" s="205" t="s">
        <v>55</v>
      </c>
      <c r="B25" s="242" t="s">
        <v>80</v>
      </c>
      <c r="C25" s="206" t="s">
        <v>81</v>
      </c>
      <c r="D25" s="198" t="n">
        <v>1</v>
      </c>
      <c r="E25" s="222" t="n">
        <v>95</v>
      </c>
      <c r="F25" s="327"/>
      <c r="G25" s="328" t="n">
        <v>1</v>
      </c>
      <c r="H25" s="329"/>
      <c r="I25" s="330"/>
      <c r="J25" s="331"/>
      <c r="K25" s="332"/>
      <c r="L25" s="333"/>
      <c r="M25" s="334"/>
      <c r="N25" s="361"/>
      <c r="O25" s="335"/>
      <c r="P25" s="336"/>
      <c r="Q25" s="337"/>
      <c r="R25" s="338"/>
      <c r="S25" s="339"/>
      <c r="T25" s="223">
        <f>F25+G25+H25+I25+J25+K25+L25+M25+N25+O25+P25+Q25+R25+S25</f>
        <v>1</v>
      </c>
      <c r="U25" s="223">
        <f>T25*D25</f>
        <v>1</v>
      </c>
      <c r="V25" s="203">
        <f>IF(T25&gt;0,T25*E25,"-")</f>
        <v>95</v>
      </c>
      <c r="W25" s="224" t="s">
        <v>82</v>
      </c>
      <c r="X25" s="293" t="n">
        <v>1.2390000000000001</v>
      </c>
      <c r="Y25" s="297">
        <f>X25*T25</f>
        <v>1.2390000000000001</v>
      </c>
    </row>
    <row r="26" spans="1:25" s="188" customFormat="1" ht="37.25" customHeight="1">
      <c r="A26" s="205" t="s">
        <v>55</v>
      </c>
      <c r="B26" s="242" t="s">
        <v>83</v>
      </c>
      <c r="C26" s="206" t="s">
        <v>84</v>
      </c>
      <c r="D26" s="198" t="n">
        <v>1</v>
      </c>
      <c r="E26" s="222" t="n">
        <v>131</v>
      </c>
      <c r="F26" s="327"/>
      <c r="G26" s="328" t="n">
        <v>1</v>
      </c>
      <c r="H26" s="329"/>
      <c r="I26" s="330"/>
      <c r="J26" s="331"/>
      <c r="K26" s="332"/>
      <c r="L26" s="333"/>
      <c r="M26" s="334"/>
      <c r="N26" s="361"/>
      <c r="O26" s="335"/>
      <c r="P26" s="336"/>
      <c r="Q26" s="337"/>
      <c r="R26" s="338"/>
      <c r="S26" s="339"/>
      <c r="T26" s="223">
        <f>F26+G26+H26+I26+J26+K26+L26+M26+N26+O26+P26+Q26+R26+S26</f>
        <v>1</v>
      </c>
      <c r="U26" s="223">
        <f>T26*D26</f>
        <v>1</v>
      </c>
      <c r="V26" s="203">
        <f>IF(T26&gt;0,T26*E26,"-")</f>
        <v>131</v>
      </c>
      <c r="W26" s="224" t="s">
        <v>85</v>
      </c>
      <c r="X26" s="293" t="n">
        <v>1.82800000000000011</v>
      </c>
      <c r="Y26" s="297">
        <f>X26*T26</f>
        <v>1.82800000000000011</v>
      </c>
    </row>
    <row r="27" spans="1:25" s="188" customFormat="1" ht="37.25" customHeight="1">
      <c r="A27" s="205" t="s">
        <v>86</v>
      </c>
      <c r="B27" s="242" t="s">
        <v>87</v>
      </c>
      <c r="C27" s="206" t="s">
        <v>88</v>
      </c>
      <c r="D27" s="198" t="n">
        <v>10</v>
      </c>
      <c r="E27" s="222" t="n">
        <v>81</v>
      </c>
      <c r="F27" s="327"/>
      <c r="G27" s="328" t="n">
        <v>1</v>
      </c>
      <c r="H27" s="329"/>
      <c r="I27" s="330"/>
      <c r="J27" s="331"/>
      <c r="K27" s="332"/>
      <c r="L27" s="333"/>
      <c r="M27" s="334"/>
      <c r="N27" s="361"/>
      <c r="O27" s="335"/>
      <c r="P27" s="336"/>
      <c r="Q27" s="337"/>
      <c r="R27" s="338"/>
      <c r="S27" s="339"/>
      <c r="T27" s="223">
        <f>F27+G27+H27+I27+J27+K27+L27+M27+N27+O27+P27+Q27+R27+S27</f>
        <v>1</v>
      </c>
      <c r="U27" s="223">
        <f>T27*D27</f>
        <v>10</v>
      </c>
      <c r="V27" s="203">
        <f>IF(T27&gt;0,T27*E27,"-")</f>
        <v>81</v>
      </c>
      <c r="W27" s="224" t="s">
        <v>58</v>
      </c>
      <c r="X27" s="293" t="n">
        <v>0.978999999999999915</v>
      </c>
      <c r="Y27" s="297">
        <f>X27*T27</f>
        <v>0.978999999999999915</v>
      </c>
    </row>
    <row r="28" spans="1:25" s="188" customFormat="1" ht="37.25" customHeight="1">
      <c r="A28" s="205" t="s">
        <v>86</v>
      </c>
      <c r="B28" s="242" t="s">
        <v>89</v>
      </c>
      <c r="C28" s="206" t="s">
        <v>90</v>
      </c>
      <c r="D28" s="198" t="n">
        <v>10</v>
      </c>
      <c r="E28" s="222" t="n">
        <v>81</v>
      </c>
      <c r="F28" s="327"/>
      <c r="G28" s="328" t="n">
        <v>1</v>
      </c>
      <c r="H28" s="329"/>
      <c r="I28" s="330"/>
      <c r="J28" s="331"/>
      <c r="K28" s="332"/>
      <c r="L28" s="333"/>
      <c r="M28" s="334"/>
      <c r="N28" s="361"/>
      <c r="O28" s="335"/>
      <c r="P28" s="336"/>
      <c r="Q28" s="337"/>
      <c r="R28" s="338"/>
      <c r="S28" s="339"/>
      <c r="T28" s="223">
        <f>F28+G28+H28+I28+J28+K28+L28+M28+N28+O28+P28+Q28+R28+S28</f>
        <v>1</v>
      </c>
      <c r="U28" s="223">
        <f>T28*D28</f>
        <v>10</v>
      </c>
      <c r="V28" s="203">
        <f>IF(T28&gt;0,T28*E28,"-")</f>
        <v>81</v>
      </c>
      <c r="W28" s="224" t="s">
        <v>58</v>
      </c>
      <c r="X28" s="293" t="n">
        <v>0.852999999999999936</v>
      </c>
      <c r="Y28" s="297">
        <f>X28*T28</f>
        <v>0.852999999999999936</v>
      </c>
    </row>
    <row r="29" spans="1:25" s="188" customFormat="1" ht="37.25" customHeight="1">
      <c r="A29" s="205" t="s">
        <v>86</v>
      </c>
      <c r="B29" s="242" t="s">
        <v>91</v>
      </c>
      <c r="C29" s="206" t="s">
        <v>92</v>
      </c>
      <c r="D29" s="198" t="n">
        <v>10</v>
      </c>
      <c r="E29" s="222" t="n">
        <v>81</v>
      </c>
      <c r="F29" s="327"/>
      <c r="G29" s="328" t="n">
        <v>1</v>
      </c>
      <c r="H29" s="329"/>
      <c r="I29" s="330"/>
      <c r="J29" s="331"/>
      <c r="K29" s="332"/>
      <c r="L29" s="333"/>
      <c r="M29" s="334"/>
      <c r="N29" s="361"/>
      <c r="O29" s="335"/>
      <c r="P29" s="336"/>
      <c r="Q29" s="337"/>
      <c r="R29" s="338"/>
      <c r="S29" s="339"/>
      <c r="T29" s="223">
        <f>F29+G29+H29+I29+J29+K29+L29+M29+N29+O29+P29+Q29+R29+S29</f>
        <v>1</v>
      </c>
      <c r="U29" s="223">
        <f>T29*D29</f>
        <v>10</v>
      </c>
      <c r="V29" s="203">
        <f>IF(T29&gt;0,T29*E29,"-")</f>
        <v>81</v>
      </c>
      <c r="W29" s="224" t="s">
        <v>58</v>
      </c>
      <c r="X29" s="293" t="n">
        <v>0.862999999999999901</v>
      </c>
      <c r="Y29" s="297">
        <f>X29*T29</f>
        <v>0.862999999999999901</v>
      </c>
    </row>
    <row r="30" spans="1:25" s="188" customFormat="1" ht="37.25" customHeight="1">
      <c r="A30" s="205" t="s">
        <v>86</v>
      </c>
      <c r="B30" s="242" t="s">
        <v>93</v>
      </c>
      <c r="C30" s="206" t="s">
        <v>94</v>
      </c>
      <c r="D30" s="198" t="n">
        <v>10</v>
      </c>
      <c r="E30" s="222" t="n">
        <v>112</v>
      </c>
      <c r="F30" s="327"/>
      <c r="G30" s="328" t="n">
        <v>1</v>
      </c>
      <c r="H30" s="329"/>
      <c r="I30" s="330"/>
      <c r="J30" s="331"/>
      <c r="K30" s="332"/>
      <c r="L30" s="333"/>
      <c r="M30" s="334"/>
      <c r="N30" s="361"/>
      <c r="O30" s="335"/>
      <c r="P30" s="336"/>
      <c r="Q30" s="337"/>
      <c r="R30" s="338"/>
      <c r="S30" s="339"/>
      <c r="T30" s="223">
        <f>F30+G30+H30+I30+J30+K30+L30+M30+N30+O30+P30+Q30+R30+S30</f>
        <v>1</v>
      </c>
      <c r="U30" s="223">
        <f>T30*D30</f>
        <v>10</v>
      </c>
      <c r="V30" s="203">
        <f>IF(T30&gt;0,T30*E30,"-")</f>
        <v>112</v>
      </c>
      <c r="W30" s="224" t="s">
        <v>95</v>
      </c>
      <c r="X30" s="293" t="n">
        <v>1.4910000000000001</v>
      </c>
      <c r="Y30" s="297">
        <f>X30*T30</f>
        <v>1.4910000000000001</v>
      </c>
    </row>
    <row r="31" spans="1:25" s="188" customFormat="1" ht="37.25" customHeight="1">
      <c r="A31" s="205" t="s">
        <v>86</v>
      </c>
      <c r="B31" s="242" t="s">
        <v>96</v>
      </c>
      <c r="C31" s="206" t="s">
        <v>97</v>
      </c>
      <c r="D31" s="198" t="n">
        <v>5</v>
      </c>
      <c r="E31" s="222" t="n">
        <v>88</v>
      </c>
      <c r="F31" s="327"/>
      <c r="G31" s="328" t="n">
        <v>1</v>
      </c>
      <c r="H31" s="329"/>
      <c r="I31" s="330"/>
      <c r="J31" s="331"/>
      <c r="K31" s="332"/>
      <c r="L31" s="333"/>
      <c r="M31" s="334"/>
      <c r="N31" s="361"/>
      <c r="O31" s="335"/>
      <c r="P31" s="336"/>
      <c r="Q31" s="337"/>
      <c r="R31" s="338"/>
      <c r="S31" s="339"/>
      <c r="T31" s="223">
        <f>F31+G31+H31+I31+J31+K31+L31+M31+N31+O31+P31+Q31+R31+S31</f>
        <v>1</v>
      </c>
      <c r="U31" s="223">
        <f>T31*D31</f>
        <v>5</v>
      </c>
      <c r="V31" s="203">
        <f>IF(T31&gt;0,T31*E31,"-")</f>
        <v>88</v>
      </c>
      <c r="W31" s="224" t="s">
        <v>98</v>
      </c>
      <c r="X31" s="293" t="n">
        <v>1.24199999999999999</v>
      </c>
      <c r="Y31" s="297">
        <f>X31*T31</f>
        <v>1.24199999999999999</v>
      </c>
    </row>
    <row r="32" spans="1:25" s="188" customFormat="1" ht="37.25" customHeight="1">
      <c r="A32" s="205" t="s">
        <v>86</v>
      </c>
      <c r="B32" s="242" t="s">
        <v>99</v>
      </c>
      <c r="C32" s="206" t="s">
        <v>100</v>
      </c>
      <c r="D32" s="198" t="n">
        <v>5</v>
      </c>
      <c r="E32" s="222" t="n">
        <v>93</v>
      </c>
      <c r="F32" s="327"/>
      <c r="G32" s="328" t="n">
        <v>1</v>
      </c>
      <c r="H32" s="329"/>
      <c r="I32" s="330"/>
      <c r="J32" s="331"/>
      <c r="K32" s="332"/>
      <c r="L32" s="333"/>
      <c r="M32" s="334"/>
      <c r="N32" s="361"/>
      <c r="O32" s="335"/>
      <c r="P32" s="336"/>
      <c r="Q32" s="337"/>
      <c r="R32" s="338"/>
      <c r="S32" s="339"/>
      <c r="T32" s="223">
        <f>F32+G32+H32+I32+J32+K32+L32+M32+N32+O32+P32+Q32+R32+S32</f>
        <v>1</v>
      </c>
      <c r="U32" s="223">
        <f>T32*D32</f>
        <v>5</v>
      </c>
      <c r="V32" s="203">
        <f>IF(T32&gt;0,T32*E32,"-")</f>
        <v>93</v>
      </c>
      <c r="W32" s="224" t="s">
        <v>101</v>
      </c>
      <c r="X32" s="293" t="n">
        <v>1.50600000000000005</v>
      </c>
      <c r="Y32" s="297">
        <f>X32*T32</f>
        <v>1.50600000000000005</v>
      </c>
    </row>
    <row r="33" spans="1:25" s="188" customFormat="1" ht="37.25" customHeight="1">
      <c r="A33" s="205" t="s">
        <v>86</v>
      </c>
      <c r="B33" s="242" t="s">
        <v>102</v>
      </c>
      <c r="C33" s="206" t="s">
        <v>103</v>
      </c>
      <c r="D33" s="198" t="n">
        <v>5</v>
      </c>
      <c r="E33" s="222" t="n">
        <v>120</v>
      </c>
      <c r="F33" s="327"/>
      <c r="G33" s="328"/>
      <c r="H33" s="329"/>
      <c r="I33" s="330"/>
      <c r="J33" s="331"/>
      <c r="K33" s="332"/>
      <c r="L33" s="333"/>
      <c r="M33" s="334"/>
      <c r="N33" s="361"/>
      <c r="O33" s="335"/>
      <c r="P33" s="336"/>
      <c r="Q33" s="337"/>
      <c r="R33" s="338"/>
      <c r="S33" s="339"/>
      <c r="T33" s="223">
        <f>F33+G33+H33+I33+J33+K33+L33+M33+N33+O33+P33+Q33+R33+S33</f>
        <v>0</v>
      </c>
      <c r="U33" s="223">
        <f>T33*D33</f>
        <v>0</v>
      </c>
      <c r="V33" s="203" t="str">
        <f>IF(T33&gt;0,T33*E33,"-")</f>
        <v>-</v>
      </c>
      <c r="W33" s="224" t="s">
        <v>104</v>
      </c>
      <c r="X33" s="293" t="n">
        <v>1.83399999999999999</v>
      </c>
      <c r="Y33" s="297">
        <f>X33*T33</f>
        <v>0</v>
      </c>
    </row>
    <row r="34" spans="1:25" s="188" customFormat="1" ht="37.25" customHeight="1">
      <c r="A34" s="205" t="s">
        <v>86</v>
      </c>
      <c r="B34" s="242" t="s">
        <v>105</v>
      </c>
      <c r="C34" s="206" t="s">
        <v>106</v>
      </c>
      <c r="D34" s="198" t="n">
        <v>5</v>
      </c>
      <c r="E34" s="222" t="n">
        <v>125</v>
      </c>
      <c r="F34" s="327"/>
      <c r="G34" s="328"/>
      <c r="H34" s="329"/>
      <c r="I34" s="330"/>
      <c r="J34" s="331"/>
      <c r="K34" s="332"/>
      <c r="L34" s="333"/>
      <c r="M34" s="334"/>
      <c r="N34" s="361"/>
      <c r="O34" s="335"/>
      <c r="P34" s="336"/>
      <c r="Q34" s="337"/>
      <c r="R34" s="338"/>
      <c r="S34" s="339"/>
      <c r="T34" s="223">
        <f>F34+G34+H34+I34+J34+K34+L34+M34+N34+O34+P34+Q34+R34+S34</f>
        <v>0</v>
      </c>
      <c r="U34" s="223">
        <f>T34*D34</f>
        <v>0</v>
      </c>
      <c r="V34" s="203" t="str">
        <f>IF(T34&gt;0,T34*E34,"-")</f>
        <v>-</v>
      </c>
      <c r="W34" s="224" t="s">
        <v>107</v>
      </c>
      <c r="X34" s="293" t="n">
        <v>2.07299999999999995</v>
      </c>
      <c r="Y34" s="297">
        <f>X34*T34</f>
        <v>0</v>
      </c>
    </row>
    <row r="35" spans="1:25" s="188" customFormat="1" ht="37.25" customHeight="1">
      <c r="A35" s="205" t="s">
        <v>86</v>
      </c>
      <c r="B35" s="242" t="s">
        <v>108</v>
      </c>
      <c r="C35" s="206" t="s">
        <v>109</v>
      </c>
      <c r="D35" s="198" t="n">
        <v>10</v>
      </c>
      <c r="E35" s="222" t="n">
        <v>149</v>
      </c>
      <c r="F35" s="327"/>
      <c r="G35" s="328" t="n">
        <v>1</v>
      </c>
      <c r="H35" s="329"/>
      <c r="I35" s="330"/>
      <c r="J35" s="331"/>
      <c r="K35" s="332"/>
      <c r="L35" s="333"/>
      <c r="M35" s="334"/>
      <c r="N35" s="361"/>
      <c r="O35" s="335"/>
      <c r="P35" s="336"/>
      <c r="Q35" s="337"/>
      <c r="R35" s="338"/>
      <c r="S35" s="339"/>
      <c r="T35" s="223">
        <f>F35+G35+H35+I35+J35+K35+L35+M35+N35+O35+P35+Q35+R35+S35</f>
        <v>1</v>
      </c>
      <c r="U35" s="223">
        <f>T35*D35</f>
        <v>10</v>
      </c>
      <c r="V35" s="203">
        <f>IF(T35&gt;0,T35*E35,"-")</f>
        <v>149</v>
      </c>
      <c r="W35" s="224" t="s">
        <v>95</v>
      </c>
      <c r="X35" s="293" t="n">
        <v>2.20400000000000018</v>
      </c>
      <c r="Y35" s="297">
        <f>X35*T35</f>
        <v>2.20400000000000018</v>
      </c>
    </row>
    <row r="36" spans="1:25" s="188" customFormat="1" ht="37.25" customHeight="1">
      <c r="A36" s="205" t="s">
        <v>86</v>
      </c>
      <c r="B36" s="242" t="s">
        <v>110</v>
      </c>
      <c r="C36" s="206" t="s">
        <v>111</v>
      </c>
      <c r="D36" s="198" t="n">
        <v>5</v>
      </c>
      <c r="E36" s="222" t="n">
        <v>172</v>
      </c>
      <c r="F36" s="327"/>
      <c r="G36" s="328"/>
      <c r="H36" s="329"/>
      <c r="I36" s="330"/>
      <c r="J36" s="331"/>
      <c r="K36" s="332"/>
      <c r="L36" s="333"/>
      <c r="M36" s="334"/>
      <c r="N36" s="361"/>
      <c r="O36" s="335"/>
      <c r="P36" s="336"/>
      <c r="Q36" s="337"/>
      <c r="R36" s="338"/>
      <c r="S36" s="339"/>
      <c r="T36" s="223">
        <f>F36+G36+H36+I36+J36+K36+L36+M36+N36+O36+P36+Q36+R36+S36</f>
        <v>0</v>
      </c>
      <c r="U36" s="223">
        <f>T36*D36</f>
        <v>0</v>
      </c>
      <c r="V36" s="203" t="str">
        <f>IF(T36&gt;0,T36*E36,"-")</f>
        <v>-</v>
      </c>
      <c r="W36" s="224" t="s">
        <v>112</v>
      </c>
      <c r="X36" s="293" t="n">
        <v>3.07299999999999995</v>
      </c>
      <c r="Y36" s="297">
        <f>X36*T36</f>
        <v>0</v>
      </c>
    </row>
    <row r="37" spans="1:25" s="188" customFormat="1" ht="37.25" customHeight="1">
      <c r="A37" s="205" t="s">
        <v>86</v>
      </c>
      <c r="B37" s="242" t="s">
        <v>113</v>
      </c>
      <c r="C37" s="206" t="s">
        <v>114</v>
      </c>
      <c r="D37" s="198" t="n">
        <v>5</v>
      </c>
      <c r="E37" s="222" t="n">
        <v>117</v>
      </c>
      <c r="F37" s="327"/>
      <c r="G37" s="328" t="n">
        <v>1</v>
      </c>
      <c r="H37" s="329"/>
      <c r="I37" s="330"/>
      <c r="J37" s="331"/>
      <c r="K37" s="332"/>
      <c r="L37" s="333"/>
      <c r="M37" s="334"/>
      <c r="N37" s="361"/>
      <c r="O37" s="335"/>
      <c r="P37" s="336"/>
      <c r="Q37" s="337"/>
      <c r="R37" s="338"/>
      <c r="S37" s="339"/>
      <c r="T37" s="223">
        <f>F37+G37+H37+I37+J37+K37+L37+M37+N37+O37+P37+Q37+R37+S37</f>
        <v>1</v>
      </c>
      <c r="U37" s="223">
        <f>T37*D37</f>
        <v>5</v>
      </c>
      <c r="V37" s="203">
        <f>IF(T37&gt;0,T37*E37,"-")</f>
        <v>117</v>
      </c>
      <c r="W37" s="224" t="s">
        <v>34</v>
      </c>
      <c r="X37" s="293" t="n">
        <v>1.99199999999999999</v>
      </c>
      <c r="Y37" s="297">
        <f>X37*T37</f>
        <v>1.99199999999999999</v>
      </c>
    </row>
    <row r="38" spans="1:25" s="188" customFormat="1" ht="37.25" customHeight="1">
      <c r="A38" s="205" t="s">
        <v>86</v>
      </c>
      <c r="B38" s="242" t="s">
        <v>115</v>
      </c>
      <c r="C38" s="206" t="s">
        <v>116</v>
      </c>
      <c r="D38" s="198" t="n">
        <v>5</v>
      </c>
      <c r="E38" s="222" t="n">
        <v>113</v>
      </c>
      <c r="F38" s="327"/>
      <c r="G38" s="328" t="n">
        <v>1</v>
      </c>
      <c r="H38" s="329"/>
      <c r="I38" s="330"/>
      <c r="J38" s="331"/>
      <c r="K38" s="332"/>
      <c r="L38" s="333"/>
      <c r="M38" s="334"/>
      <c r="N38" s="361"/>
      <c r="O38" s="335"/>
      <c r="P38" s="336"/>
      <c r="Q38" s="337"/>
      <c r="R38" s="338"/>
      <c r="S38" s="339"/>
      <c r="T38" s="223">
        <f>F38+G38+H38+I38+J38+K38+L38+M38+N38+O38+P38+Q38+R38+S38</f>
        <v>1</v>
      </c>
      <c r="U38" s="223">
        <f>T38*D38</f>
        <v>5</v>
      </c>
      <c r="V38" s="203">
        <f>IF(T38&gt;0,T38*E38,"-")</f>
        <v>113</v>
      </c>
      <c r="W38" s="224" t="s">
        <v>117</v>
      </c>
      <c r="X38" s="293" t="n">
        <v>1.71300000000000008</v>
      </c>
      <c r="Y38" s="297">
        <f>X38*T38</f>
        <v>1.71300000000000008</v>
      </c>
    </row>
    <row r="39" spans="1:25" s="188" customFormat="1" ht="37.25" customHeight="1">
      <c r="A39" s="205" t="s">
        <v>86</v>
      </c>
      <c r="B39" s="242" t="s">
        <v>118</v>
      </c>
      <c r="C39" s="206" t="s">
        <v>119</v>
      </c>
      <c r="D39" s="198" t="n">
        <v>5</v>
      </c>
      <c r="E39" s="222" t="n">
        <v>114</v>
      </c>
      <c r="F39" s="327"/>
      <c r="G39" s="328" t="n">
        <v>1</v>
      </c>
      <c r="H39" s="329"/>
      <c r="I39" s="330"/>
      <c r="J39" s="331"/>
      <c r="K39" s="332"/>
      <c r="L39" s="333"/>
      <c r="M39" s="334"/>
      <c r="N39" s="361"/>
      <c r="O39" s="335"/>
      <c r="P39" s="336"/>
      <c r="Q39" s="337"/>
      <c r="R39" s="338"/>
      <c r="S39" s="339"/>
      <c r="T39" s="223">
        <f>F39+G39+H39+I39+J39+K39+L39+M39+N39+O39+P39+Q39+R39+S39</f>
        <v>1</v>
      </c>
      <c r="U39" s="223">
        <f>T39*D39</f>
        <v>5</v>
      </c>
      <c r="V39" s="203">
        <f>IF(T39&gt;0,T39*E39,"-")</f>
        <v>114</v>
      </c>
      <c r="W39" s="224" t="s">
        <v>117</v>
      </c>
      <c r="X39" s="293" t="n">
        <v>1.71100000000000012</v>
      </c>
      <c r="Y39" s="297">
        <f>X39*T39</f>
        <v>1.71100000000000012</v>
      </c>
    </row>
    <row r="40" spans="1:25" s="188" customFormat="1" ht="37.25" customHeight="1">
      <c r="A40" s="205" t="s">
        <v>86</v>
      </c>
      <c r="B40" s="242" t="s">
        <v>120</v>
      </c>
      <c r="C40" s="206" t="s">
        <v>121</v>
      </c>
      <c r="D40" s="198" t="n">
        <v>3</v>
      </c>
      <c r="E40" s="222" t="n">
        <v>117</v>
      </c>
      <c r="F40" s="327"/>
      <c r="G40" s="328"/>
      <c r="H40" s="329"/>
      <c r="I40" s="330"/>
      <c r="J40" s="331"/>
      <c r="K40" s="332"/>
      <c r="L40" s="333"/>
      <c r="M40" s="334"/>
      <c r="N40" s="361"/>
      <c r="O40" s="335"/>
      <c r="P40" s="336"/>
      <c r="Q40" s="337"/>
      <c r="R40" s="338"/>
      <c r="S40" s="339"/>
      <c r="T40" s="223">
        <f>F40+G40+H40+I40+J40+K40+L40+M40+N40+O40+P40+Q40+R40+S40</f>
        <v>0</v>
      </c>
      <c r="U40" s="223">
        <f>T40*D40</f>
        <v>0</v>
      </c>
      <c r="V40" s="203" t="str">
        <f>IF(T40&gt;0,T40*E40,"-")</f>
        <v>-</v>
      </c>
      <c r="W40" s="224" t="s">
        <v>122</v>
      </c>
      <c r="X40" s="293" t="n">
        <v>1.31200000000000006</v>
      </c>
      <c r="Y40" s="297">
        <f>X40*T40</f>
        <v>0</v>
      </c>
    </row>
    <row r="41" spans="1:25" s="188" customFormat="1" ht="37.25" customHeight="1">
      <c r="A41" s="205" t="s">
        <v>86</v>
      </c>
      <c r="B41" s="242" t="s">
        <v>123</v>
      </c>
      <c r="C41" s="206" t="s">
        <v>124</v>
      </c>
      <c r="D41" s="198" t="n">
        <v>3</v>
      </c>
      <c r="E41" s="222" t="n">
        <v>120</v>
      </c>
      <c r="F41" s="327"/>
      <c r="G41" s="328" t="n">
        <v>1</v>
      </c>
      <c r="H41" s="329"/>
      <c r="I41" s="330"/>
      <c r="J41" s="331"/>
      <c r="K41" s="332"/>
      <c r="L41" s="333"/>
      <c r="M41" s="334"/>
      <c r="N41" s="361"/>
      <c r="O41" s="335"/>
      <c r="P41" s="336"/>
      <c r="Q41" s="337"/>
      <c r="R41" s="338"/>
      <c r="S41" s="339"/>
      <c r="T41" s="223">
        <f>F41+G41+H41+I41+J41+K41+L41+M41+N41+O41+P41+Q41+R41+S41</f>
        <v>1</v>
      </c>
      <c r="U41" s="223">
        <f>T41*D41</f>
        <v>3</v>
      </c>
      <c r="V41" s="203">
        <f>IF(T41&gt;0,T41*E41,"-")</f>
        <v>120</v>
      </c>
      <c r="W41" s="224" t="s">
        <v>125</v>
      </c>
      <c r="X41" s="293" t="n">
        <v>1.19599999999999994</v>
      </c>
      <c r="Y41" s="297">
        <f>X41*T41</f>
        <v>1.19599999999999994</v>
      </c>
    </row>
    <row r="42" spans="1:25" s="188" customFormat="1" ht="37.25" customHeight="1">
      <c r="A42" s="205" t="s">
        <v>86</v>
      </c>
      <c r="B42" s="242" t="s">
        <v>126</v>
      </c>
      <c r="C42" s="206" t="s">
        <v>127</v>
      </c>
      <c r="D42" s="198" t="n">
        <v>3</v>
      </c>
      <c r="E42" s="222" t="n">
        <v>137</v>
      </c>
      <c r="F42" s="327"/>
      <c r="G42" s="328" t="n">
        <v>1</v>
      </c>
      <c r="H42" s="329"/>
      <c r="I42" s="330"/>
      <c r="J42" s="331"/>
      <c r="K42" s="332"/>
      <c r="L42" s="333"/>
      <c r="M42" s="334"/>
      <c r="N42" s="361"/>
      <c r="O42" s="335"/>
      <c r="P42" s="336"/>
      <c r="Q42" s="337"/>
      <c r="R42" s="338"/>
      <c r="S42" s="339"/>
      <c r="T42" s="223">
        <f>F42+G42+H42+I42+J42+K42+L42+M42+N42+O42+P42+Q42+R42+S42</f>
        <v>1</v>
      </c>
      <c r="U42" s="223">
        <f>T42*D42</f>
        <v>3</v>
      </c>
      <c r="V42" s="203">
        <f>IF(T42&gt;0,T42*E42,"-")</f>
        <v>137</v>
      </c>
      <c r="W42" s="224" t="s">
        <v>128</v>
      </c>
      <c r="X42" s="293" t="n">
        <v>1.46100000000000012</v>
      </c>
      <c r="Y42" s="297">
        <f>X42*T42</f>
        <v>1.46100000000000012</v>
      </c>
    </row>
    <row r="43" spans="1:25" s="188" customFormat="1" ht="37.25" customHeight="1">
      <c r="A43" s="205" t="s">
        <v>86</v>
      </c>
      <c r="B43" s="242" t="s">
        <v>129</v>
      </c>
      <c r="C43" s="206" t="s">
        <v>130</v>
      </c>
      <c r="D43" s="198" t="n">
        <v>3</v>
      </c>
      <c r="E43" s="222" t="n">
        <v>169</v>
      </c>
      <c r="F43" s="327"/>
      <c r="G43" s="328" t="n">
        <v>1</v>
      </c>
      <c r="H43" s="329"/>
      <c r="I43" s="330"/>
      <c r="J43" s="331"/>
      <c r="K43" s="332"/>
      <c r="L43" s="333"/>
      <c r="M43" s="334"/>
      <c r="N43" s="361"/>
      <c r="O43" s="335"/>
      <c r="P43" s="336"/>
      <c r="Q43" s="337"/>
      <c r="R43" s="338"/>
      <c r="S43" s="339"/>
      <c r="T43" s="223">
        <f>F43+G43+H43+I43+J43+K43+L43+M43+N43+O43+P43+Q43+R43+S43</f>
        <v>1</v>
      </c>
      <c r="U43" s="223">
        <f>T43*D43</f>
        <v>3</v>
      </c>
      <c r="V43" s="203">
        <f>IF(T43&gt;0,T43*E43,"-")</f>
        <v>169</v>
      </c>
      <c r="W43" s="224" t="s">
        <v>131</v>
      </c>
      <c r="X43" s="293" t="n">
        <v>1.93999999999999986</v>
      </c>
      <c r="Y43" s="297">
        <f>X43*T43</f>
        <v>1.93999999999999986</v>
      </c>
    </row>
    <row r="44" spans="1:25" s="188" customFormat="1" ht="37.25" customHeight="1">
      <c r="A44" s="205" t="s">
        <v>86</v>
      </c>
      <c r="B44" s="242" t="s">
        <v>132</v>
      </c>
      <c r="C44" s="206" t="s">
        <v>133</v>
      </c>
      <c r="D44" s="198" t="n">
        <v>3</v>
      </c>
      <c r="E44" s="222" t="n">
        <v>183</v>
      </c>
      <c r="F44" s="327"/>
      <c r="G44" s="328" t="n">
        <v>1</v>
      </c>
      <c r="H44" s="329"/>
      <c r="I44" s="330"/>
      <c r="J44" s="331"/>
      <c r="K44" s="332"/>
      <c r="L44" s="333"/>
      <c r="M44" s="334"/>
      <c r="N44" s="361"/>
      <c r="O44" s="335"/>
      <c r="P44" s="336"/>
      <c r="Q44" s="337"/>
      <c r="R44" s="338"/>
      <c r="S44" s="339"/>
      <c r="T44" s="223">
        <f>F44+G44+H44+I44+J44+K44+L44+M44+N44+O44+P44+Q44+R44+S44</f>
        <v>1</v>
      </c>
      <c r="U44" s="223">
        <f>T44*D44</f>
        <v>3</v>
      </c>
      <c r="V44" s="203">
        <f>IF(T44&gt;0,T44*E44,"-")</f>
        <v>183</v>
      </c>
      <c r="W44" s="224" t="s">
        <v>134</v>
      </c>
      <c r="X44" s="293" t="n">
        <v>2.15200000000000014</v>
      </c>
      <c r="Y44" s="297">
        <f>X44*T44</f>
        <v>2.15200000000000014</v>
      </c>
    </row>
    <row r="45" spans="1:25" s="188" customFormat="1" ht="37.25" customHeight="1">
      <c r="A45" s="205" t="s">
        <v>86</v>
      </c>
      <c r="B45" s="242" t="s">
        <v>135</v>
      </c>
      <c r="C45" s="206" t="s">
        <v>136</v>
      </c>
      <c r="D45" s="198" t="n">
        <v>2</v>
      </c>
      <c r="E45" s="222" t="n">
        <v>138</v>
      </c>
      <c r="F45" s="327"/>
      <c r="G45" s="328" t="n">
        <v>1</v>
      </c>
      <c r="H45" s="329"/>
      <c r="I45" s="330"/>
      <c r="J45" s="331"/>
      <c r="K45" s="332"/>
      <c r="L45" s="333"/>
      <c r="M45" s="334"/>
      <c r="N45" s="361"/>
      <c r="O45" s="335"/>
      <c r="P45" s="336"/>
      <c r="Q45" s="337"/>
      <c r="R45" s="338"/>
      <c r="S45" s="339"/>
      <c r="T45" s="223">
        <f>F45+G45+H45+I45+J45+K45+L45+M45+N45+O45+P45+Q45+R45+S45</f>
        <v>1</v>
      </c>
      <c r="U45" s="223">
        <f>T45*D45</f>
        <v>2</v>
      </c>
      <c r="V45" s="203">
        <f>IF(T45&gt;0,T45*E45,"-")</f>
        <v>138</v>
      </c>
      <c r="W45" s="224" t="s">
        <v>137</v>
      </c>
      <c r="X45" s="293" t="n">
        <v>1.68500000000000005</v>
      </c>
      <c r="Y45" s="297">
        <f>X45*T45</f>
        <v>1.68500000000000005</v>
      </c>
    </row>
    <row r="46" spans="1:25" s="188" customFormat="1" ht="37.25" customHeight="1">
      <c r="A46" s="205" t="s">
        <v>86</v>
      </c>
      <c r="B46" s="242" t="s">
        <v>138</v>
      </c>
      <c r="C46" s="206" t="s">
        <v>139</v>
      </c>
      <c r="D46" s="198" t="n">
        <v>1</v>
      </c>
      <c r="E46" s="222" t="n">
        <v>76</v>
      </c>
      <c r="F46" s="327"/>
      <c r="G46" s="328" t="n">
        <v>1</v>
      </c>
      <c r="H46" s="329"/>
      <c r="I46" s="330"/>
      <c r="J46" s="331"/>
      <c r="K46" s="332"/>
      <c r="L46" s="333"/>
      <c r="M46" s="334"/>
      <c r="N46" s="361"/>
      <c r="O46" s="335"/>
      <c r="P46" s="336"/>
      <c r="Q46" s="337"/>
      <c r="R46" s="338"/>
      <c r="S46" s="339"/>
      <c r="T46" s="223">
        <f>F46+G46+H46+I46+J46+K46+L46+M46+N46+O46+P46+Q46+R46+S46</f>
        <v>1</v>
      </c>
      <c r="U46" s="223">
        <f>T46*D46</f>
        <v>1</v>
      </c>
      <c r="V46" s="203">
        <f>IF(T46&gt;0,T46*E46,"-")</f>
        <v>76</v>
      </c>
      <c r="W46" s="224" t="s">
        <v>69</v>
      </c>
      <c r="X46" s="293" t="n">
        <v>0.955999999999999872</v>
      </c>
      <c r="Y46" s="297">
        <f>X46*T46</f>
        <v>0.955999999999999872</v>
      </c>
    </row>
    <row r="47" spans="1:25" s="188" customFormat="1" ht="37.25" customHeight="1">
      <c r="A47" s="205" t="s">
        <v>86</v>
      </c>
      <c r="B47" s="242" t="s">
        <v>140</v>
      </c>
      <c r="C47" s="206" t="s">
        <v>141</v>
      </c>
      <c r="D47" s="198" t="n">
        <v>1</v>
      </c>
      <c r="E47" s="222" t="n">
        <v>86</v>
      </c>
      <c r="F47" s="327"/>
      <c r="G47" s="328" t="n">
        <v>1</v>
      </c>
      <c r="H47" s="329"/>
      <c r="I47" s="330"/>
      <c r="J47" s="331"/>
      <c r="K47" s="332"/>
      <c r="L47" s="333"/>
      <c r="M47" s="334"/>
      <c r="N47" s="361"/>
      <c r="O47" s="335"/>
      <c r="P47" s="336"/>
      <c r="Q47" s="337"/>
      <c r="R47" s="338"/>
      <c r="S47" s="339"/>
      <c r="T47" s="223">
        <f>F47+G47+H47+I47+J47+K47+L47+M47+N47+O47+P47+Q47+R47+S47</f>
        <v>1</v>
      </c>
      <c r="U47" s="223">
        <f>T47*D47</f>
        <v>1</v>
      </c>
      <c r="V47" s="203">
        <f>IF(T47&gt;0,T47*E47,"-")</f>
        <v>86</v>
      </c>
      <c r="W47" s="224" t="s">
        <v>79</v>
      </c>
      <c r="X47" s="293" t="n">
        <v>1.1160000000000001</v>
      </c>
      <c r="Y47" s="297">
        <f>X47*T47</f>
        <v>1.1160000000000001</v>
      </c>
    </row>
    <row r="48" spans="1:25" s="188" customFormat="1" ht="37.25" customHeight="1">
      <c r="A48" s="205" t="s">
        <v>86</v>
      </c>
      <c r="B48" s="242" t="s">
        <v>142</v>
      </c>
      <c r="C48" s="206" t="s">
        <v>143</v>
      </c>
      <c r="D48" s="198" t="n">
        <v>1</v>
      </c>
      <c r="E48" s="222" t="n">
        <v>90</v>
      </c>
      <c r="F48" s="327"/>
      <c r="G48" s="328"/>
      <c r="H48" s="329"/>
      <c r="I48" s="330"/>
      <c r="J48" s="331"/>
      <c r="K48" s="332"/>
      <c r="L48" s="333"/>
      <c r="M48" s="334"/>
      <c r="N48" s="361"/>
      <c r="O48" s="335"/>
      <c r="P48" s="336"/>
      <c r="Q48" s="337"/>
      <c r="R48" s="338"/>
      <c r="S48" s="339"/>
      <c r="T48" s="223">
        <f>F48+G48+H48+I48+J48+K48+L48+M48+N48+O48+P48+Q48+R48+S48</f>
        <v>0</v>
      </c>
      <c r="U48" s="223">
        <f>T48*D48</f>
        <v>0</v>
      </c>
      <c r="V48" s="203" t="str">
        <f>IF(T48&gt;0,T48*E48,"-")</f>
        <v>-</v>
      </c>
      <c r="W48" s="224" t="s">
        <v>72</v>
      </c>
      <c r="X48" s="293" t="n">
        <v>1.16599999999999993</v>
      </c>
      <c r="Y48" s="297">
        <f>X48*T48</f>
        <v>0</v>
      </c>
    </row>
    <row r="49" spans="1:25" s="188" customFormat="1" ht="37.25" customHeight="1">
      <c r="A49" s="205" t="s">
        <v>86</v>
      </c>
      <c r="B49" s="242" t="s">
        <v>144</v>
      </c>
      <c r="C49" s="206" t="s">
        <v>145</v>
      </c>
      <c r="D49" s="198" t="n">
        <v>1</v>
      </c>
      <c r="E49" s="222" t="n">
        <v>108</v>
      </c>
      <c r="F49" s="327"/>
      <c r="G49" s="328"/>
      <c r="H49" s="329"/>
      <c r="I49" s="330"/>
      <c r="J49" s="331"/>
      <c r="K49" s="332"/>
      <c r="L49" s="333"/>
      <c r="M49" s="334"/>
      <c r="N49" s="361"/>
      <c r="O49" s="335"/>
      <c r="P49" s="336"/>
      <c r="Q49" s="337"/>
      <c r="R49" s="338"/>
      <c r="S49" s="339"/>
      <c r="T49" s="223">
        <f>F49+G49+H49+I49+J49+K49+L49+M49+N49+O49+P49+Q49+R49+S49</f>
        <v>0</v>
      </c>
      <c r="U49" s="223">
        <f>T49*D49</f>
        <v>0</v>
      </c>
      <c r="V49" s="203" t="str">
        <f>IF(T49&gt;0,T49*E49,"-")</f>
        <v>-</v>
      </c>
      <c r="W49" s="224" t="s">
        <v>72</v>
      </c>
      <c r="X49" s="293" t="n">
        <v>1.44199999999999999</v>
      </c>
      <c r="Y49" s="297">
        <f>X49*T49</f>
        <v>0</v>
      </c>
    </row>
    <row r="50" spans="1:25" s="188" customFormat="1" ht="37.25" customHeight="1">
      <c r="A50" s="205" t="s">
        <v>86</v>
      </c>
      <c r="B50" s="242" t="s">
        <v>146</v>
      </c>
      <c r="C50" s="206" t="s">
        <v>147</v>
      </c>
      <c r="D50" s="198" t="n">
        <v>1</v>
      </c>
      <c r="E50" s="222" t="n">
        <v>84</v>
      </c>
      <c r="F50" s="327"/>
      <c r="G50" s="328" t="n">
        <v>1</v>
      </c>
      <c r="H50" s="329"/>
      <c r="I50" s="330"/>
      <c r="J50" s="331"/>
      <c r="K50" s="332"/>
      <c r="L50" s="333"/>
      <c r="M50" s="334"/>
      <c r="N50" s="361"/>
      <c r="O50" s="335"/>
      <c r="P50" s="336"/>
      <c r="Q50" s="337"/>
      <c r="R50" s="338"/>
      <c r="S50" s="339"/>
      <c r="T50" s="223">
        <f>F50+G50+H50+I50+J50+K50+L50+M50+N50+O50+P50+Q50+R50+S50</f>
        <v>1</v>
      </c>
      <c r="U50" s="223">
        <f>T50*D50</f>
        <v>1</v>
      </c>
      <c r="V50" s="203">
        <f>IF(T50&gt;0,T50*E50,"-")</f>
        <v>84</v>
      </c>
      <c r="W50" s="224" t="s">
        <v>82</v>
      </c>
      <c r="X50" s="293" t="n">
        <v>1.07600000000000007</v>
      </c>
      <c r="Y50" s="297">
        <f>X50*T50</f>
        <v>1.07600000000000007</v>
      </c>
    </row>
    <row r="51" spans="1:25" s="188" customFormat="1" ht="37.25" customHeight="1">
      <c r="A51" s="205" t="s">
        <v>86</v>
      </c>
      <c r="B51" s="242" t="s">
        <v>148</v>
      </c>
      <c r="C51" s="206" t="s">
        <v>149</v>
      </c>
      <c r="D51" s="198" t="n">
        <v>1</v>
      </c>
      <c r="E51" s="222" t="n">
        <v>134</v>
      </c>
      <c r="F51" s="327"/>
      <c r="G51" s="328" t="n">
        <v>1</v>
      </c>
      <c r="H51" s="329"/>
      <c r="I51" s="330"/>
      <c r="J51" s="331"/>
      <c r="K51" s="332"/>
      <c r="L51" s="333"/>
      <c r="M51" s="334"/>
      <c r="N51" s="361"/>
      <c r="O51" s="335"/>
      <c r="P51" s="336"/>
      <c r="Q51" s="337"/>
      <c r="R51" s="338"/>
      <c r="S51" s="339"/>
      <c r="T51" s="223">
        <f>F51+G51+H51+I51+J51+K51+L51+M51+N51+O51+P51+Q51+R51+S51</f>
        <v>1</v>
      </c>
      <c r="U51" s="223">
        <f>T51*D51</f>
        <v>1</v>
      </c>
      <c r="V51" s="203">
        <f>IF(T51&gt;0,T51*E51,"-")</f>
        <v>134</v>
      </c>
      <c r="W51" s="224" t="s">
        <v>85</v>
      </c>
      <c r="X51" s="293" t="n">
        <v>1.83099999999999987</v>
      </c>
      <c r="Y51" s="297">
        <f>X51*T51</f>
        <v>1.83099999999999987</v>
      </c>
    </row>
    <row r="52" spans="1:25" s="188" customFormat="1" ht="37.25" customHeight="1">
      <c r="A52" s="205" t="s">
        <v>86</v>
      </c>
      <c r="B52" s="242" t="s">
        <v>150</v>
      </c>
      <c r="C52" s="206" t="s">
        <v>151</v>
      </c>
      <c r="D52" s="198" t="n">
        <v>1</v>
      </c>
      <c r="E52" s="222" t="n">
        <v>118</v>
      </c>
      <c r="F52" s="327"/>
      <c r="G52" s="328" t="n">
        <v>1</v>
      </c>
      <c r="H52" s="329"/>
      <c r="I52" s="330"/>
      <c r="J52" s="331"/>
      <c r="K52" s="332"/>
      <c r="L52" s="333"/>
      <c r="M52" s="334"/>
      <c r="N52" s="361"/>
      <c r="O52" s="335"/>
      <c r="P52" s="336"/>
      <c r="Q52" s="337"/>
      <c r="R52" s="338"/>
      <c r="S52" s="339"/>
      <c r="T52" s="223">
        <f>F52+G52+H52+I52+J52+K52+L52+M52+N52+O52+P52+Q52+R52+S52</f>
        <v>1</v>
      </c>
      <c r="U52" s="223">
        <f>T52*D52</f>
        <v>1</v>
      </c>
      <c r="V52" s="203">
        <f>IF(T52&gt;0,T52*E52,"-")</f>
        <v>118</v>
      </c>
      <c r="W52" s="224" t="s">
        <v>85</v>
      </c>
      <c r="X52" s="293" t="n">
        <v>1.79299999999999997</v>
      </c>
      <c r="Y52" s="297">
        <f>X52*T52</f>
        <v>1.79299999999999997</v>
      </c>
    </row>
    <row r="53" spans="1:25" s="188" customFormat="1" ht="37.25" customHeight="1">
      <c r="A53" s="205" t="s">
        <v>152</v>
      </c>
      <c r="B53" s="221" t="s">
        <v>153</v>
      </c>
      <c r="C53" s="206" t="s">
        <v>154</v>
      </c>
      <c r="D53" s="198" t="n">
        <v>5</v>
      </c>
      <c r="E53" s="222" t="n">
        <v>93</v>
      </c>
      <c r="F53" s="327"/>
      <c r="G53" s="328"/>
      <c r="H53" s="329"/>
      <c r="I53" s="330"/>
      <c r="J53" s="331"/>
      <c r="K53" s="332"/>
      <c r="L53" s="333"/>
      <c r="M53" s="334"/>
      <c r="N53" s="361"/>
      <c r="O53" s="335"/>
      <c r="P53" s="336"/>
      <c r="Q53" s="337"/>
      <c r="R53" s="338"/>
      <c r="S53" s="339"/>
      <c r="T53" s="223">
        <f>F53+G53+H53+I53+J53+K53+L53+M53+N53+O53+P53+Q53+R53+S53</f>
        <v>0</v>
      </c>
      <c r="U53" s="223">
        <f>T53*$D53</f>
        <v>0</v>
      </c>
      <c r="V53" s="284" t="str">
        <f>IF(T53&gt;0,T53*E53,"-")</f>
        <v>-</v>
      </c>
      <c r="W53" s="224" t="s">
        <v>155</v>
      </c>
      <c r="X53" s="293" t="n">
        <v>1.85</v>
      </c>
      <c r="Y53" s="297">
        <f>X53*T53</f>
        <v>0</v>
      </c>
    </row>
    <row r="54" spans="1:25" s="188" customFormat="1" ht="37.25" customHeight="1">
      <c r="A54" s="205" t="s">
        <v>152</v>
      </c>
      <c r="B54" s="221" t="s">
        <v>156</v>
      </c>
      <c r="C54" s="206" t="s">
        <v>157</v>
      </c>
      <c r="D54" s="198" t="n">
        <v>5</v>
      </c>
      <c r="E54" s="222" t="n">
        <v>129</v>
      </c>
      <c r="F54" s="327"/>
      <c r="G54" s="328"/>
      <c r="H54" s="329"/>
      <c r="I54" s="330"/>
      <c r="J54" s="331"/>
      <c r="K54" s="332"/>
      <c r="L54" s="333"/>
      <c r="M54" s="334"/>
      <c r="N54" s="361"/>
      <c r="O54" s="335"/>
      <c r="P54" s="336"/>
      <c r="Q54" s="337"/>
      <c r="R54" s="338"/>
      <c r="S54" s="339"/>
      <c r="T54" s="223">
        <f>F54+G54+H54+I54+J54+K54+L54+M54+N54+O54+P54+Q54+R54+S54</f>
        <v>0</v>
      </c>
      <c r="U54" s="223">
        <f>T54*D54</f>
        <v>0</v>
      </c>
      <c r="V54" s="284" t="str">
        <f>IF(T54&gt;0,T54*E54,"-")</f>
        <v>-</v>
      </c>
      <c r="W54" s="224" t="s">
        <v>158</v>
      </c>
      <c r="X54" s="293" t="n">
        <v>3.29999999999999982</v>
      </c>
      <c r="Y54" s="297">
        <f>X54*T54</f>
        <v>0</v>
      </c>
    </row>
    <row r="55" spans="1:25" s="188" customFormat="1" ht="37.25" customHeight="1">
      <c r="A55" s="205" t="s">
        <v>152</v>
      </c>
      <c r="B55" s="221" t="s">
        <v>159</v>
      </c>
      <c r="C55" s="206" t="s">
        <v>160</v>
      </c>
      <c r="D55" s="198" t="n">
        <v>3</v>
      </c>
      <c r="E55" s="222" t="n">
        <v>90</v>
      </c>
      <c r="F55" s="327"/>
      <c r="G55" s="328"/>
      <c r="H55" s="329"/>
      <c r="I55" s="330"/>
      <c r="J55" s="331"/>
      <c r="K55" s="332"/>
      <c r="L55" s="333"/>
      <c r="M55" s="334"/>
      <c r="N55" s="361"/>
      <c r="O55" s="335"/>
      <c r="P55" s="336"/>
      <c r="Q55" s="337"/>
      <c r="R55" s="338"/>
      <c r="S55" s="339"/>
      <c r="T55" s="223">
        <f>F55+G55+H55+I55+J55+K55+L55+M55+N55+O55+P55+Q55+R55+S55</f>
        <v>0</v>
      </c>
      <c r="U55" s="223">
        <f>T55*D55</f>
        <v>0</v>
      </c>
      <c r="V55" s="284" t="str">
        <f>IF(T55&gt;0,T55*E55,"-")</f>
        <v>-</v>
      </c>
      <c r="W55" s="224" t="s">
        <v>161</v>
      </c>
      <c r="X55" s="293" t="n">
        <v>1.91999999999999993</v>
      </c>
      <c r="Y55" s="297">
        <f>X55*T55</f>
        <v>0</v>
      </c>
    </row>
    <row r="56" spans="1:25" s="188" customFormat="1" ht="37.25" customHeight="1">
      <c r="A56" s="205" t="s">
        <v>152</v>
      </c>
      <c r="B56" s="221" t="s">
        <v>162</v>
      </c>
      <c r="C56" s="206" t="s">
        <v>163</v>
      </c>
      <c r="D56" s="198" t="n">
        <v>5</v>
      </c>
      <c r="E56" s="222" t="n">
        <v>183</v>
      </c>
      <c r="F56" s="327"/>
      <c r="G56" s="328"/>
      <c r="H56" s="329"/>
      <c r="I56" s="330"/>
      <c r="J56" s="331"/>
      <c r="K56" s="332"/>
      <c r="L56" s="333"/>
      <c r="M56" s="334"/>
      <c r="N56" s="361"/>
      <c r="O56" s="335"/>
      <c r="P56" s="336"/>
      <c r="Q56" s="337"/>
      <c r="R56" s="338"/>
      <c r="S56" s="339"/>
      <c r="T56" s="223">
        <f>F56+G56+H56+I56+J56+K56+L56+M56+N56+O56+P56+Q56+R56+S56</f>
        <v>0</v>
      </c>
      <c r="U56" s="223">
        <f>T56*D56</f>
        <v>0</v>
      </c>
      <c r="V56" s="284" t="str">
        <f>IF(T56&gt;0,T56*E56,"-")</f>
        <v>-</v>
      </c>
      <c r="W56" s="224" t="s">
        <v>164</v>
      </c>
      <c r="X56" s="293" t="n">
        <v>4.29999999999999982</v>
      </c>
      <c r="Y56" s="297">
        <f>X56*T56</f>
        <v>0</v>
      </c>
    </row>
    <row r="57" spans="1:25" s="188" customFormat="1" ht="37.25" customHeight="1">
      <c r="A57" s="205" t="s">
        <v>152</v>
      </c>
      <c r="B57" s="221" t="s">
        <v>165</v>
      </c>
      <c r="C57" s="206" t="s">
        <v>166</v>
      </c>
      <c r="D57" s="198" t="n">
        <v>3</v>
      </c>
      <c r="E57" s="222" t="n">
        <v>168</v>
      </c>
      <c r="F57" s="327"/>
      <c r="G57" s="328"/>
      <c r="H57" s="329"/>
      <c r="I57" s="330"/>
      <c r="J57" s="331"/>
      <c r="K57" s="332"/>
      <c r="L57" s="333"/>
      <c r="M57" s="334"/>
      <c r="N57" s="361"/>
      <c r="O57" s="335"/>
      <c r="P57" s="336"/>
      <c r="Q57" s="337"/>
      <c r="R57" s="338"/>
      <c r="S57" s="339"/>
      <c r="T57" s="223">
        <f>F57+G57+H57+I57+J57+K57+L57+M57+N57+O57+P57+Q57+R57+S57</f>
        <v>0</v>
      </c>
      <c r="U57" s="223">
        <f>T57*D57</f>
        <v>0</v>
      </c>
      <c r="V57" s="284" t="str">
        <f>IF(T57&gt;0,T57*E57,"-")</f>
        <v>-</v>
      </c>
      <c r="W57" s="224" t="s">
        <v>167</v>
      </c>
      <c r="X57" s="293" t="n">
        <v>3.27000000000000002</v>
      </c>
      <c r="Y57" s="297">
        <f>X57*T57</f>
        <v>0</v>
      </c>
    </row>
    <row r="58" spans="1:25" s="188" customFormat="1" ht="37.25" customHeight="1">
      <c r="A58" s="205" t="s">
        <v>152</v>
      </c>
      <c r="B58" s="221" t="s">
        <v>168</v>
      </c>
      <c r="C58" s="206" t="s">
        <v>169</v>
      </c>
      <c r="D58" s="198" t="n">
        <v>2</v>
      </c>
      <c r="E58" s="222" t="n">
        <v>187</v>
      </c>
      <c r="F58" s="327"/>
      <c r="G58" s="328"/>
      <c r="H58" s="329"/>
      <c r="I58" s="330"/>
      <c r="J58" s="331"/>
      <c r="K58" s="332"/>
      <c r="L58" s="333"/>
      <c r="M58" s="334"/>
      <c r="N58" s="361"/>
      <c r="O58" s="335"/>
      <c r="P58" s="336"/>
      <c r="Q58" s="337"/>
      <c r="R58" s="338"/>
      <c r="S58" s="339"/>
      <c r="T58" s="223">
        <f>F58+G58+H58+I58+J58+K58+L58+M58+N58+O58+P58+Q58+R58+S58</f>
        <v>0</v>
      </c>
      <c r="U58" s="223">
        <f>T58*D58</f>
        <v>0</v>
      </c>
      <c r="V58" s="284" t="str">
        <f>IF(T58&gt;0,T58*E58,"-")</f>
        <v>-</v>
      </c>
      <c r="W58" s="224" t="s">
        <v>170</v>
      </c>
      <c r="X58" s="293" t="n">
        <v>3.95000000000000018</v>
      </c>
      <c r="Y58" s="297">
        <f>X58*T58</f>
        <v>0</v>
      </c>
    </row>
    <row r="59" spans="1:25" s="188" customFormat="1" ht="37.25" customHeight="1">
      <c r="A59" s="205" t="s">
        <v>171</v>
      </c>
      <c r="B59" s="206" t="s">
        <v>172</v>
      </c>
      <c r="C59" s="206" t="s">
        <v>173</v>
      </c>
      <c r="D59" s="198" t="n">
        <v>5</v>
      </c>
      <c r="E59" s="222" t="n">
        <v>41</v>
      </c>
      <c r="F59" s="327"/>
      <c r="G59" s="328"/>
      <c r="H59" s="329"/>
      <c r="I59" s="330"/>
      <c r="J59" s="331"/>
      <c r="K59" s="332"/>
      <c r="L59" s="333"/>
      <c r="M59" s="334"/>
      <c r="N59" s="361"/>
      <c r="O59" s="335"/>
      <c r="P59" s="336"/>
      <c r="Q59" s="337"/>
      <c r="R59" s="338"/>
      <c r="S59" s="339"/>
      <c r="T59" s="223">
        <f>F59+G59+H59+I59+J59+K59+L59+M59+N59+O59+P59+Q59+R59+S59</f>
        <v>0</v>
      </c>
      <c r="U59" s="223">
        <f>T59*D59</f>
        <v>0</v>
      </c>
      <c r="V59" s="284" t="str">
        <f>IF(T59&gt;0,T59*E59,"-")</f>
        <v>-</v>
      </c>
      <c r="W59" s="224" t="s">
        <v>174</v>
      </c>
      <c r="X59" s="293" t="n">
        <v>0.640000000000000036</v>
      </c>
      <c r="Y59" s="297">
        <f>X59*T59</f>
        <v>0</v>
      </c>
    </row>
    <row r="60" spans="1:25" s="188" customFormat="1" ht="37.25" customHeight="1">
      <c r="A60" s="205" t="s">
        <v>171</v>
      </c>
      <c r="B60" s="206" t="s">
        <v>175</v>
      </c>
      <c r="C60" s="206" t="s">
        <v>176</v>
      </c>
      <c r="D60" s="198" t="n">
        <v>5</v>
      </c>
      <c r="E60" s="222" t="n">
        <v>48</v>
      </c>
      <c r="F60" s="327"/>
      <c r="G60" s="328"/>
      <c r="H60" s="329"/>
      <c r="I60" s="330"/>
      <c r="J60" s="331"/>
      <c r="K60" s="332"/>
      <c r="L60" s="333"/>
      <c r="M60" s="334"/>
      <c r="N60" s="361"/>
      <c r="O60" s="335"/>
      <c r="P60" s="336"/>
      <c r="Q60" s="337"/>
      <c r="R60" s="338"/>
      <c r="S60" s="339"/>
      <c r="T60" s="223">
        <f>F60+G60+H60+I60+J60+K60+L60+M60+N60+O60+P60+Q60+R60+S60</f>
        <v>0</v>
      </c>
      <c r="U60" s="223">
        <f>T60*D60</f>
        <v>0</v>
      </c>
      <c r="V60" s="284" t="str">
        <f>IF(T60&gt;0,T60*E60,"-")</f>
        <v>-</v>
      </c>
      <c r="W60" s="224" t="s">
        <v>177</v>
      </c>
      <c r="X60" s="293" t="n">
        <v>0.790000000000000036</v>
      </c>
      <c r="Y60" s="297">
        <f>X60*T60</f>
        <v>0</v>
      </c>
    </row>
    <row r="61" spans="1:25" s="188" customFormat="1" ht="37.25" customHeight="1">
      <c r="A61" s="205" t="s">
        <v>171</v>
      </c>
      <c r="B61" s="221" t="s">
        <v>178</v>
      </c>
      <c r="C61" s="206" t="s">
        <v>179</v>
      </c>
      <c r="D61" s="198" t="n">
        <v>5</v>
      </c>
      <c r="E61" s="222" t="n">
        <v>57</v>
      </c>
      <c r="F61" s="327"/>
      <c r="G61" s="328"/>
      <c r="H61" s="329"/>
      <c r="I61" s="330"/>
      <c r="J61" s="331"/>
      <c r="K61" s="332"/>
      <c r="L61" s="333"/>
      <c r="M61" s="334"/>
      <c r="N61" s="361"/>
      <c r="O61" s="335"/>
      <c r="P61" s="336"/>
      <c r="Q61" s="337"/>
      <c r="R61" s="338"/>
      <c r="S61" s="339"/>
      <c r="T61" s="223">
        <f>F61+G61+H61+I61+J61+K61+L61+M61+N61+O61+P61+Q61+R61+S61</f>
        <v>0</v>
      </c>
      <c r="U61" s="223">
        <f>T61*D61</f>
        <v>0</v>
      </c>
      <c r="V61" s="284" t="str">
        <f>IF(T61&gt;0,T61*E61,"-")</f>
        <v>-</v>
      </c>
      <c r="W61" s="224" t="s">
        <v>180</v>
      </c>
      <c r="X61" s="293" t="n">
        <v>2.58000000000000007</v>
      </c>
      <c r="Y61" s="297">
        <f>X61*T61</f>
        <v>0</v>
      </c>
    </row>
    <row r="62" spans="1:25" s="188" customFormat="1" ht="37.25" customHeight="1">
      <c r="A62" s="205" t="s">
        <v>171</v>
      </c>
      <c r="B62" s="221" t="s">
        <v>181</v>
      </c>
      <c r="C62" s="206" t="s">
        <v>182</v>
      </c>
      <c r="D62" s="198" t="n">
        <v>5</v>
      </c>
      <c r="E62" s="222" t="n">
        <v>96</v>
      </c>
      <c r="F62" s="327"/>
      <c r="G62" s="328"/>
      <c r="H62" s="329"/>
      <c r="I62" s="330"/>
      <c r="J62" s="331"/>
      <c r="K62" s="332"/>
      <c r="L62" s="333"/>
      <c r="M62" s="334"/>
      <c r="N62" s="361"/>
      <c r="O62" s="335"/>
      <c r="P62" s="336"/>
      <c r="Q62" s="337"/>
      <c r="R62" s="338"/>
      <c r="S62" s="339"/>
      <c r="T62" s="223">
        <f>F62+G62+H62+I62+J62+K62+L62+M62+N62+O62+P62+Q62+R62+S62</f>
        <v>0</v>
      </c>
      <c r="U62" s="223">
        <f>T62*D62</f>
        <v>0</v>
      </c>
      <c r="V62" s="284" t="str">
        <f>IF(T62&gt;0,T62*E62,"-")</f>
        <v>-</v>
      </c>
      <c r="W62" s="224" t="s">
        <v>183</v>
      </c>
      <c r="X62" s="293" t="n">
        <v>2.0299999999999998</v>
      </c>
      <c r="Y62" s="297">
        <f>X62*T62</f>
        <v>0</v>
      </c>
    </row>
    <row r="63" spans="1:25" s="188" customFormat="1" ht="37.25" customHeight="1">
      <c r="A63" s="205" t="s">
        <v>171</v>
      </c>
      <c r="B63" s="221" t="s">
        <v>184</v>
      </c>
      <c r="C63" s="206" t="s">
        <v>185</v>
      </c>
      <c r="D63" s="198" t="n">
        <v>5</v>
      </c>
      <c r="E63" s="222" t="n">
        <v>119</v>
      </c>
      <c r="F63" s="327"/>
      <c r="G63" s="328"/>
      <c r="H63" s="329"/>
      <c r="I63" s="330"/>
      <c r="J63" s="331"/>
      <c r="K63" s="332"/>
      <c r="L63" s="333"/>
      <c r="M63" s="334"/>
      <c r="N63" s="361"/>
      <c r="O63" s="335"/>
      <c r="P63" s="336"/>
      <c r="Q63" s="337"/>
      <c r="R63" s="338"/>
      <c r="S63" s="339"/>
      <c r="T63" s="223">
        <f>F63+G63+H63+I63+J63+K63+L63+M63+N63+O63+P63+Q63+R63+S63</f>
        <v>0</v>
      </c>
      <c r="U63" s="223">
        <f>T63*D63</f>
        <v>0</v>
      </c>
      <c r="V63" s="284" t="str">
        <f>IF(T63&gt;0,T63*E63,"-")</f>
        <v>-</v>
      </c>
      <c r="W63" s="224" t="s">
        <v>186</v>
      </c>
      <c r="X63" s="293" t="n">
        <v>2.58999999999999986</v>
      </c>
      <c r="Y63" s="297">
        <f>X63*T63</f>
        <v>0</v>
      </c>
    </row>
    <row r="64" spans="1:25" s="188" customFormat="1" ht="37.25" customHeight="1">
      <c r="A64" s="205" t="s">
        <v>171</v>
      </c>
      <c r="B64" s="221" t="s">
        <v>187</v>
      </c>
      <c r="C64" s="206" t="s">
        <v>188</v>
      </c>
      <c r="D64" s="198" t="n">
        <v>5</v>
      </c>
      <c r="E64" s="222" t="n">
        <v>153</v>
      </c>
      <c r="F64" s="327"/>
      <c r="G64" s="328"/>
      <c r="H64" s="329"/>
      <c r="I64" s="330"/>
      <c r="J64" s="331"/>
      <c r="K64" s="332"/>
      <c r="L64" s="333"/>
      <c r="M64" s="334"/>
      <c r="N64" s="361"/>
      <c r="O64" s="335"/>
      <c r="P64" s="336"/>
      <c r="Q64" s="337"/>
      <c r="R64" s="338"/>
      <c r="S64" s="339"/>
      <c r="T64" s="223">
        <f>F64+G64+H64+I64+J64+K64+L64+M64+N64+O64+P64+Q64+R64+S64</f>
        <v>0</v>
      </c>
      <c r="U64" s="223">
        <f>T64*D64</f>
        <v>0</v>
      </c>
      <c r="V64" s="284" t="str">
        <f>IF(T64&gt;0,T64*E64,"-")</f>
        <v>-</v>
      </c>
      <c r="W64" s="224" t="s">
        <v>189</v>
      </c>
      <c r="X64" s="293" t="n">
        <v>2.45999999999999996</v>
      </c>
      <c r="Y64" s="297">
        <f>X64*T64</f>
        <v>0</v>
      </c>
    </row>
    <row r="65" spans="1:25" s="188" customFormat="1" ht="37.25" customHeight="1">
      <c r="A65" s="205" t="s">
        <v>171</v>
      </c>
      <c r="B65" s="221" t="s">
        <v>190</v>
      </c>
      <c r="C65" s="206" t="s">
        <v>191</v>
      </c>
      <c r="D65" s="198" t="n">
        <v>3</v>
      </c>
      <c r="E65" s="222" t="n">
        <v>105</v>
      </c>
      <c r="F65" s="327"/>
      <c r="G65" s="328"/>
      <c r="H65" s="329"/>
      <c r="I65" s="330"/>
      <c r="J65" s="331"/>
      <c r="K65" s="332"/>
      <c r="L65" s="333"/>
      <c r="M65" s="334"/>
      <c r="N65" s="361"/>
      <c r="O65" s="335"/>
      <c r="P65" s="336"/>
      <c r="Q65" s="337"/>
      <c r="R65" s="338"/>
      <c r="S65" s="339"/>
      <c r="T65" s="223">
        <f>F65+G65+H65+I65+J65+K65+L65+M65+N65+O65+P65+Q65+R65+S65</f>
        <v>0</v>
      </c>
      <c r="U65" s="223">
        <f>T65*D65</f>
        <v>0</v>
      </c>
      <c r="V65" s="284" t="str">
        <f>IF(T65&gt;0,T65*E65,"-")</f>
        <v>-</v>
      </c>
      <c r="W65" s="224" t="s">
        <v>192</v>
      </c>
      <c r="X65" s="293" t="n">
        <v>2.83000000000000007</v>
      </c>
      <c r="Y65" s="297">
        <f>X65*T65</f>
        <v>0</v>
      </c>
    </row>
    <row r="66" spans="1:25" s="188" customFormat="1" ht="37.25" customHeight="1">
      <c r="A66" s="205" t="s">
        <v>171</v>
      </c>
      <c r="B66" s="221" t="s">
        <v>193</v>
      </c>
      <c r="C66" s="206" t="s">
        <v>194</v>
      </c>
      <c r="D66" s="198" t="n">
        <v>2</v>
      </c>
      <c r="E66" s="222" t="n">
        <v>111</v>
      </c>
      <c r="F66" s="327"/>
      <c r="G66" s="328"/>
      <c r="H66" s="329"/>
      <c r="I66" s="330"/>
      <c r="J66" s="331"/>
      <c r="K66" s="332"/>
      <c r="L66" s="333"/>
      <c r="M66" s="334"/>
      <c r="N66" s="361"/>
      <c r="O66" s="335"/>
      <c r="P66" s="336"/>
      <c r="Q66" s="337"/>
      <c r="R66" s="338"/>
      <c r="S66" s="339"/>
      <c r="T66" s="223">
        <f>F66+G66+H66+I66+J66+K66+L66+M66+N66+O66+P66+Q66+R66+S66</f>
        <v>0</v>
      </c>
      <c r="U66" s="223">
        <f>T66*D66</f>
        <v>0</v>
      </c>
      <c r="V66" s="284" t="str">
        <f>IF(T66&gt;0,T66*E66,"-")</f>
        <v>-</v>
      </c>
      <c r="W66" s="224" t="s">
        <v>195</v>
      </c>
      <c r="X66" s="293" t="n">
        <v>2.18999999999999995</v>
      </c>
      <c r="Y66" s="297">
        <f>X66*T66</f>
        <v>0</v>
      </c>
    </row>
    <row r="67" spans="1:25" s="188" customFormat="1" ht="37.25" customHeight="1">
      <c r="A67" s="205" t="s">
        <v>196</v>
      </c>
      <c r="B67" s="206" t="s">
        <v>197</v>
      </c>
      <c r="C67" s="206" t="s">
        <v>198</v>
      </c>
      <c r="D67" s="198" t="n">
        <v>5</v>
      </c>
      <c r="E67" s="222" t="n">
        <v>27</v>
      </c>
      <c r="F67" s="327"/>
      <c r="G67" s="328"/>
      <c r="H67" s="329"/>
      <c r="I67" s="330"/>
      <c r="J67" s="331"/>
      <c r="K67" s="332"/>
      <c r="L67" s="333"/>
      <c r="M67" s="334"/>
      <c r="N67" s="361"/>
      <c r="O67" s="335"/>
      <c r="P67" s="336"/>
      <c r="Q67" s="337"/>
      <c r="R67" s="338"/>
      <c r="S67" s="339"/>
      <c r="T67" s="223">
        <f>F67+G67+H67+I67+J67+K67+L67+M67+N67+O67+P67+Q67+R67+S67</f>
        <v>0</v>
      </c>
      <c r="U67" s="223">
        <f>T67*D67</f>
        <v>0</v>
      </c>
      <c r="V67" s="284" t="str">
        <f>IF(T67&gt;0,T67*E67,"-")</f>
        <v>-</v>
      </c>
      <c r="W67" s="224" t="s">
        <v>199</v>
      </c>
      <c r="X67" s="293" t="n">
        <v>0.25</v>
      </c>
      <c r="Y67" s="297">
        <f>X67*T67</f>
        <v>0</v>
      </c>
    </row>
    <row r="68" spans="1:25" s="188" customFormat="1" ht="37.25" customHeight="1">
      <c r="A68" s="205" t="s">
        <v>196</v>
      </c>
      <c r="B68" s="206" t="s">
        <v>200</v>
      </c>
      <c r="C68" s="206" t="s">
        <v>201</v>
      </c>
      <c r="D68" s="198" t="n">
        <v>5</v>
      </c>
      <c r="E68" s="222" t="n">
        <v>30</v>
      </c>
      <c r="F68" s="327"/>
      <c r="G68" s="328"/>
      <c r="H68" s="329"/>
      <c r="I68" s="330"/>
      <c r="J68" s="331"/>
      <c r="K68" s="332"/>
      <c r="L68" s="333"/>
      <c r="M68" s="334"/>
      <c r="N68" s="361"/>
      <c r="O68" s="335"/>
      <c r="P68" s="336"/>
      <c r="Q68" s="337"/>
      <c r="R68" s="338"/>
      <c r="S68" s="339"/>
      <c r="T68" s="223">
        <f>F68+G68+H68+I68+J68+K68+L68+M68+N68+O68+P68+Q68+R68+S68</f>
        <v>0</v>
      </c>
      <c r="U68" s="223">
        <f>T68*D68</f>
        <v>0</v>
      </c>
      <c r="V68" s="284" t="str">
        <f>IF(T68&gt;0,T68*E68,"-")</f>
        <v>-</v>
      </c>
      <c r="W68" s="224" t="s">
        <v>202</v>
      </c>
      <c r="X68" s="293" t="n">
        <v>0.340000000000000036</v>
      </c>
      <c r="Y68" s="297">
        <f>X68*T68</f>
        <v>0</v>
      </c>
    </row>
    <row r="69" spans="1:25" s="188" customFormat="1" ht="37.25" customHeight="1">
      <c r="A69" s="205" t="s">
        <v>196</v>
      </c>
      <c r="B69" s="206" t="s">
        <v>203</v>
      </c>
      <c r="C69" s="206" t="s">
        <v>204</v>
      </c>
      <c r="D69" s="198" t="n">
        <v>5</v>
      </c>
      <c r="E69" s="222" t="n">
        <v>28</v>
      </c>
      <c r="F69" s="327"/>
      <c r="G69" s="328"/>
      <c r="H69" s="329"/>
      <c r="I69" s="330"/>
      <c r="J69" s="331"/>
      <c r="K69" s="332"/>
      <c r="L69" s="333"/>
      <c r="M69" s="334"/>
      <c r="N69" s="361"/>
      <c r="O69" s="335"/>
      <c r="P69" s="336"/>
      <c r="Q69" s="337"/>
      <c r="R69" s="338"/>
      <c r="S69" s="339"/>
      <c r="T69" s="223">
        <f>F69+G69+H69+I69+J69+K69+L69+M69+N69+O69+P69+Q69+R69+S69</f>
        <v>0</v>
      </c>
      <c r="U69" s="223">
        <f>T69*D69</f>
        <v>0</v>
      </c>
      <c r="V69" s="284" t="str">
        <f>IF(T69&gt;0,T69*E69,"-")</f>
        <v>-</v>
      </c>
      <c r="W69" s="224" t="s">
        <v>205</v>
      </c>
      <c r="X69" s="293" t="n">
        <v>0.280000000000000036</v>
      </c>
      <c r="Y69" s="297">
        <f>X69*T69</f>
        <v>0</v>
      </c>
    </row>
    <row r="70" spans="1:25" s="188" customFormat="1" ht="37.25" customHeight="1">
      <c r="A70" s="205" t="s">
        <v>196</v>
      </c>
      <c r="B70" s="206" t="s">
        <v>206</v>
      </c>
      <c r="C70" s="206" t="s">
        <v>207</v>
      </c>
      <c r="D70" s="198" t="n">
        <v>5</v>
      </c>
      <c r="E70" s="222" t="n">
        <v>43</v>
      </c>
      <c r="F70" s="327"/>
      <c r="G70" s="328"/>
      <c r="H70" s="329"/>
      <c r="I70" s="330"/>
      <c r="J70" s="331"/>
      <c r="K70" s="332"/>
      <c r="L70" s="333"/>
      <c r="M70" s="334"/>
      <c r="N70" s="361"/>
      <c r="O70" s="335"/>
      <c r="P70" s="336"/>
      <c r="Q70" s="337"/>
      <c r="R70" s="338"/>
      <c r="S70" s="339"/>
      <c r="T70" s="223">
        <f>F70+G70+H70+I70+J70+K70+L70+M70+N70+O70+P70+Q70+R70+S70</f>
        <v>0</v>
      </c>
      <c r="U70" s="223">
        <f>T70*D70</f>
        <v>0</v>
      </c>
      <c r="V70" s="284" t="str">
        <f>IF(T70&gt;0,T70*E70,"-")</f>
        <v>-</v>
      </c>
      <c r="W70" s="224" t="s">
        <v>208</v>
      </c>
      <c r="X70" s="293" t="n">
        <v>0.620000000000000018</v>
      </c>
      <c r="Y70" s="297">
        <f>X70*T70</f>
        <v>0</v>
      </c>
    </row>
    <row r="71" spans="1:25" s="188" customFormat="1" ht="37.25" customHeight="1">
      <c r="A71" s="205" t="s">
        <v>196</v>
      </c>
      <c r="B71" s="206" t="s">
        <v>209</v>
      </c>
      <c r="C71" s="206" t="s">
        <v>210</v>
      </c>
      <c r="D71" s="198" t="n">
        <v>5</v>
      </c>
      <c r="E71" s="222" t="n">
        <v>76</v>
      </c>
      <c r="F71" s="327"/>
      <c r="G71" s="328"/>
      <c r="H71" s="329"/>
      <c r="I71" s="330"/>
      <c r="J71" s="331"/>
      <c r="K71" s="332"/>
      <c r="L71" s="333"/>
      <c r="M71" s="334"/>
      <c r="N71" s="361"/>
      <c r="O71" s="335"/>
      <c r="P71" s="336"/>
      <c r="Q71" s="337"/>
      <c r="R71" s="338"/>
      <c r="S71" s="339"/>
      <c r="T71" s="223">
        <f>F71+G71+H71+I71+J71+K71+L71+M71+N71+O71+P71+Q71+R71+S71</f>
        <v>0</v>
      </c>
      <c r="U71" s="223">
        <f>T71*D71</f>
        <v>0</v>
      </c>
      <c r="V71" s="284" t="str">
        <f>IF(T71&gt;0,T71*E71,"-")</f>
        <v>-</v>
      </c>
      <c r="W71" s="224" t="s">
        <v>211</v>
      </c>
      <c r="X71" s="293" t="n">
        <v>1.38999999999999989</v>
      </c>
      <c r="Y71" s="297">
        <f>X71*T71</f>
        <v>0</v>
      </c>
    </row>
    <row r="72" spans="1:25" s="188" customFormat="1" ht="37.25" customHeight="1">
      <c r="A72" s="205" t="s">
        <v>196</v>
      </c>
      <c r="B72" s="206" t="s">
        <v>212</v>
      </c>
      <c r="C72" s="206" t="s">
        <v>213</v>
      </c>
      <c r="D72" s="198" t="n">
        <v>5</v>
      </c>
      <c r="E72" s="222" t="n">
        <v>56</v>
      </c>
      <c r="F72" s="327"/>
      <c r="G72" s="328"/>
      <c r="H72" s="329"/>
      <c r="I72" s="330"/>
      <c r="J72" s="331"/>
      <c r="K72" s="332"/>
      <c r="L72" s="333"/>
      <c r="M72" s="334"/>
      <c r="N72" s="361"/>
      <c r="O72" s="335"/>
      <c r="P72" s="336"/>
      <c r="Q72" s="337"/>
      <c r="R72" s="338"/>
      <c r="S72" s="339"/>
      <c r="T72" s="223">
        <f>F72+G72+H72+I72+J72+K72+L72+M72+N72+O72+P72+Q72+R72+S72</f>
        <v>0</v>
      </c>
      <c r="U72" s="223">
        <f>T72*D72</f>
        <v>0</v>
      </c>
      <c r="V72" s="284" t="str">
        <f>IF(T72&gt;0,T72*E72,"-")</f>
        <v>-</v>
      </c>
      <c r="W72" s="224" t="s">
        <v>214</v>
      </c>
      <c r="X72" s="293" t="n">
        <v>0.939999999999999858</v>
      </c>
      <c r="Y72" s="297">
        <f>X72*T72</f>
        <v>0</v>
      </c>
    </row>
    <row r="73" spans="1:25" s="188" customFormat="1" ht="37.25" customHeight="1">
      <c r="A73" s="205" t="s">
        <v>196</v>
      </c>
      <c r="B73" s="206" t="s">
        <v>215</v>
      </c>
      <c r="C73" s="206" t="s">
        <v>216</v>
      </c>
      <c r="D73" s="198" t="n">
        <v>5</v>
      </c>
      <c r="E73" s="222" t="n">
        <v>80</v>
      </c>
      <c r="F73" s="327"/>
      <c r="G73" s="328"/>
      <c r="H73" s="329"/>
      <c r="I73" s="330"/>
      <c r="J73" s="331"/>
      <c r="K73" s="332"/>
      <c r="L73" s="333"/>
      <c r="M73" s="334"/>
      <c r="N73" s="361"/>
      <c r="O73" s="335"/>
      <c r="P73" s="336"/>
      <c r="Q73" s="337"/>
      <c r="R73" s="338"/>
      <c r="S73" s="339"/>
      <c r="T73" s="223">
        <f>F73+G73+H73+I73+J73+K73+L73+M73+N73+O73+P73+Q73+R73+S73</f>
        <v>0</v>
      </c>
      <c r="U73" s="223">
        <f>T73*D73</f>
        <v>0</v>
      </c>
      <c r="V73" s="284" t="str">
        <f>IF(T73&gt;0,T73*E73,"-")</f>
        <v>-</v>
      </c>
      <c r="W73" s="224" t="s">
        <v>177</v>
      </c>
      <c r="X73" s="293" t="n">
        <v>1.45999999999999996</v>
      </c>
      <c r="Y73" s="297">
        <f>X73*T73</f>
        <v>0</v>
      </c>
    </row>
    <row r="74" spans="1:25" s="188" customFormat="1" ht="37.25" customHeight="1">
      <c r="A74" s="205" t="s">
        <v>196</v>
      </c>
      <c r="B74" s="206" t="s">
        <v>217</v>
      </c>
      <c r="C74" s="206" t="s">
        <v>218</v>
      </c>
      <c r="D74" s="198" t="n">
        <v>5</v>
      </c>
      <c r="E74" s="222" t="n">
        <v>90</v>
      </c>
      <c r="F74" s="327"/>
      <c r="G74" s="328"/>
      <c r="H74" s="329"/>
      <c r="I74" s="330"/>
      <c r="J74" s="331"/>
      <c r="K74" s="332"/>
      <c r="L74" s="333"/>
      <c r="M74" s="334"/>
      <c r="N74" s="361"/>
      <c r="O74" s="335"/>
      <c r="P74" s="336"/>
      <c r="Q74" s="337"/>
      <c r="R74" s="338"/>
      <c r="S74" s="339"/>
      <c r="T74" s="223">
        <f>F74+G74+H74+I74+J74+K74+L74+M74+N74+O74+P74+Q74+R74+S74</f>
        <v>0</v>
      </c>
      <c r="U74" s="223">
        <f>T74*D74</f>
        <v>0</v>
      </c>
      <c r="V74" s="284" t="str">
        <f>IF(T74&gt;0,T74*E74,"-")</f>
        <v>-</v>
      </c>
      <c r="W74" s="224" t="s">
        <v>219</v>
      </c>
      <c r="X74" s="293" t="n">
        <v>1.8</v>
      </c>
      <c r="Y74" s="297">
        <f>X74*T74</f>
        <v>0</v>
      </c>
    </row>
    <row r="75" spans="1:25" s="188" customFormat="1" ht="37.25" customHeight="1">
      <c r="A75" s="205" t="s">
        <v>196</v>
      </c>
      <c r="B75" s="206" t="s">
        <v>220</v>
      </c>
      <c r="C75" s="206" t="s">
        <v>221</v>
      </c>
      <c r="D75" s="198" t="n">
        <v>5</v>
      </c>
      <c r="E75" s="222" t="n">
        <v>138</v>
      </c>
      <c r="F75" s="327"/>
      <c r="G75" s="328"/>
      <c r="H75" s="329"/>
      <c r="I75" s="330"/>
      <c r="J75" s="331"/>
      <c r="K75" s="332"/>
      <c r="L75" s="333"/>
      <c r="M75" s="334"/>
      <c r="N75" s="361"/>
      <c r="O75" s="335"/>
      <c r="P75" s="336"/>
      <c r="Q75" s="337"/>
      <c r="R75" s="338"/>
      <c r="S75" s="339"/>
      <c r="T75" s="223">
        <f>F75+G75+H75+I75+J75+K75+L75+M75+N75+O75+P75+Q75+R75+S75</f>
        <v>0</v>
      </c>
      <c r="U75" s="223">
        <f>T75*D75</f>
        <v>0</v>
      </c>
      <c r="V75" s="284" t="str">
        <f>IF(T75&gt;0,T75*E75,"-")</f>
        <v>-</v>
      </c>
      <c r="W75" s="224" t="s">
        <v>222</v>
      </c>
      <c r="X75" s="293" t="n">
        <v>2.9</v>
      </c>
      <c r="Y75" s="297">
        <f>X75*T75</f>
        <v>0</v>
      </c>
    </row>
    <row r="76" spans="1:25" s="188" customFormat="1" ht="37.25" customHeight="1">
      <c r="A76" s="205" t="s">
        <v>196</v>
      </c>
      <c r="B76" s="206" t="s">
        <v>223</v>
      </c>
      <c r="C76" s="206" t="s">
        <v>224</v>
      </c>
      <c r="D76" s="198" t="n">
        <v>4</v>
      </c>
      <c r="E76" s="222" t="n">
        <v>195</v>
      </c>
      <c r="F76" s="327"/>
      <c r="G76" s="328"/>
      <c r="H76" s="329"/>
      <c r="I76" s="330"/>
      <c r="J76" s="331"/>
      <c r="K76" s="332"/>
      <c r="L76" s="333"/>
      <c r="M76" s="334"/>
      <c r="N76" s="361"/>
      <c r="O76" s="335"/>
      <c r="P76" s="336"/>
      <c r="Q76" s="337"/>
      <c r="R76" s="338"/>
      <c r="S76" s="339"/>
      <c r="T76" s="223">
        <f>F76+G76+H76+I76+J76+K76+L76+M76+N76+O76+P76+Q76+R76+S76</f>
        <v>0</v>
      </c>
      <c r="U76" s="223">
        <f>T76*D76</f>
        <v>0</v>
      </c>
      <c r="V76" s="284" t="str">
        <f>IF(T76&gt;0,T76*E76,"-")</f>
        <v>-</v>
      </c>
      <c r="W76" s="224" t="s">
        <v>225</v>
      </c>
      <c r="X76" s="293" t="n">
        <v>3.41999999999999993</v>
      </c>
      <c r="Y76" s="297">
        <f>X76*T76</f>
        <v>0</v>
      </c>
    </row>
    <row r="77" spans="1:25" s="188" customFormat="1" ht="37.25" customHeight="1">
      <c r="A77" s="205" t="s">
        <v>226</v>
      </c>
      <c r="B77" s="206" t="s">
        <v>227</v>
      </c>
      <c r="C77" s="206" t="s">
        <v>228</v>
      </c>
      <c r="D77" s="198" t="n">
        <v>5</v>
      </c>
      <c r="E77" s="222" t="n">
        <v>25</v>
      </c>
      <c r="F77" s="327"/>
      <c r="G77" s="328"/>
      <c r="H77" s="329"/>
      <c r="I77" s="330"/>
      <c r="J77" s="331"/>
      <c r="K77" s="332"/>
      <c r="L77" s="333"/>
      <c r="M77" s="334"/>
      <c r="N77" s="361"/>
      <c r="O77" s="335"/>
      <c r="P77" s="336"/>
      <c r="Q77" s="337"/>
      <c r="R77" s="338"/>
      <c r="S77" s="339"/>
      <c r="T77" s="223">
        <f>F77+G77+H77+I77+J77+K77+L77+M77+N77+O77+P77+Q77+R77+S77</f>
        <v>0</v>
      </c>
      <c r="U77" s="223">
        <f>T77*D77</f>
        <v>0</v>
      </c>
      <c r="V77" s="284" t="str">
        <f>IF(T77&gt;0,T77*E77,"-")</f>
        <v>-</v>
      </c>
      <c r="W77" s="224" t="s">
        <v>199</v>
      </c>
      <c r="X77" s="293" t="n">
        <v>0.239999999999999991</v>
      </c>
      <c r="Y77" s="297">
        <f>X77*T77</f>
        <v>0</v>
      </c>
    </row>
    <row r="78" spans="1:25" s="188" customFormat="1" ht="37.25" customHeight="1">
      <c r="A78" s="205" t="s">
        <v>226</v>
      </c>
      <c r="B78" s="206" t="s">
        <v>229</v>
      </c>
      <c r="C78" s="206" t="s">
        <v>230</v>
      </c>
      <c r="D78" s="198" t="n">
        <v>5</v>
      </c>
      <c r="E78" s="222" t="n">
        <v>22</v>
      </c>
      <c r="F78" s="327"/>
      <c r="G78" s="328"/>
      <c r="H78" s="329"/>
      <c r="I78" s="330"/>
      <c r="J78" s="331"/>
      <c r="K78" s="332"/>
      <c r="L78" s="333"/>
      <c r="M78" s="334"/>
      <c r="N78" s="361"/>
      <c r="O78" s="335"/>
      <c r="P78" s="336"/>
      <c r="Q78" s="337"/>
      <c r="R78" s="338"/>
      <c r="S78" s="339"/>
      <c r="T78" s="223">
        <f>F78+G78+H78+I78+J78+K78+L78+M78+N78+O78+P78+Q78+R78+S78</f>
        <v>0</v>
      </c>
      <c r="U78" s="223">
        <f>T78*D78</f>
        <v>0</v>
      </c>
      <c r="V78" s="284" t="str">
        <f>IF(T78&gt;0,T78*E78,"-")</f>
        <v>-</v>
      </c>
      <c r="W78" s="224" t="s">
        <v>199</v>
      </c>
      <c r="X78" s="293" t="n">
        <v>0.179999999999999982</v>
      </c>
      <c r="Y78" s="297">
        <f>X78*T78</f>
        <v>0</v>
      </c>
    </row>
    <row r="79" spans="1:25" s="188" customFormat="1" ht="37.25" customHeight="1">
      <c r="A79" s="205" t="s">
        <v>226</v>
      </c>
      <c r="B79" s="206" t="s">
        <v>231</v>
      </c>
      <c r="C79" s="206" t="s">
        <v>232</v>
      </c>
      <c r="D79" s="198" t="n">
        <v>5</v>
      </c>
      <c r="E79" s="222" t="n">
        <v>24</v>
      </c>
      <c r="F79" s="327"/>
      <c r="G79" s="328"/>
      <c r="H79" s="329"/>
      <c r="I79" s="330"/>
      <c r="J79" s="331"/>
      <c r="K79" s="332"/>
      <c r="L79" s="333"/>
      <c r="M79" s="334"/>
      <c r="N79" s="361"/>
      <c r="O79" s="335"/>
      <c r="P79" s="336"/>
      <c r="Q79" s="337"/>
      <c r="R79" s="338"/>
      <c r="S79" s="339"/>
      <c r="T79" s="223">
        <f>F79+G79+H79+I79+J79+K79+L79+M79+N79+O79+P79+Q79+R79+S79</f>
        <v>0</v>
      </c>
      <c r="U79" s="223">
        <f>T79*D79</f>
        <v>0</v>
      </c>
      <c r="V79" s="284" t="str">
        <f>IF(T79&gt;0,T79*E79,"-")</f>
        <v>-</v>
      </c>
      <c r="W79" s="224" t="s">
        <v>199</v>
      </c>
      <c r="X79" s="293" t="n">
        <v>0.220000000000000018</v>
      </c>
      <c r="Y79" s="297">
        <f>X79*T79</f>
        <v>0</v>
      </c>
    </row>
    <row r="80" spans="1:25" s="188" customFormat="1" ht="37.25" customHeight="1">
      <c r="A80" s="205" t="s">
        <v>226</v>
      </c>
      <c r="B80" s="206" t="s">
        <v>233</v>
      </c>
      <c r="C80" s="206" t="s">
        <v>234</v>
      </c>
      <c r="D80" s="198" t="n">
        <v>5</v>
      </c>
      <c r="E80" s="222" t="n">
        <v>30</v>
      </c>
      <c r="F80" s="327"/>
      <c r="G80" s="328"/>
      <c r="H80" s="329"/>
      <c r="I80" s="330"/>
      <c r="J80" s="331"/>
      <c r="K80" s="332"/>
      <c r="L80" s="333"/>
      <c r="M80" s="334"/>
      <c r="N80" s="361"/>
      <c r="O80" s="335"/>
      <c r="P80" s="336"/>
      <c r="Q80" s="337"/>
      <c r="R80" s="338"/>
      <c r="S80" s="339"/>
      <c r="T80" s="223">
        <f>F80+G80+H80+I80+J80+K80+L80+M80+N80+O80+P80+Q80+R80+S80</f>
        <v>0</v>
      </c>
      <c r="U80" s="223">
        <f>T80*D80</f>
        <v>0</v>
      </c>
      <c r="V80" s="284" t="str">
        <f>IF(T80&gt;0,T80*E80,"-")</f>
        <v>-</v>
      </c>
      <c r="W80" s="224" t="s">
        <v>199</v>
      </c>
      <c r="X80" s="293" t="n">
        <v>0.379999999999999982</v>
      </c>
      <c r="Y80" s="297">
        <f>X80*T80</f>
        <v>0</v>
      </c>
    </row>
    <row r="81" spans="1:25" s="188" customFormat="1" ht="37.25" customHeight="1">
      <c r="A81" s="205" t="s">
        <v>226</v>
      </c>
      <c r="B81" s="206" t="s">
        <v>235</v>
      </c>
      <c r="C81" s="206" t="s">
        <v>236</v>
      </c>
      <c r="D81" s="198" t="n">
        <v>5</v>
      </c>
      <c r="E81" s="222" t="n">
        <v>29</v>
      </c>
      <c r="F81" s="327"/>
      <c r="G81" s="328"/>
      <c r="H81" s="329"/>
      <c r="I81" s="330"/>
      <c r="J81" s="331"/>
      <c r="K81" s="332"/>
      <c r="L81" s="333"/>
      <c r="M81" s="334"/>
      <c r="N81" s="361"/>
      <c r="O81" s="335"/>
      <c r="P81" s="336"/>
      <c r="Q81" s="337"/>
      <c r="R81" s="338"/>
      <c r="S81" s="339"/>
      <c r="T81" s="223">
        <f>F81+G81+H81+I81+J81+K81+L81+M81+N81+O81+P81+Q81+R81+S81</f>
        <v>0</v>
      </c>
      <c r="U81" s="223">
        <f>T81*D81</f>
        <v>0</v>
      </c>
      <c r="V81" s="284" t="str">
        <f>IF(T81&gt;0,T81*E81,"-")</f>
        <v>-</v>
      </c>
      <c r="W81" s="224" t="s">
        <v>199</v>
      </c>
      <c r="X81" s="293" t="n">
        <v>0.330000000000000027</v>
      </c>
      <c r="Y81" s="297">
        <f>X81*T81</f>
        <v>0</v>
      </c>
    </row>
    <row r="82" spans="1:25" s="188" customFormat="1" ht="37.25" customHeight="1">
      <c r="A82" s="226" t="s">
        <v>237</v>
      </c>
      <c r="B82" s="206" t="s">
        <v>238</v>
      </c>
      <c r="C82" s="206" t="s">
        <v>239</v>
      </c>
      <c r="D82" s="198" t="n">
        <v>5</v>
      </c>
      <c r="E82" s="222" t="n">
        <v>108</v>
      </c>
      <c r="F82" s="327"/>
      <c r="G82" s="328"/>
      <c r="H82" s="329"/>
      <c r="I82" s="330"/>
      <c r="J82" s="331"/>
      <c r="K82" s="332"/>
      <c r="L82" s="333"/>
      <c r="M82" s="334"/>
      <c r="N82" s="361"/>
      <c r="O82" s="335"/>
      <c r="P82" s="336"/>
      <c r="Q82" s="337"/>
      <c r="R82" s="338"/>
      <c r="S82" s="339"/>
      <c r="T82" s="223">
        <f>F82+G82+H82+I82+J82+K82+L82+M82+N82+O82+P82+Q82+R82+S82</f>
        <v>0</v>
      </c>
      <c r="U82" s="223">
        <f>T82*D82</f>
        <v>0</v>
      </c>
      <c r="V82" s="284" t="str">
        <f>IF(T82&gt;0,T82*E82,"-")</f>
        <v>-</v>
      </c>
      <c r="W82" s="224" t="s">
        <v>240</v>
      </c>
      <c r="X82" s="293" t="n">
        <v>2.16000000000000014</v>
      </c>
      <c r="Y82" s="297">
        <f>X82*T82</f>
        <v>0</v>
      </c>
    </row>
    <row r="83" spans="1:25" s="188" customFormat="1" ht="37.25" customHeight="1">
      <c r="A83" s="226" t="s">
        <v>237</v>
      </c>
      <c r="B83" s="206" t="s">
        <v>241</v>
      </c>
      <c r="C83" s="206" t="s">
        <v>242</v>
      </c>
      <c r="D83" s="198" t="n">
        <v>5</v>
      </c>
      <c r="E83" s="222" t="n">
        <v>140</v>
      </c>
      <c r="F83" s="327"/>
      <c r="G83" s="328"/>
      <c r="H83" s="329"/>
      <c r="I83" s="330"/>
      <c r="J83" s="331"/>
      <c r="K83" s="332"/>
      <c r="L83" s="333"/>
      <c r="M83" s="334"/>
      <c r="N83" s="361"/>
      <c r="O83" s="335"/>
      <c r="P83" s="336"/>
      <c r="Q83" s="337"/>
      <c r="R83" s="338"/>
      <c r="S83" s="339"/>
      <c r="T83" s="223">
        <f>F83+G83+H83+I83+J83+K83+L83+M83+N83+O83+P83+Q83+R83+S83</f>
        <v>0</v>
      </c>
      <c r="U83" s="223">
        <f>T83*D83</f>
        <v>0</v>
      </c>
      <c r="V83" s="284" t="str">
        <f>IF(T83&gt;0,T83*E83,"-")</f>
        <v>-</v>
      </c>
      <c r="W83" s="224" t="s">
        <v>243</v>
      </c>
      <c r="X83" s="293" t="n">
        <v>1.66999999999999993</v>
      </c>
      <c r="Y83" s="297">
        <f>X83*T83</f>
        <v>0</v>
      </c>
    </row>
    <row r="84" spans="1:25" s="188" customFormat="1" ht="37.25" customHeight="1">
      <c r="A84" s="226" t="s">
        <v>237</v>
      </c>
      <c r="B84" s="206" t="s">
        <v>244</v>
      </c>
      <c r="C84" s="206" t="s">
        <v>245</v>
      </c>
      <c r="D84" s="198" t="n">
        <v>5</v>
      </c>
      <c r="E84" s="222" t="n">
        <v>158</v>
      </c>
      <c r="F84" s="327"/>
      <c r="G84" s="328"/>
      <c r="H84" s="329"/>
      <c r="I84" s="330"/>
      <c r="J84" s="331"/>
      <c r="K84" s="332"/>
      <c r="L84" s="333"/>
      <c r="M84" s="334"/>
      <c r="N84" s="361"/>
      <c r="O84" s="335"/>
      <c r="P84" s="336"/>
      <c r="Q84" s="337"/>
      <c r="R84" s="338"/>
      <c r="S84" s="339"/>
      <c r="T84" s="223">
        <f>F84+G84+H84+I84+J84+K84+L84+M84+N84+O84+P84+Q84+R84+S84</f>
        <v>0</v>
      </c>
      <c r="U84" s="223">
        <f>T84*D84</f>
        <v>0</v>
      </c>
      <c r="V84" s="284" t="str">
        <f>IF(T84&gt;0,T84*E84,"-")</f>
        <v>-</v>
      </c>
      <c r="W84" s="224" t="s">
        <v>246</v>
      </c>
      <c r="X84" s="293" t="n">
        <v>2.04000000000000004</v>
      </c>
      <c r="Y84" s="297">
        <f>X84*T84</f>
        <v>0</v>
      </c>
    </row>
    <row r="85" spans="1:25" s="188" customFormat="1" ht="37.25" customHeight="1">
      <c r="A85" s="226" t="s">
        <v>237</v>
      </c>
      <c r="B85" s="206" t="s">
        <v>247</v>
      </c>
      <c r="C85" s="206" t="s">
        <v>248</v>
      </c>
      <c r="D85" s="198" t="n">
        <v>3</v>
      </c>
      <c r="E85" s="222" t="n">
        <v>96</v>
      </c>
      <c r="F85" s="327"/>
      <c r="G85" s="328"/>
      <c r="H85" s="329"/>
      <c r="I85" s="330"/>
      <c r="J85" s="331"/>
      <c r="K85" s="332"/>
      <c r="L85" s="333"/>
      <c r="M85" s="334"/>
      <c r="N85" s="361"/>
      <c r="O85" s="335"/>
      <c r="P85" s="336"/>
      <c r="Q85" s="337"/>
      <c r="R85" s="338"/>
      <c r="S85" s="339"/>
      <c r="T85" s="223">
        <f>F85+G85+H85+I85+J85+K85+L85+M85+N85+O85+P85+Q85+R85+S85</f>
        <v>0</v>
      </c>
      <c r="U85" s="223">
        <f>T85*D85</f>
        <v>0</v>
      </c>
      <c r="V85" s="284" t="str">
        <f>IF(T85&gt;0,T85*E85,"-")</f>
        <v>-</v>
      </c>
      <c r="W85" s="224" t="s">
        <v>249</v>
      </c>
      <c r="X85" s="293" t="n">
        <v>1.28000000000000004</v>
      </c>
      <c r="Y85" s="297">
        <f>X85*T85</f>
        <v>0</v>
      </c>
    </row>
    <row r="86" spans="1:25" s="188" customFormat="1" ht="37.25" customHeight="1">
      <c r="A86" s="226" t="s">
        <v>237</v>
      </c>
      <c r="B86" s="206" t="s">
        <v>250</v>
      </c>
      <c r="C86" s="206" t="s">
        <v>251</v>
      </c>
      <c r="D86" s="198" t="n">
        <v>1</v>
      </c>
      <c r="E86" s="222" t="n">
        <v>50</v>
      </c>
      <c r="F86" s="327"/>
      <c r="G86" s="328"/>
      <c r="H86" s="329"/>
      <c r="I86" s="330"/>
      <c r="J86" s="331"/>
      <c r="K86" s="332"/>
      <c r="L86" s="333"/>
      <c r="M86" s="334"/>
      <c r="N86" s="361"/>
      <c r="O86" s="335"/>
      <c r="P86" s="336"/>
      <c r="Q86" s="337"/>
      <c r="R86" s="338"/>
      <c r="S86" s="339"/>
      <c r="T86" s="223">
        <f>F86+G86+H86+I86+J86+K86+L86+M86+N86+O86+P86+Q86+R86+S86</f>
        <v>0</v>
      </c>
      <c r="U86" s="223">
        <f>T86*D86</f>
        <v>0</v>
      </c>
      <c r="V86" s="284" t="str">
        <f>IF(T86&gt;0,T86*E86,"-")</f>
        <v>-</v>
      </c>
      <c r="W86" s="224" t="s">
        <v>252</v>
      </c>
      <c r="X86" s="293" t="n">
        <v>0.939999999999999858</v>
      </c>
      <c r="Y86" s="297">
        <f>X86*T86</f>
        <v>0</v>
      </c>
    </row>
    <row r="87" spans="1:25" s="188" customFormat="1" ht="37.25" customHeight="1">
      <c r="A87" s="226" t="s">
        <v>237</v>
      </c>
      <c r="B87" s="206" t="s">
        <v>253</v>
      </c>
      <c r="C87" s="206" t="s">
        <v>254</v>
      </c>
      <c r="D87" s="198" t="n">
        <v>1</v>
      </c>
      <c r="E87" s="222" t="n">
        <v>82</v>
      </c>
      <c r="F87" s="327"/>
      <c r="G87" s="328"/>
      <c r="H87" s="329"/>
      <c r="I87" s="330"/>
      <c r="J87" s="331"/>
      <c r="K87" s="332"/>
      <c r="L87" s="333"/>
      <c r="M87" s="334"/>
      <c r="N87" s="361"/>
      <c r="O87" s="335"/>
      <c r="P87" s="336"/>
      <c r="Q87" s="337"/>
      <c r="R87" s="338"/>
      <c r="S87" s="339"/>
      <c r="T87" s="223">
        <f>F87+G87+H87+I87+J87+K87+L87+M87+N87+O87+P87+Q87+R87+S87</f>
        <v>0</v>
      </c>
      <c r="U87" s="223">
        <f>T87*D87</f>
        <v>0</v>
      </c>
      <c r="V87" s="284" t="str">
        <f>IF(T87&gt;0,T87*E87,"-")</f>
        <v>-</v>
      </c>
      <c r="W87" s="224" t="s">
        <v>255</v>
      </c>
      <c r="X87" s="293" t="n">
        <v>1.57000000000000011</v>
      </c>
      <c r="Y87" s="297">
        <f>X87*T87</f>
        <v>0</v>
      </c>
    </row>
    <row r="88" spans="1:25" s="188" customFormat="1" ht="37.25" customHeight="1">
      <c r="A88" s="226" t="s">
        <v>237</v>
      </c>
      <c r="B88" s="206" t="s">
        <v>256</v>
      </c>
      <c r="C88" s="206" t="s">
        <v>257</v>
      </c>
      <c r="D88" s="198" t="n">
        <v>1</v>
      </c>
      <c r="E88" s="222" t="n">
        <v>103</v>
      </c>
      <c r="F88" s="327"/>
      <c r="G88" s="328"/>
      <c r="H88" s="329"/>
      <c r="I88" s="330"/>
      <c r="J88" s="331"/>
      <c r="K88" s="332"/>
      <c r="L88" s="333"/>
      <c r="M88" s="334"/>
      <c r="N88" s="361"/>
      <c r="O88" s="335"/>
      <c r="P88" s="336"/>
      <c r="Q88" s="337"/>
      <c r="R88" s="338"/>
      <c r="S88" s="339"/>
      <c r="T88" s="223">
        <f>F88+G88+H88+I88+J88+K88+L88+M88+N88+O88+P88+Q88+R88+S88</f>
        <v>0</v>
      </c>
      <c r="U88" s="223">
        <f>T88*D88</f>
        <v>0</v>
      </c>
      <c r="V88" s="284" t="str">
        <f>IF(T88&gt;0,T88*E88,"-")</f>
        <v>-</v>
      </c>
      <c r="W88" s="224" t="s">
        <v>258</v>
      </c>
      <c r="X88" s="293" t="n">
        <v>2.2200000000000002</v>
      </c>
      <c r="Y88" s="297">
        <f>X88*T88</f>
        <v>0</v>
      </c>
    </row>
    <row r="89" spans="1:25" s="188" customFormat="1" ht="37.25" customHeight="1">
      <c r="A89" s="226" t="s">
        <v>237</v>
      </c>
      <c r="B89" s="206" t="s">
        <v>259</v>
      </c>
      <c r="C89" s="206" t="s">
        <v>260</v>
      </c>
      <c r="D89" s="198" t="n">
        <v>1</v>
      </c>
      <c r="E89" s="222" t="n">
        <v>97</v>
      </c>
      <c r="F89" s="327"/>
      <c r="G89" s="328"/>
      <c r="H89" s="329"/>
      <c r="I89" s="330"/>
      <c r="J89" s="331"/>
      <c r="K89" s="332"/>
      <c r="L89" s="333"/>
      <c r="M89" s="334"/>
      <c r="N89" s="361"/>
      <c r="O89" s="335"/>
      <c r="P89" s="336"/>
      <c r="Q89" s="337"/>
      <c r="R89" s="338"/>
      <c r="S89" s="339"/>
      <c r="T89" s="223">
        <f>F89+G89+H89+I89+J89+K89+L89+M89+N89+O89+P89+Q89+R89+S89</f>
        <v>0</v>
      </c>
      <c r="U89" s="223">
        <f>T89*D89</f>
        <v>0</v>
      </c>
      <c r="V89" s="284" t="str">
        <f>IF(T89&gt;0,T89*E89,"-")</f>
        <v>-</v>
      </c>
      <c r="W89" s="224" t="s">
        <v>261</v>
      </c>
      <c r="X89" s="293" t="n">
        <v>1.66999999999999993</v>
      </c>
      <c r="Y89" s="297">
        <f>X89*T89</f>
        <v>0</v>
      </c>
    </row>
    <row r="90" spans="1:25" s="188" customFormat="1" ht="37.25" customHeight="1">
      <c r="A90" s="226" t="s">
        <v>237</v>
      </c>
      <c r="B90" s="206" t="s">
        <v>262</v>
      </c>
      <c r="C90" s="206" t="s">
        <v>263</v>
      </c>
      <c r="D90" s="198" t="n">
        <v>1</v>
      </c>
      <c r="E90" s="222" t="n">
        <v>141</v>
      </c>
      <c r="F90" s="327"/>
      <c r="G90" s="328"/>
      <c r="H90" s="329"/>
      <c r="I90" s="330"/>
      <c r="J90" s="331"/>
      <c r="K90" s="332"/>
      <c r="L90" s="333"/>
      <c r="M90" s="334"/>
      <c r="N90" s="361"/>
      <c r="O90" s="335"/>
      <c r="P90" s="336"/>
      <c r="Q90" s="337"/>
      <c r="R90" s="338"/>
      <c r="S90" s="339"/>
      <c r="T90" s="223">
        <f>F90+G90+H90+I90+J90+K90+L90+M90+N90+O90+P90+Q90+R90+S90</f>
        <v>0</v>
      </c>
      <c r="U90" s="223">
        <f>T90*D90</f>
        <v>0</v>
      </c>
      <c r="V90" s="284" t="str">
        <f>IF(T90&gt;0,T90*E90,"-")</f>
        <v>-</v>
      </c>
      <c r="W90" s="224" t="s">
        <v>264</v>
      </c>
      <c r="X90" s="293" t="n">
        <v>3</v>
      </c>
      <c r="Y90" s="297">
        <f>X90*T90</f>
        <v>0</v>
      </c>
    </row>
    <row r="91" spans="1:25" s="188" customFormat="1" ht="38" customHeight="1">
      <c r="A91" s="226" t="s">
        <v>237</v>
      </c>
      <c r="B91" s="227" t="s">
        <v>265</v>
      </c>
      <c r="C91" s="206" t="s">
        <v>266</v>
      </c>
      <c r="D91" s="198" t="n">
        <v>1</v>
      </c>
      <c r="E91" s="222" t="n">
        <v>99</v>
      </c>
      <c r="F91" s="327"/>
      <c r="G91" s="328"/>
      <c r="H91" s="329"/>
      <c r="I91" s="330"/>
      <c r="J91" s="331"/>
      <c r="K91" s="332"/>
      <c r="L91" s="333"/>
      <c r="M91" s="334"/>
      <c r="N91" s="361"/>
      <c r="O91" s="335"/>
      <c r="P91" s="336"/>
      <c r="Q91" s="337"/>
      <c r="R91" s="338"/>
      <c r="S91" s="339"/>
      <c r="T91" s="223">
        <f>F91+G91+H91+I91+J91+K91+L91+M91+N91+O91+P91+Q91+R91+S91</f>
        <v>0</v>
      </c>
      <c r="U91" s="223">
        <f>T91*D91</f>
        <v>0</v>
      </c>
      <c r="V91" s="284" t="str">
        <f>IF(T91&gt;0,T91*E91,"-")</f>
        <v>-</v>
      </c>
      <c r="W91" s="224" t="s">
        <v>267</v>
      </c>
      <c r="X91" s="293" t="n">
        <v>1.75</v>
      </c>
      <c r="Y91" s="297">
        <f>X91*T91</f>
        <v>0</v>
      </c>
    </row>
    <row r="92" spans="1:25" s="188" customFormat="1" ht="37.25" customHeight="1">
      <c r="A92" s="226" t="s">
        <v>237</v>
      </c>
      <c r="B92" s="206" t="s">
        <v>268</v>
      </c>
      <c r="C92" s="206" t="s">
        <v>269</v>
      </c>
      <c r="D92" s="198" t="n">
        <v>1</v>
      </c>
      <c r="E92" s="222" t="n">
        <v>129</v>
      </c>
      <c r="F92" s="327"/>
      <c r="G92" s="328"/>
      <c r="H92" s="329"/>
      <c r="I92" s="330"/>
      <c r="J92" s="331"/>
      <c r="K92" s="332"/>
      <c r="L92" s="333"/>
      <c r="M92" s="334"/>
      <c r="N92" s="361"/>
      <c r="O92" s="335"/>
      <c r="P92" s="336"/>
      <c r="Q92" s="337"/>
      <c r="R92" s="338"/>
      <c r="S92" s="339"/>
      <c r="T92" s="223">
        <f>F92+G92+H92+I92+J92+K92+L92+M92+N92+O92+P92+Q92+R92+S92</f>
        <v>0</v>
      </c>
      <c r="U92" s="223">
        <f>T92*D92</f>
        <v>0</v>
      </c>
      <c r="V92" s="284" t="str">
        <f>IF(T92&gt;0,T92*E92,"-")</f>
        <v>-</v>
      </c>
      <c r="W92" s="224" t="s">
        <v>270</v>
      </c>
      <c r="X92" s="293" t="n">
        <v>2.33999999999999986</v>
      </c>
      <c r="Y92" s="297">
        <f>X92*T92</f>
        <v>0</v>
      </c>
    </row>
    <row r="93" spans="1:25" s="188" customFormat="1" ht="37.25" customHeight="1">
      <c r="A93" s="226" t="s">
        <v>237</v>
      </c>
      <c r="B93" s="206" t="s">
        <v>271</v>
      </c>
      <c r="C93" s="206" t="s">
        <v>272</v>
      </c>
      <c r="D93" s="198" t="n">
        <v>1</v>
      </c>
      <c r="E93" s="222" t="n">
        <v>63</v>
      </c>
      <c r="F93" s="327"/>
      <c r="G93" s="328"/>
      <c r="H93" s="329"/>
      <c r="I93" s="330"/>
      <c r="J93" s="331"/>
      <c r="K93" s="332"/>
      <c r="L93" s="333"/>
      <c r="M93" s="334"/>
      <c r="N93" s="361"/>
      <c r="O93" s="335"/>
      <c r="P93" s="336"/>
      <c r="Q93" s="337"/>
      <c r="R93" s="338"/>
      <c r="S93" s="339"/>
      <c r="T93" s="223">
        <f>F93+G93+H93+I93+J93+K93+L93+M93+N93+O93+P93+Q93+R93+S93</f>
        <v>0</v>
      </c>
      <c r="U93" s="223">
        <f>T93*D93</f>
        <v>0</v>
      </c>
      <c r="V93" s="284" t="str">
        <f>IF(T93&gt;0,T93*E93,"-")</f>
        <v>-</v>
      </c>
      <c r="W93" s="224" t="s">
        <v>252</v>
      </c>
      <c r="X93" s="293" t="n">
        <v>1.02000000000000002</v>
      </c>
      <c r="Y93" s="297">
        <f>X93*T93</f>
        <v>0</v>
      </c>
    </row>
    <row r="94" spans="1:25" s="188" customFormat="1" ht="38" customHeight="1">
      <c r="A94" s="226" t="s">
        <v>237</v>
      </c>
      <c r="B94" s="227" t="s">
        <v>273</v>
      </c>
      <c r="C94" s="206" t="s">
        <v>274</v>
      </c>
      <c r="D94" s="198" t="n">
        <v>1</v>
      </c>
      <c r="E94" s="222" t="n">
        <v>63</v>
      </c>
      <c r="F94" s="327"/>
      <c r="G94" s="328"/>
      <c r="H94" s="329"/>
      <c r="I94" s="330"/>
      <c r="J94" s="331"/>
      <c r="K94" s="332"/>
      <c r="L94" s="333"/>
      <c r="M94" s="334"/>
      <c r="N94" s="361"/>
      <c r="O94" s="335"/>
      <c r="P94" s="336"/>
      <c r="Q94" s="337"/>
      <c r="R94" s="338"/>
      <c r="S94" s="339"/>
      <c r="T94" s="223">
        <f>F94+G94+H94+I94+J94+K94+L94+M94+N94+O94+P94+Q94+R94+S94</f>
        <v>0</v>
      </c>
      <c r="U94" s="223">
        <f>T94*D94</f>
        <v>0</v>
      </c>
      <c r="V94" s="284" t="str">
        <f>IF(T94&gt;0,T94*E94,"-")</f>
        <v>-</v>
      </c>
      <c r="W94" s="224" t="s">
        <v>255</v>
      </c>
      <c r="X94" s="293" t="n">
        <v>1.04000000000000004</v>
      </c>
      <c r="Y94" s="297">
        <f>X94*T94</f>
        <v>0</v>
      </c>
    </row>
    <row r="95" spans="1:25" s="188" customFormat="1" ht="38" customHeight="1">
      <c r="A95" s="226" t="s">
        <v>237</v>
      </c>
      <c r="B95" s="227" t="s">
        <v>275</v>
      </c>
      <c r="C95" s="206" t="s">
        <v>276</v>
      </c>
      <c r="D95" s="198" t="n">
        <v>1</v>
      </c>
      <c r="E95" s="222" t="n">
        <v>127</v>
      </c>
      <c r="F95" s="327"/>
      <c r="G95" s="328"/>
      <c r="H95" s="329"/>
      <c r="I95" s="330"/>
      <c r="J95" s="331"/>
      <c r="K95" s="332"/>
      <c r="L95" s="333"/>
      <c r="M95" s="334"/>
      <c r="N95" s="361"/>
      <c r="O95" s="335"/>
      <c r="P95" s="336"/>
      <c r="Q95" s="337"/>
      <c r="R95" s="338"/>
      <c r="S95" s="339"/>
      <c r="T95" s="223">
        <f>F95+G95+H95+I95+J95+K95+L95+M95+N95+O95+P95+Q95+R95+S95</f>
        <v>0</v>
      </c>
      <c r="U95" s="223">
        <f>T95*D95</f>
        <v>0</v>
      </c>
      <c r="V95" s="284" t="str">
        <f>IF(T95&gt;0,T95*E95,"-")</f>
        <v>-</v>
      </c>
      <c r="W95" s="224" t="s">
        <v>264</v>
      </c>
      <c r="X95" s="293" t="n">
        <v>1.99000000000000004</v>
      </c>
      <c r="Y95" s="297">
        <f>X95*T95</f>
        <v>0</v>
      </c>
    </row>
    <row r="96" spans="1:25" s="188" customFormat="1" ht="38" customHeight="1">
      <c r="A96" s="226" t="s">
        <v>237</v>
      </c>
      <c r="B96" s="227" t="s">
        <v>277</v>
      </c>
      <c r="C96" s="206" t="s">
        <v>278</v>
      </c>
      <c r="D96" s="198" t="n">
        <v>1</v>
      </c>
      <c r="E96" s="222" t="n">
        <v>96</v>
      </c>
      <c r="F96" s="327"/>
      <c r="G96" s="328"/>
      <c r="H96" s="329"/>
      <c r="I96" s="330"/>
      <c r="J96" s="331"/>
      <c r="K96" s="332"/>
      <c r="L96" s="333"/>
      <c r="M96" s="334"/>
      <c r="N96" s="361"/>
      <c r="O96" s="335"/>
      <c r="P96" s="336"/>
      <c r="Q96" s="337"/>
      <c r="R96" s="338"/>
      <c r="S96" s="339"/>
      <c r="T96" s="223">
        <f>F96+G96+H96+I96+J96+K96+L96+M96+N96+O96+P96+Q96+R96+S96</f>
        <v>0</v>
      </c>
      <c r="U96" s="223">
        <f>T96*D96</f>
        <v>0</v>
      </c>
      <c r="V96" s="284" t="str">
        <f>IF(T96&gt;0,T96*E96,"-")</f>
        <v>-</v>
      </c>
      <c r="W96" s="224" t="s">
        <v>264</v>
      </c>
      <c r="X96" s="293" t="n">
        <v>1.43999999999999995</v>
      </c>
      <c r="Y96" s="297">
        <f>X96*T96</f>
        <v>0</v>
      </c>
    </row>
    <row r="97" spans="1:25" s="188" customFormat="1" ht="38" customHeight="1">
      <c r="A97" s="226" t="s">
        <v>237</v>
      </c>
      <c r="B97" s="227" t="s">
        <v>279</v>
      </c>
      <c r="C97" s="206" t="s">
        <v>280</v>
      </c>
      <c r="D97" s="198" t="n">
        <v>1</v>
      </c>
      <c r="E97" s="222" t="n">
        <v>122</v>
      </c>
      <c r="F97" s="327"/>
      <c r="G97" s="328"/>
      <c r="H97" s="329"/>
      <c r="I97" s="330"/>
      <c r="J97" s="331"/>
      <c r="K97" s="332"/>
      <c r="L97" s="333"/>
      <c r="M97" s="334"/>
      <c r="N97" s="361"/>
      <c r="O97" s="335"/>
      <c r="P97" s="336"/>
      <c r="Q97" s="337"/>
      <c r="R97" s="338"/>
      <c r="S97" s="339"/>
      <c r="T97" s="223">
        <f>F97+G97+H97+I97+J97+K97+L97+M97+N97+O97+P97+Q97+R97+S97</f>
        <v>0</v>
      </c>
      <c r="U97" s="223">
        <f>T97*D97</f>
        <v>0</v>
      </c>
      <c r="V97" s="284" t="str">
        <f>IF(T97&gt;0,T97*E97,"-")</f>
        <v>-</v>
      </c>
      <c r="W97" s="224" t="s">
        <v>85</v>
      </c>
      <c r="X97" s="293" t="n">
        <v>1.87000000000000011</v>
      </c>
      <c r="Y97" s="297">
        <f>X97*T97</f>
        <v>0</v>
      </c>
    </row>
    <row r="98" spans="1:25" s="188" customFormat="1" ht="38" customHeight="1">
      <c r="A98" s="226" t="s">
        <v>237</v>
      </c>
      <c r="B98" s="227" t="s">
        <v>281</v>
      </c>
      <c r="C98" s="206" t="s">
        <v>282</v>
      </c>
      <c r="D98" s="198" t="n">
        <v>1</v>
      </c>
      <c r="E98" s="222" t="n">
        <v>178</v>
      </c>
      <c r="F98" s="327"/>
      <c r="G98" s="328"/>
      <c r="H98" s="329"/>
      <c r="I98" s="330"/>
      <c r="J98" s="331"/>
      <c r="K98" s="332"/>
      <c r="L98" s="333"/>
      <c r="M98" s="334"/>
      <c r="N98" s="361"/>
      <c r="O98" s="335"/>
      <c r="P98" s="336"/>
      <c r="Q98" s="337"/>
      <c r="R98" s="338"/>
      <c r="S98" s="339"/>
      <c r="T98" s="223">
        <f>F98+G98+H98+I98+J98+K98+L98+M98+N98+O98+P98+Q98+R98+S98</f>
        <v>0</v>
      </c>
      <c r="U98" s="223">
        <f>T98*D98</f>
        <v>0</v>
      </c>
      <c r="V98" s="284" t="str">
        <f>IF(T98&gt;0,T98*E98,"-")</f>
        <v>-</v>
      </c>
      <c r="W98" s="224" t="s">
        <v>264</v>
      </c>
      <c r="X98" s="293" t="n">
        <v>3.12999999999999989</v>
      </c>
      <c r="Y98" s="297">
        <f>X98*T98</f>
        <v>0</v>
      </c>
    </row>
    <row r="99" spans="1:25" s="188" customFormat="1" ht="37.25" customHeight="1">
      <c r="A99" s="205" t="s">
        <v>283</v>
      </c>
      <c r="B99" s="206" t="s">
        <v>284</v>
      </c>
      <c r="C99" s="206" t="s">
        <v>285</v>
      </c>
      <c r="D99" s="198" t="n">
        <v>15</v>
      </c>
      <c r="E99" s="222" t="n">
        <v>46</v>
      </c>
      <c r="F99" s="327"/>
      <c r="G99" s="328"/>
      <c r="H99" s="329"/>
      <c r="I99" s="330"/>
      <c r="J99" s="331"/>
      <c r="K99" s="332"/>
      <c r="L99" s="333"/>
      <c r="M99" s="334"/>
      <c r="N99" s="361"/>
      <c r="O99" s="335"/>
      <c r="P99" s="336"/>
      <c r="Q99" s="337"/>
      <c r="R99" s="338"/>
      <c r="S99" s="339"/>
      <c r="T99" s="223">
        <f>F99+G99+H99+I99+J99+K99+L99+M99+N99+O99+P99+Q99+R99+S99</f>
        <v>0</v>
      </c>
      <c r="U99" s="223">
        <f>T99*D99</f>
        <v>0</v>
      </c>
      <c r="V99" s="284" t="str">
        <f>IF(T99&gt;0,T99*E99,"-")</f>
        <v>-</v>
      </c>
      <c r="W99" s="228" t="s">
        <v>286</v>
      </c>
      <c r="X99" s="293" t="n">
        <v>0.179999999999999982</v>
      </c>
      <c r="Y99" s="297">
        <f>X99*T99</f>
        <v>0</v>
      </c>
    </row>
    <row r="100" spans="1:25" s="188" customFormat="1" ht="37.25" customHeight="1">
      <c r="A100" s="205" t="s">
        <v>283</v>
      </c>
      <c r="B100" s="206" t="s">
        <v>287</v>
      </c>
      <c r="C100" s="206" t="s">
        <v>288</v>
      </c>
      <c r="D100" s="198" t="n">
        <v>13</v>
      </c>
      <c r="E100" s="222" t="n">
        <v>50</v>
      </c>
      <c r="F100" s="327" t="n">
        <v>1</v>
      </c>
      <c r="G100" s="328"/>
      <c r="H100" s="329"/>
      <c r="I100" s="330"/>
      <c r="J100" s="331"/>
      <c r="K100" s="332"/>
      <c r="L100" s="333"/>
      <c r="M100" s="334"/>
      <c r="N100" s="361"/>
      <c r="O100" s="335"/>
      <c r="P100" s="336"/>
      <c r="Q100" s="337"/>
      <c r="R100" s="338"/>
      <c r="S100" s="339"/>
      <c r="T100" s="223">
        <f>F100+G100+H100+I100+J100+K100+L100+M100+N100+O100+P100+Q100+R100+S100</f>
        <v>1</v>
      </c>
      <c r="U100" s="223">
        <f>T100*D100</f>
        <v>13</v>
      </c>
      <c r="V100" s="284">
        <f>IF(T100&gt;0,T100*E100,"-")</f>
        <v>50</v>
      </c>
      <c r="W100" s="228" t="s">
        <v>286</v>
      </c>
      <c r="X100" s="293" t="n">
        <v>0.5</v>
      </c>
      <c r="Y100" s="297">
        <f>X100*T100</f>
        <v>0.5</v>
      </c>
    </row>
    <row r="101" spans="1:25" s="188" customFormat="1" ht="37.25" customHeight="1">
      <c r="A101" s="205" t="s">
        <v>283</v>
      </c>
      <c r="B101" s="206" t="s">
        <v>289</v>
      </c>
      <c r="C101" s="206" t="s">
        <v>290</v>
      </c>
      <c r="D101" s="198" t="n">
        <v>20</v>
      </c>
      <c r="E101" s="222" t="n">
        <v>99</v>
      </c>
      <c r="F101" s="327"/>
      <c r="G101" s="328"/>
      <c r="H101" s="329"/>
      <c r="I101" s="330"/>
      <c r="J101" s="331"/>
      <c r="K101" s="332"/>
      <c r="L101" s="333"/>
      <c r="M101" s="334"/>
      <c r="N101" s="361"/>
      <c r="O101" s="335"/>
      <c r="P101" s="336"/>
      <c r="Q101" s="337"/>
      <c r="R101" s="338"/>
      <c r="S101" s="339"/>
      <c r="T101" s="223">
        <f>F101+G101+H101+I101+J101+K101+L101+M101+N101+O101+P101+Q101+R101+S101</f>
        <v>0</v>
      </c>
      <c r="U101" s="223">
        <f>T101*D101</f>
        <v>0</v>
      </c>
      <c r="V101" s="284" t="str">
        <f>IF(T101&gt;0,T101*E101,"-")</f>
        <v>-</v>
      </c>
      <c r="W101" s="228" t="s">
        <v>286</v>
      </c>
      <c r="X101" s="293" t="n">
        <v>1.09000000000000007</v>
      </c>
      <c r="Y101" s="297">
        <f>X101*T101</f>
        <v>0</v>
      </c>
    </row>
    <row r="102" spans="1:25" s="188" customFormat="1" ht="37.25" customHeight="1">
      <c r="A102" s="205" t="s">
        <v>283</v>
      </c>
      <c r="B102" s="206" t="s">
        <v>291</v>
      </c>
      <c r="C102" s="206" t="s">
        <v>292</v>
      </c>
      <c r="D102" s="198" t="n">
        <v>10</v>
      </c>
      <c r="E102" s="222" t="n">
        <v>56</v>
      </c>
      <c r="F102" s="327" t="n">
        <v>1</v>
      </c>
      <c r="G102" s="328"/>
      <c r="H102" s="329"/>
      <c r="I102" s="330"/>
      <c r="J102" s="331"/>
      <c r="K102" s="332"/>
      <c r="L102" s="333"/>
      <c r="M102" s="334"/>
      <c r="N102" s="361"/>
      <c r="O102" s="335"/>
      <c r="P102" s="336"/>
      <c r="Q102" s="337"/>
      <c r="R102" s="338"/>
      <c r="S102" s="339"/>
      <c r="T102" s="223">
        <f>F102+G102+H102+I102+J102+K102+L102+M102+N102+O102+P102+Q102+R102+S102</f>
        <v>1</v>
      </c>
      <c r="U102" s="223">
        <f>T102*D102</f>
        <v>10</v>
      </c>
      <c r="V102" s="284">
        <f>IF(T102&gt;0,T102*E102,"-")</f>
        <v>56</v>
      </c>
      <c r="W102" s="228" t="s">
        <v>286</v>
      </c>
      <c r="X102" s="293" t="n">
        <v>0.770000000000000018</v>
      </c>
      <c r="Y102" s="297">
        <f>X102*T102</f>
        <v>0.770000000000000018</v>
      </c>
    </row>
    <row r="103" spans="1:25" s="188" customFormat="1" ht="37.25" customHeight="1">
      <c r="A103" s="205" t="s">
        <v>283</v>
      </c>
      <c r="B103" s="206" t="s">
        <v>293</v>
      </c>
      <c r="C103" s="206" t="s">
        <v>294</v>
      </c>
      <c r="D103" s="198" t="n">
        <v>13</v>
      </c>
      <c r="E103" s="222" t="n">
        <v>97</v>
      </c>
      <c r="F103" s="327"/>
      <c r="G103" s="328"/>
      <c r="H103" s="329"/>
      <c r="I103" s="330"/>
      <c r="J103" s="331"/>
      <c r="K103" s="332"/>
      <c r="L103" s="333"/>
      <c r="M103" s="334"/>
      <c r="N103" s="361"/>
      <c r="O103" s="335"/>
      <c r="P103" s="336"/>
      <c r="Q103" s="337"/>
      <c r="R103" s="338"/>
      <c r="S103" s="339"/>
      <c r="T103" s="223">
        <f>F103+G103+H103+I103+J103+K103+L103+M103+N103+O103+P103+Q103+R103+S103</f>
        <v>0</v>
      </c>
      <c r="U103" s="223">
        <f>T103*D103</f>
        <v>0</v>
      </c>
      <c r="V103" s="284" t="str">
        <f>IF(T103&gt;0,T103*E103,"-")</f>
        <v>-</v>
      </c>
      <c r="W103" s="228" t="s">
        <v>286</v>
      </c>
      <c r="X103" s="293" t="n">
        <v>1.74000000000000004</v>
      </c>
      <c r="Y103" s="297">
        <f>X103*T103</f>
        <v>0</v>
      </c>
    </row>
    <row r="104" spans="1:25" s="188" customFormat="1" ht="37.25" customHeight="1">
      <c r="A104" s="205" t="s">
        <v>283</v>
      </c>
      <c r="B104" s="206" t="s">
        <v>295</v>
      </c>
      <c r="C104" s="206" t="s">
        <v>296</v>
      </c>
      <c r="D104" s="198" t="n">
        <v>5</v>
      </c>
      <c r="E104" s="222" t="n">
        <v>25</v>
      </c>
      <c r="F104" s="327" t="n">
        <v>1</v>
      </c>
      <c r="G104" s="328"/>
      <c r="H104" s="329"/>
      <c r="I104" s="330"/>
      <c r="J104" s="331"/>
      <c r="K104" s="332"/>
      <c r="L104" s="333"/>
      <c r="M104" s="334"/>
      <c r="N104" s="361"/>
      <c r="O104" s="335"/>
      <c r="P104" s="336"/>
      <c r="Q104" s="337"/>
      <c r="R104" s="338"/>
      <c r="S104" s="339"/>
      <c r="T104" s="223">
        <f>F104+G104+H104+I104+J104+K104+L104+M104+N104+O104+P104+Q104+R104+S104</f>
        <v>1</v>
      </c>
      <c r="U104" s="223">
        <f>T104*D104</f>
        <v>5</v>
      </c>
      <c r="V104" s="284">
        <f>IF(T104&gt;0,T104*E104,"-")</f>
        <v>25</v>
      </c>
      <c r="W104" s="228" t="s">
        <v>286</v>
      </c>
      <c r="X104" s="293" t="n">
        <v>0.230000000000000027</v>
      </c>
      <c r="Y104" s="297">
        <f>X104*T104</f>
        <v>0.230000000000000027</v>
      </c>
    </row>
    <row r="105" spans="1:25" s="188" customFormat="1" ht="37.25" customHeight="1">
      <c r="A105" s="205" t="s">
        <v>283</v>
      </c>
      <c r="B105" s="206" t="s">
        <v>297</v>
      </c>
      <c r="C105" s="206" t="s">
        <v>298</v>
      </c>
      <c r="D105" s="198" t="n">
        <v>6</v>
      </c>
      <c r="E105" s="222" t="n">
        <v>40</v>
      </c>
      <c r="F105" s="327" t="n">
        <v>1</v>
      </c>
      <c r="G105" s="328"/>
      <c r="H105" s="329"/>
      <c r="I105" s="330"/>
      <c r="J105" s="331"/>
      <c r="K105" s="332"/>
      <c r="L105" s="333"/>
      <c r="M105" s="334"/>
      <c r="N105" s="361"/>
      <c r="O105" s="335"/>
      <c r="P105" s="336"/>
      <c r="Q105" s="337"/>
      <c r="R105" s="338"/>
      <c r="S105" s="339"/>
      <c r="T105" s="223">
        <f>F105+G105+H105+I105+J105+K105+L105+M105+N105+O105+P105+Q105+R105+S105</f>
        <v>1</v>
      </c>
      <c r="U105" s="223">
        <f>T105*D105</f>
        <v>6</v>
      </c>
      <c r="V105" s="284">
        <f>IF(T105&gt;0,T105*E105,"-")</f>
        <v>40</v>
      </c>
      <c r="W105" s="228" t="s">
        <v>286</v>
      </c>
      <c r="X105" s="293" t="n">
        <v>0.6</v>
      </c>
      <c r="Y105" s="297">
        <f>X105*T105</f>
        <v>0.6</v>
      </c>
    </row>
    <row r="106" spans="1:25" s="188" customFormat="1" ht="37.25" customHeight="1">
      <c r="A106" s="205" t="s">
        <v>283</v>
      </c>
      <c r="B106" s="206" t="s">
        <v>299</v>
      </c>
      <c r="C106" s="206" t="s">
        <v>300</v>
      </c>
      <c r="D106" s="198" t="n">
        <v>5</v>
      </c>
      <c r="E106" s="222" t="n">
        <v>64</v>
      </c>
      <c r="F106" s="327"/>
      <c r="G106" s="328"/>
      <c r="H106" s="329"/>
      <c r="I106" s="330"/>
      <c r="J106" s="331"/>
      <c r="K106" s="332"/>
      <c r="L106" s="333"/>
      <c r="M106" s="334"/>
      <c r="N106" s="361"/>
      <c r="O106" s="335"/>
      <c r="P106" s="336"/>
      <c r="Q106" s="337"/>
      <c r="R106" s="338"/>
      <c r="S106" s="339"/>
      <c r="T106" s="223">
        <f>F106+G106+H106+I106+J106+K106+L106+M106+N106+O106+P106+Q106+R106+S106</f>
        <v>0</v>
      </c>
      <c r="U106" s="223">
        <f>T106*D106</f>
        <v>0</v>
      </c>
      <c r="V106" s="284" t="str">
        <f>IF(T106&gt;0,T106*E106,"-")</f>
        <v>-</v>
      </c>
      <c r="W106" s="228" t="s">
        <v>286</v>
      </c>
      <c r="X106" s="293" t="n">
        <v>1.23999999999999999</v>
      </c>
      <c r="Y106" s="297">
        <f>X106*T106</f>
        <v>0</v>
      </c>
    </row>
    <row r="107" spans="1:25" s="188" customFormat="1" ht="37.25" customHeight="1">
      <c r="A107" s="205" t="s">
        <v>301</v>
      </c>
      <c r="B107" s="206" t="s">
        <v>302</v>
      </c>
      <c r="C107" s="206" t="s">
        <v>303</v>
      </c>
      <c r="D107" s="198" t="n">
        <v>5</v>
      </c>
      <c r="E107" s="222" t="n">
        <v>93</v>
      </c>
      <c r="F107" s="327"/>
      <c r="G107" s="328"/>
      <c r="H107" s="329"/>
      <c r="I107" s="330"/>
      <c r="J107" s="331"/>
      <c r="K107" s="332"/>
      <c r="L107" s="333"/>
      <c r="M107" s="334"/>
      <c r="N107" s="361"/>
      <c r="O107" s="335"/>
      <c r="P107" s="336"/>
      <c r="Q107" s="337"/>
      <c r="R107" s="338"/>
      <c r="S107" s="339"/>
      <c r="T107" s="223">
        <f>F107+G107+H107+I107+J107+K107+L107+M107+N107+O107+P107+Q107+R107+S107</f>
        <v>0</v>
      </c>
      <c r="U107" s="223">
        <f>T107*D107</f>
        <v>0</v>
      </c>
      <c r="V107" s="284" t="str">
        <f>IF(T107&gt;0,T107*E107,"-")</f>
        <v>-</v>
      </c>
      <c r="W107" s="224" t="s">
        <v>304</v>
      </c>
      <c r="X107" s="293" t="n">
        <v>1.96999999999999993</v>
      </c>
      <c r="Y107" s="297">
        <f>X107*T107</f>
        <v>0</v>
      </c>
    </row>
    <row r="108" spans="1:25" s="188" customFormat="1" ht="37.25" customHeight="1">
      <c r="A108" s="205" t="s">
        <v>301</v>
      </c>
      <c r="B108" s="206" t="s">
        <v>305</v>
      </c>
      <c r="C108" s="206" t="s">
        <v>306</v>
      </c>
      <c r="D108" s="198" t="n">
        <v>3</v>
      </c>
      <c r="E108" s="222" t="n">
        <v>82</v>
      </c>
      <c r="F108" s="327"/>
      <c r="G108" s="328"/>
      <c r="H108" s="329"/>
      <c r="I108" s="330"/>
      <c r="J108" s="331"/>
      <c r="K108" s="332"/>
      <c r="L108" s="333"/>
      <c r="M108" s="334"/>
      <c r="N108" s="361"/>
      <c r="O108" s="335"/>
      <c r="P108" s="336"/>
      <c r="Q108" s="337"/>
      <c r="R108" s="338"/>
      <c r="S108" s="339"/>
      <c r="T108" s="223">
        <f>F108+G108+H108+I108+J108+K108+L108+M108+N108+O108+P108+Q108+R108+S108</f>
        <v>0</v>
      </c>
      <c r="U108" s="223">
        <f>T108*D108</f>
        <v>0</v>
      </c>
      <c r="V108" s="284" t="str">
        <f>IF(T108&gt;0,T108*E108,"-")</f>
        <v>-</v>
      </c>
      <c r="W108" s="224" t="s">
        <v>307</v>
      </c>
      <c r="X108" s="293" t="n">
        <v>0.819999999999999929</v>
      </c>
      <c r="Y108" s="297">
        <f>X108*T108</f>
        <v>0</v>
      </c>
    </row>
    <row r="109" spans="1:25" s="188" customFormat="1" ht="37.25" customHeight="1">
      <c r="A109" s="205" t="s">
        <v>301</v>
      </c>
      <c r="B109" s="206" t="s">
        <v>308</v>
      </c>
      <c r="C109" s="206" t="s">
        <v>309</v>
      </c>
      <c r="D109" s="198" t="n">
        <v>3</v>
      </c>
      <c r="E109" s="222" t="n">
        <v>87</v>
      </c>
      <c r="F109" s="327"/>
      <c r="G109" s="328"/>
      <c r="H109" s="329"/>
      <c r="I109" s="330"/>
      <c r="J109" s="331"/>
      <c r="K109" s="332"/>
      <c r="L109" s="333"/>
      <c r="M109" s="334"/>
      <c r="N109" s="361"/>
      <c r="O109" s="335"/>
      <c r="P109" s="336"/>
      <c r="Q109" s="337"/>
      <c r="R109" s="338"/>
      <c r="S109" s="339"/>
      <c r="T109" s="223">
        <f>F109+G109+H109+I109+J109+K109+L109+M109+N109+O109+P109+Q109+R109+S109</f>
        <v>0</v>
      </c>
      <c r="U109" s="223">
        <f>T109*D109</f>
        <v>0</v>
      </c>
      <c r="V109" s="284" t="str">
        <f>IF(T109&gt;0,T109*E109,"-")</f>
        <v>-</v>
      </c>
      <c r="W109" s="224" t="s">
        <v>310</v>
      </c>
      <c r="X109" s="293" t="n">
        <v>1.07000000000000006</v>
      </c>
      <c r="Y109" s="297">
        <f>X109*T109</f>
        <v>0</v>
      </c>
    </row>
    <row r="110" spans="1:25" s="188" customFormat="1" ht="37.25" customHeight="1">
      <c r="A110" s="205" t="s">
        <v>301</v>
      </c>
      <c r="B110" s="206" t="s">
        <v>311</v>
      </c>
      <c r="C110" s="206" t="s">
        <v>312</v>
      </c>
      <c r="D110" s="198" t="n">
        <v>3</v>
      </c>
      <c r="E110" s="222" t="n">
        <v>106</v>
      </c>
      <c r="F110" s="327"/>
      <c r="G110" s="328"/>
      <c r="H110" s="329"/>
      <c r="I110" s="330"/>
      <c r="J110" s="331"/>
      <c r="K110" s="332"/>
      <c r="L110" s="333"/>
      <c r="M110" s="334"/>
      <c r="N110" s="361"/>
      <c r="O110" s="335"/>
      <c r="P110" s="336"/>
      <c r="Q110" s="337"/>
      <c r="R110" s="338"/>
      <c r="S110" s="339"/>
      <c r="T110" s="223">
        <f>F110+G110+H110+I110+J110+K110+L110+M110+N110+O110+P110+Q110+R110+S110</f>
        <v>0</v>
      </c>
      <c r="U110" s="223">
        <f>T110*D110</f>
        <v>0</v>
      </c>
      <c r="V110" s="284" t="str">
        <f>IF(T110&gt;0,T110*E110,"-")</f>
        <v>-</v>
      </c>
      <c r="W110" s="224" t="s">
        <v>310</v>
      </c>
      <c r="X110" s="293" t="n">
        <v>1.3600000000000001</v>
      </c>
      <c r="Y110" s="297">
        <f>X110*T110</f>
        <v>0</v>
      </c>
    </row>
    <row r="111" spans="1:25" s="188" customFormat="1" ht="37.25" customHeight="1">
      <c r="A111" s="205" t="s">
        <v>301</v>
      </c>
      <c r="B111" s="206" t="s">
        <v>313</v>
      </c>
      <c r="C111" s="206" t="s">
        <v>314</v>
      </c>
      <c r="D111" s="198" t="n">
        <v>3</v>
      </c>
      <c r="E111" s="222" t="n">
        <v>109</v>
      </c>
      <c r="F111" s="327"/>
      <c r="G111" s="328"/>
      <c r="H111" s="329"/>
      <c r="I111" s="330"/>
      <c r="J111" s="331"/>
      <c r="K111" s="332"/>
      <c r="L111" s="333"/>
      <c r="M111" s="334"/>
      <c r="N111" s="361"/>
      <c r="O111" s="335"/>
      <c r="P111" s="336"/>
      <c r="Q111" s="337"/>
      <c r="R111" s="338"/>
      <c r="S111" s="339"/>
      <c r="T111" s="223">
        <f>F111+G111+H111+I111+J111+K111+L111+M111+N111+O111+P111+Q111+R111+S111</f>
        <v>0</v>
      </c>
      <c r="U111" s="223">
        <f>T111*D111</f>
        <v>0</v>
      </c>
      <c r="V111" s="284" t="str">
        <f>IF(T111&gt;0,T111*E111,"-")</f>
        <v>-</v>
      </c>
      <c r="W111" s="224" t="s">
        <v>310</v>
      </c>
      <c r="X111" s="293" t="n">
        <v>1.39999999999999991</v>
      </c>
      <c r="Y111" s="297">
        <f>X111*T111</f>
        <v>0</v>
      </c>
    </row>
    <row r="112" spans="1:25" s="188" customFormat="1" ht="37.25" customHeight="1">
      <c r="A112" s="205" t="s">
        <v>301</v>
      </c>
      <c r="B112" s="206" t="s">
        <v>315</v>
      </c>
      <c r="C112" s="206" t="s">
        <v>316</v>
      </c>
      <c r="D112" s="198" t="n">
        <v>2</v>
      </c>
      <c r="E112" s="222" t="n">
        <v>104</v>
      </c>
      <c r="F112" s="327"/>
      <c r="G112" s="328"/>
      <c r="H112" s="329"/>
      <c r="I112" s="330"/>
      <c r="J112" s="331"/>
      <c r="K112" s="332"/>
      <c r="L112" s="333"/>
      <c r="M112" s="334"/>
      <c r="N112" s="361"/>
      <c r="O112" s="335"/>
      <c r="P112" s="336"/>
      <c r="Q112" s="337"/>
      <c r="R112" s="338"/>
      <c r="S112" s="339"/>
      <c r="T112" s="223">
        <f>F112+G112+H112+I112+J112+K112+L112+M112+N112+O112+P112+Q112+R112+S112</f>
        <v>0</v>
      </c>
      <c r="U112" s="223">
        <f>T112*D112</f>
        <v>0</v>
      </c>
      <c r="V112" s="284" t="str">
        <f>IF(T112&gt;0,T112*E112,"-")</f>
        <v>-</v>
      </c>
      <c r="W112" s="224" t="s">
        <v>317</v>
      </c>
      <c r="X112" s="293" t="n">
        <v>1.56000000000000005</v>
      </c>
      <c r="Y112" s="297">
        <f>X112*T112</f>
        <v>0</v>
      </c>
    </row>
    <row r="113" spans="1:25" s="188" customFormat="1" ht="37.25" customHeight="1">
      <c r="A113" s="205" t="s">
        <v>301</v>
      </c>
      <c r="B113" s="206" t="s">
        <v>318</v>
      </c>
      <c r="C113" s="206" t="s">
        <v>319</v>
      </c>
      <c r="D113" s="198" t="n">
        <v>2</v>
      </c>
      <c r="E113" s="222" t="n">
        <v>112</v>
      </c>
      <c r="F113" s="327"/>
      <c r="G113" s="328"/>
      <c r="H113" s="329"/>
      <c r="I113" s="330"/>
      <c r="J113" s="331"/>
      <c r="K113" s="332"/>
      <c r="L113" s="333"/>
      <c r="M113" s="334"/>
      <c r="N113" s="361"/>
      <c r="O113" s="335"/>
      <c r="P113" s="336"/>
      <c r="Q113" s="337"/>
      <c r="R113" s="338"/>
      <c r="S113" s="339"/>
      <c r="T113" s="223">
        <f>F113+G113+H113+I113+J113+K113+L113+M113+N113+O113+P113+Q113+R113+S113</f>
        <v>0</v>
      </c>
      <c r="U113" s="223">
        <f>T113*D113</f>
        <v>0</v>
      </c>
      <c r="V113" s="284" t="str">
        <f>IF(T113&gt;0,T113*E113,"-")</f>
        <v>-</v>
      </c>
      <c r="W113" s="224" t="s">
        <v>320</v>
      </c>
      <c r="X113" s="293" t="n">
        <v>1.70999999999999996</v>
      </c>
      <c r="Y113" s="297">
        <f>X113*T113</f>
        <v>0</v>
      </c>
    </row>
    <row r="114" spans="1:25" s="188" customFormat="1" ht="37.25" customHeight="1">
      <c r="A114" s="205" t="s">
        <v>301</v>
      </c>
      <c r="B114" s="206" t="s">
        <v>321</v>
      </c>
      <c r="C114" s="206" t="s">
        <v>322</v>
      </c>
      <c r="D114" s="198" t="n">
        <v>2</v>
      </c>
      <c r="E114" s="222" t="n">
        <v>74</v>
      </c>
      <c r="F114" s="327"/>
      <c r="G114" s="328"/>
      <c r="H114" s="329"/>
      <c r="I114" s="330"/>
      <c r="J114" s="331"/>
      <c r="K114" s="332"/>
      <c r="L114" s="333"/>
      <c r="M114" s="334"/>
      <c r="N114" s="361"/>
      <c r="O114" s="335"/>
      <c r="P114" s="336"/>
      <c r="Q114" s="337"/>
      <c r="R114" s="338"/>
      <c r="S114" s="339"/>
      <c r="T114" s="223">
        <f>F114+G114+H114+I114+J114+K114+L114+M114+N114+O114+P114+Q114+R114+S114</f>
        <v>0</v>
      </c>
      <c r="U114" s="223">
        <f>T114*D114</f>
        <v>0</v>
      </c>
      <c r="V114" s="284" t="str">
        <f>IF(T114&gt;0,T114*E114,"-")</f>
        <v>-</v>
      </c>
      <c r="W114" s="224" t="s">
        <v>317</v>
      </c>
      <c r="X114" s="293" t="n">
        <v>1.1399999999999999</v>
      </c>
      <c r="Y114" s="297">
        <f>X114*T114</f>
        <v>0</v>
      </c>
    </row>
    <row r="115" spans="1:25" s="188" customFormat="1" ht="37.25" customHeight="1">
      <c r="A115" s="205" t="s">
        <v>301</v>
      </c>
      <c r="B115" s="206" t="s">
        <v>323</v>
      </c>
      <c r="C115" s="206" t="s">
        <v>324</v>
      </c>
      <c r="D115" s="198" t="n">
        <v>2</v>
      </c>
      <c r="E115" s="222" t="n">
        <v>71</v>
      </c>
      <c r="F115" s="327"/>
      <c r="G115" s="328"/>
      <c r="H115" s="329"/>
      <c r="I115" s="330"/>
      <c r="J115" s="331"/>
      <c r="K115" s="332"/>
      <c r="L115" s="333"/>
      <c r="M115" s="334"/>
      <c r="N115" s="361"/>
      <c r="O115" s="335"/>
      <c r="P115" s="336"/>
      <c r="Q115" s="337"/>
      <c r="R115" s="338"/>
      <c r="S115" s="339"/>
      <c r="T115" s="223">
        <f>F115+G115+H115+I115+J115+K115+L115+M115+N115+O115+P115+Q115+R115+S115</f>
        <v>0</v>
      </c>
      <c r="U115" s="223">
        <f>T115*D115</f>
        <v>0</v>
      </c>
      <c r="V115" s="284" t="str">
        <f>IF(T115&gt;0,T115*E115,"-")</f>
        <v>-</v>
      </c>
      <c r="W115" s="224" t="s">
        <v>325</v>
      </c>
      <c r="X115" s="293" t="n">
        <v>1.03000000000000003</v>
      </c>
      <c r="Y115" s="297">
        <f>X115*T115</f>
        <v>0</v>
      </c>
    </row>
    <row r="116" spans="1:25" s="188" customFormat="1" ht="37.25" customHeight="1">
      <c r="A116" s="205" t="s">
        <v>301</v>
      </c>
      <c r="B116" s="206" t="s">
        <v>326</v>
      </c>
      <c r="C116" s="206" t="s">
        <v>327</v>
      </c>
      <c r="D116" s="198" t="n">
        <v>4</v>
      </c>
      <c r="E116" s="222" t="n">
        <v>149</v>
      </c>
      <c r="F116" s="327"/>
      <c r="G116" s="328"/>
      <c r="H116" s="329"/>
      <c r="I116" s="330"/>
      <c r="J116" s="331"/>
      <c r="K116" s="332"/>
      <c r="L116" s="333"/>
      <c r="M116" s="334"/>
      <c r="N116" s="361"/>
      <c r="O116" s="335"/>
      <c r="P116" s="336"/>
      <c r="Q116" s="337"/>
      <c r="R116" s="338"/>
      <c r="S116" s="339"/>
      <c r="T116" s="223">
        <f>F116+G116+H116+I116+J116+K116+L116+M116+N116+O116+P116+Q116+R116+S116</f>
        <v>0</v>
      </c>
      <c r="U116" s="223">
        <f>T116*D116</f>
        <v>0</v>
      </c>
      <c r="V116" s="284" t="str">
        <f>IF(T116&gt;0,T116*E116,"-")</f>
        <v>-</v>
      </c>
      <c r="W116" s="224" t="s">
        <v>328</v>
      </c>
      <c r="X116" s="293" t="n">
        <v>2.20999999999999996</v>
      </c>
      <c r="Y116" s="297">
        <f>X116*T116</f>
        <v>0</v>
      </c>
    </row>
    <row r="117" spans="1:25" s="188" customFormat="1" ht="37.25" customHeight="1">
      <c r="A117" s="205" t="s">
        <v>301</v>
      </c>
      <c r="B117" s="206" t="s">
        <v>329</v>
      </c>
      <c r="C117" s="206" t="s">
        <v>330</v>
      </c>
      <c r="D117" s="198" t="n">
        <v>5</v>
      </c>
      <c r="E117" s="222" t="n">
        <v>197</v>
      </c>
      <c r="F117" s="327"/>
      <c r="G117" s="328"/>
      <c r="H117" s="329"/>
      <c r="I117" s="330"/>
      <c r="J117" s="331"/>
      <c r="K117" s="332"/>
      <c r="L117" s="333"/>
      <c r="M117" s="334"/>
      <c r="N117" s="361"/>
      <c r="O117" s="335"/>
      <c r="P117" s="336"/>
      <c r="Q117" s="337"/>
      <c r="R117" s="338"/>
      <c r="S117" s="339"/>
      <c r="T117" s="223">
        <f>F117+G117+H117+I117+J117+K117+L117+M117+N117+O117+P117+Q117+R117+S117</f>
        <v>0</v>
      </c>
      <c r="U117" s="223">
        <f>T117*D117</f>
        <v>0</v>
      </c>
      <c r="V117" s="284" t="str">
        <f>IF(T117&gt;0,T117*E117,"-")</f>
        <v>-</v>
      </c>
      <c r="W117" s="224" t="s">
        <v>331</v>
      </c>
      <c r="X117" s="293" t="n">
        <v>4.41000000000000014</v>
      </c>
      <c r="Y117" s="297">
        <f>X117*T117</f>
        <v>0</v>
      </c>
    </row>
    <row r="118" spans="1:25" s="188" customFormat="1" ht="37.25" customHeight="1">
      <c r="A118" s="205" t="s">
        <v>301</v>
      </c>
      <c r="B118" s="206" t="s">
        <v>332</v>
      </c>
      <c r="C118" s="206" t="s">
        <v>333</v>
      </c>
      <c r="D118" s="198" t="n">
        <v>3</v>
      </c>
      <c r="E118" s="222" t="n">
        <v>111</v>
      </c>
      <c r="F118" s="327"/>
      <c r="G118" s="328"/>
      <c r="H118" s="329"/>
      <c r="I118" s="330"/>
      <c r="J118" s="331"/>
      <c r="K118" s="332"/>
      <c r="L118" s="333"/>
      <c r="M118" s="334"/>
      <c r="N118" s="361"/>
      <c r="O118" s="335"/>
      <c r="P118" s="336"/>
      <c r="Q118" s="337"/>
      <c r="R118" s="338"/>
      <c r="S118" s="339"/>
      <c r="T118" s="223">
        <f>F118+G118+H118+I118+J118+K118+L118+M118+N118+O118+P118+Q118+R118+S118</f>
        <v>0</v>
      </c>
      <c r="U118" s="223">
        <f>T118*D118</f>
        <v>0</v>
      </c>
      <c r="V118" s="284" t="str">
        <f>IF(T118&gt;0,T118*E118,"-")</f>
        <v>-</v>
      </c>
      <c r="W118" s="224" t="s">
        <v>334</v>
      </c>
      <c r="X118" s="293" t="n">
        <v>1.45999999999999996</v>
      </c>
      <c r="Y118" s="297">
        <f>X118*T118</f>
        <v>0</v>
      </c>
    </row>
    <row r="119" spans="1:25" s="188" customFormat="1" ht="37.25" customHeight="1">
      <c r="A119" s="205" t="s">
        <v>301</v>
      </c>
      <c r="B119" s="206" t="s">
        <v>335</v>
      </c>
      <c r="C119" s="206" t="s">
        <v>336</v>
      </c>
      <c r="D119" s="198" t="n">
        <v>3</v>
      </c>
      <c r="E119" s="222" t="n">
        <v>136</v>
      </c>
      <c r="F119" s="327"/>
      <c r="G119" s="328"/>
      <c r="H119" s="329"/>
      <c r="I119" s="330"/>
      <c r="J119" s="331"/>
      <c r="K119" s="332"/>
      <c r="L119" s="333"/>
      <c r="M119" s="334"/>
      <c r="N119" s="361"/>
      <c r="O119" s="335"/>
      <c r="P119" s="336"/>
      <c r="Q119" s="337"/>
      <c r="R119" s="338"/>
      <c r="S119" s="339"/>
      <c r="T119" s="223">
        <f>F119+G119+H119+I119+J119+K119+L119+M119+N119+O119+P119+Q119+R119+S119</f>
        <v>0</v>
      </c>
      <c r="U119" s="223">
        <f>T119*D119</f>
        <v>0</v>
      </c>
      <c r="V119" s="284" t="str">
        <f>IF(T119&gt;0,T119*E119,"-")</f>
        <v>-</v>
      </c>
      <c r="W119" s="224" t="s">
        <v>334</v>
      </c>
      <c r="X119" s="293" t="n">
        <v>1.75999999999999996</v>
      </c>
      <c r="Y119" s="297">
        <f>X119*T119</f>
        <v>0</v>
      </c>
    </row>
    <row r="120" spans="1:25" s="188" customFormat="1" ht="37.25" customHeight="1">
      <c r="A120" s="205" t="s">
        <v>301</v>
      </c>
      <c r="B120" s="206" t="s">
        <v>337</v>
      </c>
      <c r="C120" s="206" t="s">
        <v>338</v>
      </c>
      <c r="D120" s="198" t="n">
        <v>3</v>
      </c>
      <c r="E120" s="222" t="n">
        <v>123</v>
      </c>
      <c r="F120" s="327"/>
      <c r="G120" s="328"/>
      <c r="H120" s="329"/>
      <c r="I120" s="330"/>
      <c r="J120" s="331"/>
      <c r="K120" s="332"/>
      <c r="L120" s="333"/>
      <c r="M120" s="334"/>
      <c r="N120" s="361"/>
      <c r="O120" s="335"/>
      <c r="P120" s="336"/>
      <c r="Q120" s="337"/>
      <c r="R120" s="338"/>
      <c r="S120" s="339"/>
      <c r="T120" s="223">
        <f>F120+G120+H120+I120+J120+K120+L120+M120+N120+O120+P120+Q120+R120+S120</f>
        <v>0</v>
      </c>
      <c r="U120" s="223">
        <f>T120*D120</f>
        <v>0</v>
      </c>
      <c r="V120" s="284" t="str">
        <f>IF(T120&gt;0,T120*E120,"-")</f>
        <v>-</v>
      </c>
      <c r="W120" s="224" t="s">
        <v>339</v>
      </c>
      <c r="X120" s="293" t="n">
        <v>1.60000000000000009</v>
      </c>
      <c r="Y120" s="297">
        <f>X120*T120</f>
        <v>0</v>
      </c>
    </row>
    <row r="121" spans="1:25" s="188" customFormat="1" ht="37.25" customHeight="1">
      <c r="A121" s="205" t="s">
        <v>301</v>
      </c>
      <c r="B121" s="206" t="s">
        <v>340</v>
      </c>
      <c r="C121" s="206" t="s">
        <v>341</v>
      </c>
      <c r="D121" s="198" t="n">
        <v>2</v>
      </c>
      <c r="E121" s="222" t="n">
        <v>164</v>
      </c>
      <c r="F121" s="327"/>
      <c r="G121" s="328"/>
      <c r="H121" s="329"/>
      <c r="I121" s="330"/>
      <c r="J121" s="331"/>
      <c r="K121" s="332"/>
      <c r="L121" s="333"/>
      <c r="M121" s="334"/>
      <c r="N121" s="361"/>
      <c r="O121" s="335"/>
      <c r="P121" s="336"/>
      <c r="Q121" s="337"/>
      <c r="R121" s="338"/>
      <c r="S121" s="339"/>
      <c r="T121" s="223">
        <f>F121+G121+H121+I121+J121+K121+L121+M121+N121+O121+P121+Q121+R121+S121</f>
        <v>0</v>
      </c>
      <c r="U121" s="223">
        <f>T121*D121</f>
        <v>0</v>
      </c>
      <c r="V121" s="284" t="str">
        <f>IF(T121&gt;0,T121*E121,"-")</f>
        <v>-</v>
      </c>
      <c r="W121" s="224" t="s">
        <v>342</v>
      </c>
      <c r="X121" s="293" t="n">
        <v>2.93000000000000007</v>
      </c>
      <c r="Y121" s="297">
        <f>X121*T121</f>
        <v>0</v>
      </c>
    </row>
    <row r="122" spans="1:25" s="188" customFormat="1" ht="37.25" customHeight="1">
      <c r="A122" s="205" t="s">
        <v>301</v>
      </c>
      <c r="B122" s="206" t="s">
        <v>343</v>
      </c>
      <c r="C122" s="206" t="s">
        <v>344</v>
      </c>
      <c r="D122" s="198" t="n">
        <v>2</v>
      </c>
      <c r="E122" s="222" t="n">
        <v>169</v>
      </c>
      <c r="F122" s="327"/>
      <c r="G122" s="328"/>
      <c r="H122" s="329"/>
      <c r="I122" s="330"/>
      <c r="J122" s="331"/>
      <c r="K122" s="332"/>
      <c r="L122" s="333"/>
      <c r="M122" s="334"/>
      <c r="N122" s="361"/>
      <c r="O122" s="335"/>
      <c r="P122" s="336"/>
      <c r="Q122" s="337"/>
      <c r="R122" s="338"/>
      <c r="S122" s="339"/>
      <c r="T122" s="223">
        <f>F122+G122+H122+I122+J122+K122+L122+M122+N122+O122+P122+Q122+R122+S122</f>
        <v>0</v>
      </c>
      <c r="U122" s="223">
        <f>T122*D122</f>
        <v>0</v>
      </c>
      <c r="V122" s="284" t="str">
        <f>IF(T122&gt;0,T122*E122,"-")</f>
        <v>-</v>
      </c>
      <c r="W122" s="224" t="s">
        <v>345</v>
      </c>
      <c r="X122" s="293" t="n">
        <v>3.18000000000000016</v>
      </c>
      <c r="Y122" s="297">
        <f>X122*T122</f>
        <v>0</v>
      </c>
    </row>
    <row r="123" spans="1:25" s="188" customFormat="1" ht="37.25" customHeight="1">
      <c r="A123" s="205" t="s">
        <v>301</v>
      </c>
      <c r="B123" s="206" t="s">
        <v>346</v>
      </c>
      <c r="C123" s="206" t="s">
        <v>347</v>
      </c>
      <c r="D123" s="198" t="n">
        <v>3</v>
      </c>
      <c r="E123" s="222" t="n">
        <v>165</v>
      </c>
      <c r="F123" s="327"/>
      <c r="G123" s="328"/>
      <c r="H123" s="329"/>
      <c r="I123" s="330"/>
      <c r="J123" s="331"/>
      <c r="K123" s="332"/>
      <c r="L123" s="333"/>
      <c r="M123" s="334"/>
      <c r="N123" s="361"/>
      <c r="O123" s="335"/>
      <c r="P123" s="336"/>
      <c r="Q123" s="337"/>
      <c r="R123" s="338"/>
      <c r="S123" s="339"/>
      <c r="T123" s="223">
        <f>F123+G123+H123+I123+J123+K123+L123+M123+N123+O123+P123+Q123+R123+S123</f>
        <v>0</v>
      </c>
      <c r="U123" s="223">
        <f>T123*D123</f>
        <v>0</v>
      </c>
      <c r="V123" s="284" t="str">
        <f>IF(T123&gt;0,T123*E123,"-")</f>
        <v>-</v>
      </c>
      <c r="W123" s="224" t="s">
        <v>348</v>
      </c>
      <c r="X123" s="293" t="n">
        <v>2.79000000000000004</v>
      </c>
      <c r="Y123" s="297">
        <f>X123*T123</f>
        <v>0</v>
      </c>
    </row>
    <row r="124" spans="1:25" s="188" customFormat="1" ht="37.25" customHeight="1">
      <c r="A124" s="205" t="s">
        <v>301</v>
      </c>
      <c r="B124" s="206" t="s">
        <v>349</v>
      </c>
      <c r="C124" s="206" t="s">
        <v>350</v>
      </c>
      <c r="D124" s="198" t="n">
        <v>1</v>
      </c>
      <c r="E124" s="222" t="n">
        <v>101</v>
      </c>
      <c r="F124" s="327"/>
      <c r="G124" s="328"/>
      <c r="H124" s="329"/>
      <c r="I124" s="330"/>
      <c r="J124" s="331"/>
      <c r="K124" s="332"/>
      <c r="L124" s="333"/>
      <c r="M124" s="334"/>
      <c r="N124" s="361"/>
      <c r="O124" s="335"/>
      <c r="P124" s="336"/>
      <c r="Q124" s="337"/>
      <c r="R124" s="338"/>
      <c r="S124" s="339"/>
      <c r="T124" s="223">
        <f>F124+G124+H124+I124+J124+K124+L124+M124+N124+O124+P124+Q124+R124+S124</f>
        <v>0</v>
      </c>
      <c r="U124" s="223">
        <f>T124*D124</f>
        <v>0</v>
      </c>
      <c r="V124" s="284" t="str">
        <f>IF(T124&gt;0,T124*E124,"-")</f>
        <v>-</v>
      </c>
      <c r="W124" s="224" t="s">
        <v>351</v>
      </c>
      <c r="X124" s="293" t="n">
        <v>2.06999999999999984</v>
      </c>
      <c r="Y124" s="297">
        <f>X124*T124</f>
        <v>0</v>
      </c>
    </row>
    <row r="125" spans="1:25" s="188" customFormat="1" ht="37.25" customHeight="1">
      <c r="A125" s="205" t="s">
        <v>301</v>
      </c>
      <c r="B125" s="206" t="s">
        <v>352</v>
      </c>
      <c r="C125" s="206" t="s">
        <v>353</v>
      </c>
      <c r="D125" s="198" t="n">
        <v>1</v>
      </c>
      <c r="E125" s="222" t="n">
        <v>132</v>
      </c>
      <c r="F125" s="327"/>
      <c r="G125" s="328"/>
      <c r="H125" s="329"/>
      <c r="I125" s="330"/>
      <c r="J125" s="331"/>
      <c r="K125" s="332"/>
      <c r="L125" s="333"/>
      <c r="M125" s="334"/>
      <c r="N125" s="361"/>
      <c r="O125" s="335"/>
      <c r="P125" s="336"/>
      <c r="Q125" s="337"/>
      <c r="R125" s="338"/>
      <c r="S125" s="339"/>
      <c r="T125" s="223">
        <f>F125+G125+H125+I125+J125+K125+L125+M125+N125+O125+P125+Q125+R125+S125</f>
        <v>0</v>
      </c>
      <c r="U125" s="223">
        <f>T125*D125</f>
        <v>0</v>
      </c>
      <c r="V125" s="284" t="str">
        <f>IF(T125&gt;0,T125*E125,"-")</f>
        <v>-</v>
      </c>
      <c r="W125" s="224" t="s">
        <v>354</v>
      </c>
      <c r="X125" s="293" t="n">
        <v>2.43000000000000016</v>
      </c>
      <c r="Y125" s="297">
        <f>X125*T125</f>
        <v>0</v>
      </c>
    </row>
    <row r="126" spans="1:25" s="188" customFormat="1" ht="37.25" customHeight="1">
      <c r="A126" s="205" t="s">
        <v>301</v>
      </c>
      <c r="B126" s="206" t="s">
        <v>355</v>
      </c>
      <c r="C126" s="206" t="s">
        <v>356</v>
      </c>
      <c r="D126" s="198" t="n">
        <v>1</v>
      </c>
      <c r="E126" s="222" t="n">
        <v>88</v>
      </c>
      <c r="F126" s="327"/>
      <c r="G126" s="328"/>
      <c r="H126" s="329"/>
      <c r="I126" s="330"/>
      <c r="J126" s="331"/>
      <c r="K126" s="332"/>
      <c r="L126" s="333"/>
      <c r="M126" s="334"/>
      <c r="N126" s="361"/>
      <c r="O126" s="335"/>
      <c r="P126" s="336"/>
      <c r="Q126" s="337"/>
      <c r="R126" s="338"/>
      <c r="S126" s="339"/>
      <c r="T126" s="223">
        <f>F126+G126+H126+I126+J126+K126+L126+M126+N126+O126+P126+Q126+R126+S126</f>
        <v>0</v>
      </c>
      <c r="U126" s="223">
        <f>T126*D126</f>
        <v>0</v>
      </c>
      <c r="V126" s="284" t="str">
        <f>IF(T126&gt;0,T126*E126,"-")</f>
        <v>-</v>
      </c>
      <c r="W126" s="224" t="s">
        <v>317</v>
      </c>
      <c r="X126" s="293" t="n">
        <v>1.54000000000000004</v>
      </c>
      <c r="Y126" s="297">
        <f>X126*T126</f>
        <v>0</v>
      </c>
    </row>
    <row r="127" spans="1:25" s="188" customFormat="1" ht="37.25" customHeight="1">
      <c r="A127" s="205" t="s">
        <v>301</v>
      </c>
      <c r="B127" s="206" t="s">
        <v>357</v>
      </c>
      <c r="C127" s="206" t="s">
        <v>358</v>
      </c>
      <c r="D127" s="198" t="n">
        <v>1</v>
      </c>
      <c r="E127" s="222" t="n">
        <v>110</v>
      </c>
      <c r="F127" s="327"/>
      <c r="G127" s="328"/>
      <c r="H127" s="329"/>
      <c r="I127" s="330"/>
      <c r="J127" s="331"/>
      <c r="K127" s="332"/>
      <c r="L127" s="333"/>
      <c r="M127" s="334"/>
      <c r="N127" s="361"/>
      <c r="O127" s="335"/>
      <c r="P127" s="336"/>
      <c r="Q127" s="337"/>
      <c r="R127" s="338"/>
      <c r="S127" s="339"/>
      <c r="T127" s="223">
        <f>F127+G127+H127+I127+J127+K127+L127+M127+N127+O127+P127+Q127+R127+S127</f>
        <v>0</v>
      </c>
      <c r="U127" s="223">
        <f>T127*D127</f>
        <v>0</v>
      </c>
      <c r="V127" s="284" t="str">
        <f>IF(T127&gt;0,T127*E127,"-")</f>
        <v>-</v>
      </c>
      <c r="W127" s="224" t="s">
        <v>252</v>
      </c>
      <c r="X127" s="293" t="n">
        <v>2.02000000000000002</v>
      </c>
      <c r="Y127" s="297">
        <f>X127*T127</f>
        <v>0</v>
      </c>
    </row>
    <row r="128" spans="1:25" s="188" customFormat="1" ht="37.25" customHeight="1">
      <c r="A128" s="205" t="s">
        <v>301</v>
      </c>
      <c r="B128" s="206" t="s">
        <v>359</v>
      </c>
      <c r="C128" s="206" t="s">
        <v>360</v>
      </c>
      <c r="D128" s="198" t="n">
        <v>1</v>
      </c>
      <c r="E128" s="222" t="n">
        <v>82</v>
      </c>
      <c r="F128" s="327"/>
      <c r="G128" s="328"/>
      <c r="H128" s="329"/>
      <c r="I128" s="330"/>
      <c r="J128" s="331"/>
      <c r="K128" s="332"/>
      <c r="L128" s="333"/>
      <c r="M128" s="334"/>
      <c r="N128" s="361"/>
      <c r="O128" s="335"/>
      <c r="P128" s="336"/>
      <c r="Q128" s="337"/>
      <c r="R128" s="338"/>
      <c r="S128" s="339"/>
      <c r="T128" s="223">
        <f>F128+G128+H128+I128+J128+K128+L128+M128+N128+O128+P128+Q128+R128+S128</f>
        <v>0</v>
      </c>
      <c r="U128" s="223">
        <f>T128*D128</f>
        <v>0</v>
      </c>
      <c r="V128" s="284" t="str">
        <f>IF(T128&gt;0,T128*E128,"-")</f>
        <v>-</v>
      </c>
      <c r="W128" s="224" t="s">
        <v>267</v>
      </c>
      <c r="X128" s="293" t="n">
        <v>1.39999999999999991</v>
      </c>
      <c r="Y128" s="297">
        <f>X128*T128</f>
        <v>0</v>
      </c>
    </row>
    <row r="129" spans="1:25" s="188" customFormat="1" ht="37.25" customHeight="1">
      <c r="A129" s="205" t="s">
        <v>301</v>
      </c>
      <c r="B129" s="206" t="s">
        <v>361</v>
      </c>
      <c r="C129" s="206" t="s">
        <v>362</v>
      </c>
      <c r="D129" s="198" t="n">
        <v>1</v>
      </c>
      <c r="E129" s="222" t="n">
        <v>202</v>
      </c>
      <c r="F129" s="327"/>
      <c r="G129" s="328"/>
      <c r="H129" s="329"/>
      <c r="I129" s="330"/>
      <c r="J129" s="331"/>
      <c r="K129" s="332"/>
      <c r="L129" s="333"/>
      <c r="M129" s="334"/>
      <c r="N129" s="361"/>
      <c r="O129" s="335"/>
      <c r="P129" s="336"/>
      <c r="Q129" s="337"/>
      <c r="R129" s="338"/>
      <c r="S129" s="339"/>
      <c r="T129" s="223">
        <f>F129+G129+H129+I129+J129+K129+L129+M129+N129+O129+P129+Q129+R129+S129</f>
        <v>0</v>
      </c>
      <c r="U129" s="223">
        <f>T129*D129</f>
        <v>0</v>
      </c>
      <c r="V129" s="284" t="str">
        <f>IF(T129&gt;0,T129*E129,"-")</f>
        <v>-</v>
      </c>
      <c r="W129" s="224" t="s">
        <v>264</v>
      </c>
      <c r="X129" s="293" t="n">
        <v>4</v>
      </c>
      <c r="Y129" s="297">
        <f>X129*T129</f>
        <v>0</v>
      </c>
    </row>
    <row r="130" spans="1:25" s="188" customFormat="1" ht="37.25" customHeight="1">
      <c r="A130" s="205" t="s">
        <v>301</v>
      </c>
      <c r="B130" s="206" t="s">
        <v>363</v>
      </c>
      <c r="C130" s="207" t="s">
        <v>364</v>
      </c>
      <c r="D130" s="198" t="n">
        <v>1</v>
      </c>
      <c r="E130" s="222" t="n">
        <v>95</v>
      </c>
      <c r="F130" s="327"/>
      <c r="G130" s="328"/>
      <c r="H130" s="329"/>
      <c r="I130" s="330"/>
      <c r="J130" s="331"/>
      <c r="K130" s="332"/>
      <c r="L130" s="333"/>
      <c r="M130" s="334"/>
      <c r="N130" s="361"/>
      <c r="O130" s="335"/>
      <c r="P130" s="336"/>
      <c r="Q130" s="337"/>
      <c r="R130" s="338"/>
      <c r="S130" s="339"/>
      <c r="T130" s="223">
        <f>F130+G130+H130+I130+J130+K130+L130+M130+N130+O130+P130+Q130+R130+S130</f>
        <v>0</v>
      </c>
      <c r="U130" s="223">
        <f>T130*D130</f>
        <v>0</v>
      </c>
      <c r="V130" s="284" t="str">
        <f>IF(T130&gt;0,T130*E130,"-")</f>
        <v>-</v>
      </c>
      <c r="W130" s="224" t="s">
        <v>317</v>
      </c>
      <c r="X130" s="293" t="n">
        <v>1.62000000000000011</v>
      </c>
      <c r="Y130" s="297">
        <f>X130*T130</f>
        <v>0</v>
      </c>
    </row>
    <row r="131" spans="1:25" s="188" customFormat="1" ht="37.25" customHeight="1">
      <c r="A131" s="205" t="s">
        <v>365</v>
      </c>
      <c r="B131" s="206" t="s">
        <v>366</v>
      </c>
      <c r="C131" s="206" t="s">
        <v>367</v>
      </c>
      <c r="D131" s="198" t="n">
        <v>10</v>
      </c>
      <c r="E131" s="222" t="n">
        <v>52</v>
      </c>
      <c r="F131" s="327"/>
      <c r="G131" s="328"/>
      <c r="H131" s="329"/>
      <c r="I131" s="330"/>
      <c r="J131" s="331"/>
      <c r="K131" s="332"/>
      <c r="L131" s="333"/>
      <c r="M131" s="334"/>
      <c r="N131" s="361"/>
      <c r="O131" s="335"/>
      <c r="P131" s="336"/>
      <c r="Q131" s="337"/>
      <c r="R131" s="338"/>
      <c r="S131" s="339"/>
      <c r="T131" s="223">
        <f>F131+G131+H131+I131+J131+K131+L131+M131+N131+O131+P131+Q131+R131+S131</f>
        <v>0</v>
      </c>
      <c r="U131" s="223">
        <f>T131*D131</f>
        <v>0</v>
      </c>
      <c r="V131" s="284" t="str">
        <f>IF(T131&gt;0,T131*E131,"-")</f>
        <v>-</v>
      </c>
      <c r="W131" s="224" t="s">
        <v>368</v>
      </c>
      <c r="X131" s="293" t="n">
        <v>0.469999999999999929</v>
      </c>
      <c r="Y131" s="297">
        <f>X131*T131</f>
        <v>0</v>
      </c>
    </row>
    <row r="132" spans="1:25" s="188" customFormat="1" ht="37.25" customHeight="1">
      <c r="A132" s="205" t="s">
        <v>365</v>
      </c>
      <c r="B132" s="206" t="s">
        <v>369</v>
      </c>
      <c r="C132" s="206" t="s">
        <v>370</v>
      </c>
      <c r="D132" s="198" t="n">
        <v>10</v>
      </c>
      <c r="E132" s="222" t="n">
        <v>67</v>
      </c>
      <c r="F132" s="327"/>
      <c r="G132" s="328"/>
      <c r="H132" s="329"/>
      <c r="I132" s="330"/>
      <c r="J132" s="331"/>
      <c r="K132" s="332"/>
      <c r="L132" s="333"/>
      <c r="M132" s="334"/>
      <c r="N132" s="361"/>
      <c r="O132" s="335"/>
      <c r="P132" s="336"/>
      <c r="Q132" s="337"/>
      <c r="R132" s="338"/>
      <c r="S132" s="339"/>
      <c r="T132" s="223">
        <f>F132+G132+H132+I132+J132+K132+L132+M132+N132+O132+P132+Q132+R132+S132</f>
        <v>0</v>
      </c>
      <c r="U132" s="223">
        <f>T132*D132</f>
        <v>0</v>
      </c>
      <c r="V132" s="284" t="str">
        <f>IF(T132&gt;0,T132*E132,"-")</f>
        <v>-</v>
      </c>
      <c r="W132" s="224" t="s">
        <v>371</v>
      </c>
      <c r="X132" s="293" t="n">
        <v>0.790000000000000036</v>
      </c>
      <c r="Y132" s="297">
        <f>X132*T132</f>
        <v>0</v>
      </c>
    </row>
    <row r="133" spans="1:25" s="188" customFormat="1" ht="37.25" customHeight="1">
      <c r="A133" s="205" t="s">
        <v>365</v>
      </c>
      <c r="B133" s="206" t="s">
        <v>372</v>
      </c>
      <c r="C133" s="206" t="s">
        <v>373</v>
      </c>
      <c r="D133" s="198" t="n">
        <v>11</v>
      </c>
      <c r="E133" s="222" t="n">
        <v>128</v>
      </c>
      <c r="F133" s="327"/>
      <c r="G133" s="328"/>
      <c r="H133" s="329"/>
      <c r="I133" s="330"/>
      <c r="J133" s="331"/>
      <c r="K133" s="332"/>
      <c r="L133" s="333"/>
      <c r="M133" s="334"/>
      <c r="N133" s="361"/>
      <c r="O133" s="335"/>
      <c r="P133" s="336"/>
      <c r="Q133" s="337"/>
      <c r="R133" s="338"/>
      <c r="S133" s="339"/>
      <c r="T133" s="223">
        <f>F133+G133+H133+I133+J133+K133+L133+M133+N133+O133+P133+Q133+R133+S133</f>
        <v>0</v>
      </c>
      <c r="U133" s="223">
        <f>T133*D133</f>
        <v>0</v>
      </c>
      <c r="V133" s="284" t="str">
        <f>IF(T133&gt;0,T133*E133,"-")</f>
        <v>-</v>
      </c>
      <c r="W133" s="224" t="s">
        <v>374</v>
      </c>
      <c r="X133" s="293" t="n">
        <v>2.18999999999999995</v>
      </c>
      <c r="Y133" s="297">
        <f>X133*T133</f>
        <v>0</v>
      </c>
    </row>
    <row r="134" spans="1:25" s="188" customFormat="1" ht="37.25" customHeight="1">
      <c r="A134" s="205" t="s">
        <v>365</v>
      </c>
      <c r="B134" s="206" t="s">
        <v>375</v>
      </c>
      <c r="C134" s="206" t="s">
        <v>376</v>
      </c>
      <c r="D134" s="198" t="n">
        <v>11</v>
      </c>
      <c r="E134" s="222" t="n">
        <v>128</v>
      </c>
      <c r="F134" s="327"/>
      <c r="G134" s="328"/>
      <c r="H134" s="329"/>
      <c r="I134" s="330"/>
      <c r="J134" s="331"/>
      <c r="K134" s="332"/>
      <c r="L134" s="333"/>
      <c r="M134" s="334"/>
      <c r="N134" s="361"/>
      <c r="O134" s="335"/>
      <c r="P134" s="336"/>
      <c r="Q134" s="337"/>
      <c r="R134" s="338"/>
      <c r="S134" s="339"/>
      <c r="T134" s="223">
        <f>F134+G134+H134+I134+J134+K134+L134+M134+N134+O134+P134+Q134+R134+S134</f>
        <v>0</v>
      </c>
      <c r="U134" s="223">
        <f>T134*D134</f>
        <v>0</v>
      </c>
      <c r="V134" s="284" t="str">
        <f>IF(T134&gt;0,T134*E134,"-")</f>
        <v>-</v>
      </c>
      <c r="W134" s="224" t="s">
        <v>377</v>
      </c>
      <c r="X134" s="293" t="n">
        <v>2.08000000000000007</v>
      </c>
      <c r="Y134" s="297">
        <f>X134*T134</f>
        <v>0</v>
      </c>
    </row>
    <row r="135" spans="1:25" s="188" customFormat="1" ht="37.25" customHeight="1">
      <c r="A135" s="205" t="s">
        <v>365</v>
      </c>
      <c r="B135" s="206" t="s">
        <v>378</v>
      </c>
      <c r="C135" s="206" t="s">
        <v>379</v>
      </c>
      <c r="D135" s="198" t="n">
        <v>5</v>
      </c>
      <c r="E135" s="222" t="n">
        <v>95</v>
      </c>
      <c r="F135" s="327"/>
      <c r="G135" s="328"/>
      <c r="H135" s="329"/>
      <c r="I135" s="330"/>
      <c r="J135" s="331"/>
      <c r="K135" s="332"/>
      <c r="L135" s="333"/>
      <c r="M135" s="334"/>
      <c r="N135" s="361"/>
      <c r="O135" s="335"/>
      <c r="P135" s="336"/>
      <c r="Q135" s="337"/>
      <c r="R135" s="338"/>
      <c r="S135" s="339"/>
      <c r="T135" s="223">
        <f>F135+G135+H135+I135+J135+K135+L135+M135+N135+O135+P135+Q135+R135+S135</f>
        <v>0</v>
      </c>
      <c r="U135" s="223">
        <f>T135*D135</f>
        <v>0</v>
      </c>
      <c r="V135" s="284" t="str">
        <f>IF(T135&gt;0,T135*E135,"-")</f>
        <v>-</v>
      </c>
      <c r="W135" s="224" t="s">
        <v>219</v>
      </c>
      <c r="X135" s="293" t="n">
        <v>1.87999999999999989</v>
      </c>
      <c r="Y135" s="297">
        <f>X135*T135</f>
        <v>0</v>
      </c>
    </row>
    <row r="136" spans="1:25" s="188" customFormat="1" ht="37.25" customHeight="1">
      <c r="A136" s="205" t="s">
        <v>365</v>
      </c>
      <c r="B136" s="206" t="s">
        <v>380</v>
      </c>
      <c r="C136" s="206" t="s">
        <v>381</v>
      </c>
      <c r="D136" s="198" t="n">
        <v>5</v>
      </c>
      <c r="E136" s="222" t="n">
        <v>128</v>
      </c>
      <c r="F136" s="327"/>
      <c r="G136" s="328"/>
      <c r="H136" s="329"/>
      <c r="I136" s="330"/>
      <c r="J136" s="331"/>
      <c r="K136" s="332"/>
      <c r="L136" s="333"/>
      <c r="M136" s="334"/>
      <c r="N136" s="361"/>
      <c r="O136" s="335"/>
      <c r="P136" s="336"/>
      <c r="Q136" s="337"/>
      <c r="R136" s="338"/>
      <c r="S136" s="339"/>
      <c r="T136" s="223">
        <f>F136+G136+H136+I136+J136+K136+L136+M136+N136+O136+P136+Q136+R136+S136</f>
        <v>0</v>
      </c>
      <c r="U136" s="223">
        <f>T136*D136</f>
        <v>0</v>
      </c>
      <c r="V136" s="284" t="str">
        <f>IF(T136&gt;0,T136*E136,"-")</f>
        <v>-</v>
      </c>
      <c r="W136" s="224" t="s">
        <v>382</v>
      </c>
      <c r="X136" s="293" t="n">
        <v>2.52000000000000002</v>
      </c>
      <c r="Y136" s="297">
        <f>X136*T136</f>
        <v>0</v>
      </c>
    </row>
    <row r="137" spans="1:25" s="188" customFormat="1" ht="37.25" customHeight="1">
      <c r="A137" s="205" t="s">
        <v>383</v>
      </c>
      <c r="B137" s="206" t="s">
        <v>384</v>
      </c>
      <c r="C137" s="206" t="s">
        <v>385</v>
      </c>
      <c r="D137" s="198" t="n">
        <v>17</v>
      </c>
      <c r="E137" s="222" t="n">
        <v>62</v>
      </c>
      <c r="F137" s="327"/>
      <c r="G137" s="328"/>
      <c r="H137" s="329"/>
      <c r="I137" s="330"/>
      <c r="J137" s="331"/>
      <c r="K137" s="332"/>
      <c r="L137" s="333"/>
      <c r="M137" s="334"/>
      <c r="N137" s="361"/>
      <c r="O137" s="335"/>
      <c r="P137" s="336"/>
      <c r="Q137" s="337"/>
      <c r="R137" s="338"/>
      <c r="S137" s="339"/>
      <c r="T137" s="223">
        <f>F137+G137+H137+I137+J137+K137+L137+M137+N137+O137+P137+Q137+R137+S137</f>
        <v>0</v>
      </c>
      <c r="U137" s="223">
        <f>T137*D137</f>
        <v>0</v>
      </c>
      <c r="V137" s="284" t="str">
        <f>IF(T137&gt;0,T137*E137,"-")</f>
        <v>-</v>
      </c>
      <c r="W137" s="228" t="s">
        <v>286</v>
      </c>
      <c r="X137" s="293" t="n">
        <v>0.310000000000000009</v>
      </c>
      <c r="Y137" s="297">
        <f>X137*T137</f>
        <v>0</v>
      </c>
    </row>
    <row r="138" spans="1:25" s="188" customFormat="1" ht="37.25" customHeight="1">
      <c r="A138" s="205" t="s">
        <v>383</v>
      </c>
      <c r="B138" s="206" t="s">
        <v>386</v>
      </c>
      <c r="C138" s="206" t="s">
        <v>387</v>
      </c>
      <c r="D138" s="198" t="n">
        <v>5</v>
      </c>
      <c r="E138" s="222" t="n">
        <v>25</v>
      </c>
      <c r="F138" s="327"/>
      <c r="G138" s="328"/>
      <c r="H138" s="329"/>
      <c r="I138" s="330"/>
      <c r="J138" s="331"/>
      <c r="K138" s="332"/>
      <c r="L138" s="333"/>
      <c r="M138" s="334"/>
      <c r="N138" s="361"/>
      <c r="O138" s="335"/>
      <c r="P138" s="336"/>
      <c r="Q138" s="337"/>
      <c r="R138" s="338"/>
      <c r="S138" s="339"/>
      <c r="T138" s="223">
        <f>F138+G138+H138+I138+J138+K138+L138+M138+N138+O138+P138+Q138+R138+S138</f>
        <v>0</v>
      </c>
      <c r="U138" s="223">
        <f>T138*D138</f>
        <v>0</v>
      </c>
      <c r="V138" s="284" t="str">
        <f>IF(T138&gt;0,T138*E138,"-")</f>
        <v>-</v>
      </c>
      <c r="W138" s="228" t="s">
        <v>286</v>
      </c>
      <c r="X138" s="293" t="n">
        <v>0.239999999999999991</v>
      </c>
      <c r="Y138" s="297">
        <f>X138*T138</f>
        <v>0</v>
      </c>
    </row>
    <row r="139" spans="1:25" s="188" customFormat="1" ht="37.25" customHeight="1">
      <c r="A139" s="205" t="s">
        <v>383</v>
      </c>
      <c r="B139" s="206" t="s">
        <v>388</v>
      </c>
      <c r="C139" s="206" t="s">
        <v>389</v>
      </c>
      <c r="D139" s="198" t="n">
        <v>5</v>
      </c>
      <c r="E139" s="222" t="n">
        <v>28</v>
      </c>
      <c r="F139" s="327"/>
      <c r="G139" s="328"/>
      <c r="H139" s="329"/>
      <c r="I139" s="330"/>
      <c r="J139" s="331"/>
      <c r="K139" s="332"/>
      <c r="L139" s="333"/>
      <c r="M139" s="334"/>
      <c r="N139" s="361"/>
      <c r="O139" s="335"/>
      <c r="P139" s="336"/>
      <c r="Q139" s="337"/>
      <c r="R139" s="338"/>
      <c r="S139" s="339"/>
      <c r="T139" s="223">
        <f>F139+G139+H139+I139+J139+K139+L139+M139+N139+O139+P139+Q139+R139+S139</f>
        <v>0</v>
      </c>
      <c r="U139" s="223">
        <f>T139*D139</f>
        <v>0</v>
      </c>
      <c r="V139" s="284" t="str">
        <f>IF(T139&gt;0,T139*E139,"-")</f>
        <v>-</v>
      </c>
      <c r="W139" s="228" t="s">
        <v>286</v>
      </c>
      <c r="X139" s="293" t="n">
        <v>0.29</v>
      </c>
      <c r="Y139" s="297">
        <f>X139*T139</f>
        <v>0</v>
      </c>
    </row>
    <row r="140" spans="1:25" s="188" customFormat="1" ht="37.25" customHeight="1">
      <c r="A140" s="205" t="s">
        <v>383</v>
      </c>
      <c r="B140" s="206" t="s">
        <v>390</v>
      </c>
      <c r="C140" s="206" t="s">
        <v>391</v>
      </c>
      <c r="D140" s="198" t="n">
        <v>6</v>
      </c>
      <c r="E140" s="222" t="n">
        <v>30</v>
      </c>
      <c r="F140" s="327"/>
      <c r="G140" s="328"/>
      <c r="H140" s="329"/>
      <c r="I140" s="330"/>
      <c r="J140" s="331"/>
      <c r="K140" s="332"/>
      <c r="L140" s="333"/>
      <c r="M140" s="334"/>
      <c r="N140" s="361"/>
      <c r="O140" s="335"/>
      <c r="P140" s="336"/>
      <c r="Q140" s="337"/>
      <c r="R140" s="338"/>
      <c r="S140" s="339"/>
      <c r="T140" s="223">
        <f>F140+G140+H140+I140+J140+K140+L140+M140+N140+O140+P140+Q140+R140+S140</f>
        <v>0</v>
      </c>
      <c r="U140" s="223">
        <f>T140*D140</f>
        <v>0</v>
      </c>
      <c r="V140" s="284" t="str">
        <f>IF(T140&gt;0,T140*E140,"-")</f>
        <v>-</v>
      </c>
      <c r="W140" s="228" t="s">
        <v>286</v>
      </c>
      <c r="X140" s="293" t="n">
        <v>0.270000000000000018</v>
      </c>
      <c r="Y140" s="297">
        <f>X140*T140</f>
        <v>0</v>
      </c>
    </row>
    <row r="141" spans="1:25" s="188" customFormat="1" ht="37.25" customHeight="1">
      <c r="A141" s="205" t="s">
        <v>383</v>
      </c>
      <c r="B141" s="206" t="s">
        <v>392</v>
      </c>
      <c r="C141" s="206" t="s">
        <v>393</v>
      </c>
      <c r="D141" s="198" t="n">
        <v>5</v>
      </c>
      <c r="E141" s="222" t="n">
        <v>31</v>
      </c>
      <c r="F141" s="327"/>
      <c r="G141" s="328"/>
      <c r="H141" s="329"/>
      <c r="I141" s="330"/>
      <c r="J141" s="331"/>
      <c r="K141" s="332"/>
      <c r="L141" s="333"/>
      <c r="M141" s="334"/>
      <c r="N141" s="361"/>
      <c r="O141" s="335"/>
      <c r="P141" s="336"/>
      <c r="Q141" s="337"/>
      <c r="R141" s="338"/>
      <c r="S141" s="339"/>
      <c r="T141" s="223">
        <f>F141+G141+H141+I141+J141+K141+L141+M141+N141+O141+P141+Q141+R141+S141</f>
        <v>0</v>
      </c>
      <c r="U141" s="223">
        <f>T141*D141</f>
        <v>0</v>
      </c>
      <c r="V141" s="284" t="str">
        <f>IF(T141&gt;0,T141*E141,"-")</f>
        <v>-</v>
      </c>
      <c r="W141" s="228" t="s">
        <v>286</v>
      </c>
      <c r="X141" s="293" t="n">
        <v>0.359999999999999964</v>
      </c>
      <c r="Y141" s="297">
        <f>X141*T141</f>
        <v>0</v>
      </c>
    </row>
    <row r="142" spans="1:25" s="188" customFormat="1" ht="37.25" customHeight="1">
      <c r="A142" s="205" t="s">
        <v>383</v>
      </c>
      <c r="B142" s="206" t="s">
        <v>394</v>
      </c>
      <c r="C142" s="206" t="s">
        <v>395</v>
      </c>
      <c r="D142" s="198" t="n">
        <v>5</v>
      </c>
      <c r="E142" s="222" t="n">
        <v>53</v>
      </c>
      <c r="F142" s="327"/>
      <c r="G142" s="328"/>
      <c r="H142" s="329"/>
      <c r="I142" s="330"/>
      <c r="J142" s="331"/>
      <c r="K142" s="332"/>
      <c r="L142" s="333"/>
      <c r="M142" s="334"/>
      <c r="N142" s="361"/>
      <c r="O142" s="335"/>
      <c r="P142" s="336"/>
      <c r="Q142" s="337"/>
      <c r="R142" s="338"/>
      <c r="S142" s="339"/>
      <c r="T142" s="223">
        <f>F142+G142+H142+I142+J142+K142+L142+M142+N142+O142+P142+Q142+R142+S142</f>
        <v>0</v>
      </c>
      <c r="U142" s="223">
        <f>T142*D142</f>
        <v>0</v>
      </c>
      <c r="V142" s="284" t="str">
        <f>IF(T142&gt;0,T142*E142,"-")</f>
        <v>-</v>
      </c>
      <c r="W142" s="224" t="s">
        <v>382</v>
      </c>
      <c r="X142" s="293" t="n">
        <v>0.719999999999999929</v>
      </c>
      <c r="Y142" s="297">
        <f>X142*T142</f>
        <v>0</v>
      </c>
    </row>
    <row r="143" spans="1:25" s="188" customFormat="1" ht="37.25" customHeight="1">
      <c r="A143" s="205" t="s">
        <v>383</v>
      </c>
      <c r="B143" s="206" t="s">
        <v>396</v>
      </c>
      <c r="C143" s="206" t="s">
        <v>397</v>
      </c>
      <c r="D143" s="198" t="n">
        <v>3</v>
      </c>
      <c r="E143" s="222" t="n">
        <v>38</v>
      </c>
      <c r="F143" s="327"/>
      <c r="G143" s="328"/>
      <c r="H143" s="329"/>
      <c r="I143" s="330"/>
      <c r="J143" s="331"/>
      <c r="K143" s="332"/>
      <c r="L143" s="333"/>
      <c r="M143" s="334"/>
      <c r="N143" s="361"/>
      <c r="O143" s="335"/>
      <c r="P143" s="336"/>
      <c r="Q143" s="337"/>
      <c r="R143" s="338"/>
      <c r="S143" s="339"/>
      <c r="T143" s="223">
        <f>F143+G143+H143+I143+J143+K143+L143+M143+N143+O143+P143+Q143+R143+S143</f>
        <v>0</v>
      </c>
      <c r="U143" s="223">
        <f>T143*D143</f>
        <v>0</v>
      </c>
      <c r="V143" s="284" t="str">
        <f>IF(T143&gt;0,T143*E143,"-")</f>
        <v>-</v>
      </c>
      <c r="W143" s="224" t="s">
        <v>398</v>
      </c>
      <c r="X143" s="293" t="n">
        <v>0.560000000000000053</v>
      </c>
      <c r="Y143" s="297">
        <f>X143*T143</f>
        <v>0</v>
      </c>
    </row>
    <row r="144" spans="1:25" s="188" customFormat="1" ht="37.25" customHeight="1">
      <c r="A144" s="205" t="s">
        <v>383</v>
      </c>
      <c r="B144" s="206" t="s">
        <v>399</v>
      </c>
      <c r="C144" s="206" t="s">
        <v>400</v>
      </c>
      <c r="D144" s="198" t="n">
        <v>2</v>
      </c>
      <c r="E144" s="222" t="n">
        <v>81</v>
      </c>
      <c r="F144" s="327"/>
      <c r="G144" s="328"/>
      <c r="H144" s="329"/>
      <c r="I144" s="330"/>
      <c r="J144" s="331"/>
      <c r="K144" s="332"/>
      <c r="L144" s="333"/>
      <c r="M144" s="334"/>
      <c r="N144" s="361"/>
      <c r="O144" s="335"/>
      <c r="P144" s="336"/>
      <c r="Q144" s="337"/>
      <c r="R144" s="338"/>
      <c r="S144" s="339"/>
      <c r="T144" s="223">
        <f>F144+G144+H144+I144+J144+K144+L144+M144+N144+O144+P144+Q144+R144+S144</f>
        <v>0</v>
      </c>
      <c r="U144" s="223">
        <f>T144*D144</f>
        <v>0</v>
      </c>
      <c r="V144" s="284" t="str">
        <f>IF(T144&gt;0,T144*E144,"-")</f>
        <v>-</v>
      </c>
      <c r="W144" s="224" t="s">
        <v>401</v>
      </c>
      <c r="X144" s="293" t="n">
        <v>1.15999999999999992</v>
      </c>
      <c r="Y144" s="297">
        <f>X144*T144</f>
        <v>0</v>
      </c>
    </row>
    <row r="145" spans="1:25" s="188" customFormat="1" ht="37.25" customHeight="1">
      <c r="A145" s="205" t="s">
        <v>383</v>
      </c>
      <c r="B145" s="206" t="s">
        <v>402</v>
      </c>
      <c r="C145" s="206" t="s">
        <v>403</v>
      </c>
      <c r="D145" s="198" t="n">
        <v>2</v>
      </c>
      <c r="E145" s="222" t="n">
        <v>90</v>
      </c>
      <c r="F145" s="327"/>
      <c r="G145" s="328"/>
      <c r="H145" s="329"/>
      <c r="I145" s="330"/>
      <c r="J145" s="331"/>
      <c r="K145" s="332"/>
      <c r="L145" s="333"/>
      <c r="M145" s="334"/>
      <c r="N145" s="361"/>
      <c r="O145" s="335"/>
      <c r="P145" s="336"/>
      <c r="Q145" s="337"/>
      <c r="R145" s="338"/>
      <c r="S145" s="339"/>
      <c r="T145" s="223">
        <f>F145+G145+H145+I145+J145+K145+L145+M145+N145+O145+P145+Q145+R145+S145</f>
        <v>0</v>
      </c>
      <c r="U145" s="223">
        <f>T145*D145</f>
        <v>0</v>
      </c>
      <c r="V145" s="284" t="str">
        <f>IF(T145&gt;0,T145*E145,"-")</f>
        <v>-</v>
      </c>
      <c r="W145" s="224" t="s">
        <v>404</v>
      </c>
      <c r="X145" s="293" t="n">
        <v>1.33000000000000007</v>
      </c>
      <c r="Y145" s="297">
        <f>X145*T145</f>
        <v>0</v>
      </c>
    </row>
    <row r="146" spans="1:25" s="188" customFormat="1" ht="37.25" customHeight="1">
      <c r="A146" s="205" t="s">
        <v>383</v>
      </c>
      <c r="B146" s="206" t="s">
        <v>405</v>
      </c>
      <c r="C146" s="206" t="s">
        <v>406</v>
      </c>
      <c r="D146" s="198" t="n">
        <v>1</v>
      </c>
      <c r="E146" s="222" t="n">
        <v>50</v>
      </c>
      <c r="F146" s="327"/>
      <c r="G146" s="328"/>
      <c r="H146" s="329"/>
      <c r="I146" s="330"/>
      <c r="J146" s="331"/>
      <c r="K146" s="332"/>
      <c r="L146" s="333"/>
      <c r="M146" s="334"/>
      <c r="N146" s="361"/>
      <c r="O146" s="335"/>
      <c r="P146" s="336"/>
      <c r="Q146" s="337"/>
      <c r="R146" s="338"/>
      <c r="S146" s="339"/>
      <c r="T146" s="223">
        <f>F146+G146+H146+I146+J146+K146+L146+M146+N146+O146+P146+Q146+R146+S146</f>
        <v>0</v>
      </c>
      <c r="U146" s="223">
        <f>T146*D146</f>
        <v>0</v>
      </c>
      <c r="V146" s="284" t="str">
        <f>IF(T146&gt;0,T146*E146,"-")</f>
        <v>-</v>
      </c>
      <c r="W146" s="224" t="s">
        <v>255</v>
      </c>
      <c r="X146" s="293" t="n">
        <v>0.770000000000000018</v>
      </c>
      <c r="Y146" s="297">
        <f>X146*T146</f>
        <v>0</v>
      </c>
    </row>
    <row r="147" spans="1:25" s="188" customFormat="1" ht="37.25" customHeight="1">
      <c r="A147" s="205" t="s">
        <v>383</v>
      </c>
      <c r="B147" s="206" t="s">
        <v>407</v>
      </c>
      <c r="C147" s="206" t="s">
        <v>408</v>
      </c>
      <c r="D147" s="198" t="n">
        <v>1</v>
      </c>
      <c r="E147" s="222" t="n">
        <v>50</v>
      </c>
      <c r="F147" s="327"/>
      <c r="G147" s="328"/>
      <c r="H147" s="329"/>
      <c r="I147" s="330"/>
      <c r="J147" s="331"/>
      <c r="K147" s="332"/>
      <c r="L147" s="333"/>
      <c r="M147" s="334"/>
      <c r="N147" s="361"/>
      <c r="O147" s="335"/>
      <c r="P147" s="336"/>
      <c r="Q147" s="337"/>
      <c r="R147" s="338"/>
      <c r="S147" s="339"/>
      <c r="T147" s="223">
        <f>F147+G147+H147+I147+J147+K147+L147+M147+N147+O147+P147+Q147+R147+S147</f>
        <v>0</v>
      </c>
      <c r="U147" s="223">
        <f>T147*D147</f>
        <v>0</v>
      </c>
      <c r="V147" s="284" t="str">
        <f>IF(T147&gt;0,T147*E147,"-")</f>
        <v>-</v>
      </c>
      <c r="W147" s="224" t="s">
        <v>409</v>
      </c>
      <c r="X147" s="293" t="n">
        <v>0.790000000000000036</v>
      </c>
      <c r="Y147" s="297">
        <f>X147*T147</f>
        <v>0</v>
      </c>
    </row>
    <row r="148" spans="1:25" s="188" customFormat="1" ht="37.25" customHeight="1">
      <c r="A148" s="205" t="s">
        <v>383</v>
      </c>
      <c r="B148" s="206" t="s">
        <v>410</v>
      </c>
      <c r="C148" s="206" t="s">
        <v>411</v>
      </c>
      <c r="D148" s="198" t="n">
        <v>1</v>
      </c>
      <c r="E148" s="222" t="n">
        <v>58</v>
      </c>
      <c r="F148" s="327"/>
      <c r="G148" s="328"/>
      <c r="H148" s="329"/>
      <c r="I148" s="330"/>
      <c r="J148" s="331"/>
      <c r="K148" s="332"/>
      <c r="L148" s="333"/>
      <c r="M148" s="334"/>
      <c r="N148" s="361"/>
      <c r="O148" s="335"/>
      <c r="P148" s="336"/>
      <c r="Q148" s="337"/>
      <c r="R148" s="338"/>
      <c r="S148" s="339"/>
      <c r="T148" s="223">
        <f>F148+G148+H148+I148+J148+K148+L148+M148+N148+O148+P148+Q148+R148+S148</f>
        <v>0</v>
      </c>
      <c r="U148" s="223">
        <f>T148*D148</f>
        <v>0</v>
      </c>
      <c r="V148" s="284" t="str">
        <f>IF(T148&gt;0,T148*E148,"-")</f>
        <v>-</v>
      </c>
      <c r="W148" s="229" t="s">
        <v>412</v>
      </c>
      <c r="X148" s="293" t="n">
        <v>0.959999999999999964</v>
      </c>
      <c r="Y148" s="297">
        <f>X148*T148</f>
        <v>0</v>
      </c>
    </row>
    <row r="149" spans="1:25" s="188" customFormat="1" ht="37.25" customHeight="1">
      <c r="A149" s="205" t="s">
        <v>383</v>
      </c>
      <c r="B149" s="206" t="s">
        <v>413</v>
      </c>
      <c r="C149" s="206" t="s">
        <v>414</v>
      </c>
      <c r="D149" s="198" t="n">
        <v>1</v>
      </c>
      <c r="E149" s="222" t="n">
        <v>78</v>
      </c>
      <c r="F149" s="327"/>
      <c r="G149" s="328"/>
      <c r="H149" s="329"/>
      <c r="I149" s="330"/>
      <c r="J149" s="331"/>
      <c r="K149" s="332"/>
      <c r="L149" s="333"/>
      <c r="M149" s="334"/>
      <c r="N149" s="361"/>
      <c r="O149" s="335"/>
      <c r="P149" s="336"/>
      <c r="Q149" s="337"/>
      <c r="R149" s="338"/>
      <c r="S149" s="339"/>
      <c r="T149" s="223">
        <f>F149+G149+H149+I149+J149+K149+L149+M149+N149+O149+P149+Q149+R149+S149</f>
        <v>0</v>
      </c>
      <c r="U149" s="223">
        <f>T149*D149</f>
        <v>0</v>
      </c>
      <c r="V149" s="284" t="str">
        <f>IF(T149&gt;0,T149*E149,"-")</f>
        <v>-</v>
      </c>
      <c r="W149" s="230" t="s">
        <v>267</v>
      </c>
      <c r="X149" s="293" t="n">
        <v>1.35000000000000009</v>
      </c>
      <c r="Y149" s="297">
        <f>X149*T149</f>
        <v>0</v>
      </c>
    </row>
    <row r="150" spans="1:25" s="188" customFormat="1" ht="37.25" customHeight="1">
      <c r="A150" s="205" t="s">
        <v>383</v>
      </c>
      <c r="B150" s="206" t="s">
        <v>415</v>
      </c>
      <c r="C150" s="206" t="s">
        <v>416</v>
      </c>
      <c r="D150" s="198" t="n">
        <v>2</v>
      </c>
      <c r="E150" s="222" t="n">
        <v>174</v>
      </c>
      <c r="F150" s="327"/>
      <c r="G150" s="328"/>
      <c r="H150" s="329"/>
      <c r="I150" s="330"/>
      <c r="J150" s="331"/>
      <c r="K150" s="332"/>
      <c r="L150" s="333"/>
      <c r="M150" s="334"/>
      <c r="N150" s="361"/>
      <c r="O150" s="335"/>
      <c r="P150" s="336"/>
      <c r="Q150" s="337"/>
      <c r="R150" s="338"/>
      <c r="S150" s="339"/>
      <c r="T150" s="223">
        <f>F150+G150+H150+I150+J150+K150+L150+M150+N150+O150+P150+Q150+R150+S150</f>
        <v>0</v>
      </c>
      <c r="U150" s="223">
        <f>T150*D150</f>
        <v>0</v>
      </c>
      <c r="V150" s="284" t="str">
        <f>IF(T150&gt;0,T150*E150,"-")</f>
        <v>-</v>
      </c>
      <c r="W150" s="224" t="s">
        <v>417</v>
      </c>
      <c r="X150" s="293" t="n">
        <v>2.98000000000000007</v>
      </c>
      <c r="Y150" s="297">
        <f>X150*T150</f>
        <v>0</v>
      </c>
    </row>
    <row r="151" spans="1:25" s="188" customFormat="1" ht="37.25" customHeight="1">
      <c r="A151" s="205" t="s">
        <v>418</v>
      </c>
      <c r="B151" s="206" t="s">
        <v>419</v>
      </c>
      <c r="C151" s="206" t="s">
        <v>420</v>
      </c>
      <c r="D151" s="198" t="n">
        <v>5</v>
      </c>
      <c r="E151" s="222" t="n">
        <v>25</v>
      </c>
      <c r="F151" s="327"/>
      <c r="G151" s="328"/>
      <c r="H151" s="329"/>
      <c r="I151" s="330"/>
      <c r="J151" s="331" t="n">
        <v>1</v>
      </c>
      <c r="K151" s="332"/>
      <c r="L151" s="333"/>
      <c r="M151" s="334"/>
      <c r="N151" s="361"/>
      <c r="O151" s="335"/>
      <c r="P151" s="336"/>
      <c r="Q151" s="337"/>
      <c r="R151" s="338"/>
      <c r="S151" s="339"/>
      <c r="T151" s="223">
        <f>F151+G151+H151+I151+J151+K151+L151+M151+N151+O151+P151+Q151+R151+S151</f>
        <v>1</v>
      </c>
      <c r="U151" s="223">
        <f>T151*D151</f>
        <v>5</v>
      </c>
      <c r="V151" s="284">
        <f>IF(T151&gt;0,T151*E151,"-")</f>
        <v>25</v>
      </c>
      <c r="W151" s="228" t="s">
        <v>286</v>
      </c>
      <c r="X151" s="293" t="n">
        <v>0.230000000000000027</v>
      </c>
      <c r="Y151" s="297">
        <f>X151*T151</f>
        <v>0.230000000000000027</v>
      </c>
    </row>
    <row r="152" spans="1:25" s="188" customFormat="1" ht="37.25" customHeight="1">
      <c r="A152" s="205" t="s">
        <v>418</v>
      </c>
      <c r="B152" s="206" t="s">
        <v>421</v>
      </c>
      <c r="C152" s="206" t="s">
        <v>422</v>
      </c>
      <c r="D152" s="198" t="n">
        <v>5</v>
      </c>
      <c r="E152" s="222" t="n">
        <v>21</v>
      </c>
      <c r="F152" s="327"/>
      <c r="G152" s="328"/>
      <c r="H152" s="329"/>
      <c r="I152" s="330"/>
      <c r="J152" s="331" t="n">
        <v>1</v>
      </c>
      <c r="K152" s="332"/>
      <c r="L152" s="333"/>
      <c r="M152" s="334"/>
      <c r="N152" s="361"/>
      <c r="O152" s="335"/>
      <c r="P152" s="336"/>
      <c r="Q152" s="337"/>
      <c r="R152" s="338"/>
      <c r="S152" s="339"/>
      <c r="T152" s="223">
        <f>F152+G152+H152+I152+J152+K152+L152+M152+N152+O152+P152+Q152+R152+S152</f>
        <v>1</v>
      </c>
      <c r="U152" s="223">
        <f>T152*D152</f>
        <v>5</v>
      </c>
      <c r="V152" s="284">
        <f>IF(T152&gt;0,T152*E152,"-")</f>
        <v>21</v>
      </c>
      <c r="W152" s="228" t="s">
        <v>286</v>
      </c>
      <c r="X152" s="293" t="n">
        <v>0.170000000000000018</v>
      </c>
      <c r="Y152" s="297">
        <f>X152*T152</f>
        <v>0.170000000000000018</v>
      </c>
    </row>
    <row r="153" spans="1:25" s="188" customFormat="1" ht="37.25" customHeight="1">
      <c r="A153" s="205" t="s">
        <v>418</v>
      </c>
      <c r="B153" s="206" t="s">
        <v>423</v>
      </c>
      <c r="C153" s="206" t="s">
        <v>424</v>
      </c>
      <c r="D153" s="198" t="n">
        <v>5</v>
      </c>
      <c r="E153" s="222" t="n">
        <v>37</v>
      </c>
      <c r="F153" s="327"/>
      <c r="G153" s="328"/>
      <c r="H153" s="329"/>
      <c r="I153" s="330"/>
      <c r="J153" s="331" t="n">
        <v>1</v>
      </c>
      <c r="K153" s="332"/>
      <c r="L153" s="333"/>
      <c r="M153" s="334"/>
      <c r="N153" s="361"/>
      <c r="O153" s="335"/>
      <c r="P153" s="336"/>
      <c r="Q153" s="337"/>
      <c r="R153" s="338"/>
      <c r="S153" s="339"/>
      <c r="T153" s="223">
        <f>F153+G153+H153+I153+J153+K153+L153+M153+N153+O153+P153+Q153+R153+S153</f>
        <v>1</v>
      </c>
      <c r="U153" s="223">
        <f>T153*D153</f>
        <v>5</v>
      </c>
      <c r="V153" s="284">
        <f>IF(T153&gt;0,T153*E153,"-")</f>
        <v>37</v>
      </c>
      <c r="W153" s="228" t="s">
        <v>286</v>
      </c>
      <c r="X153" s="293" t="n">
        <v>0.5</v>
      </c>
      <c r="Y153" s="297">
        <f>X153*T153</f>
        <v>0.5</v>
      </c>
    </row>
    <row r="154" spans="1:25" s="188" customFormat="1" ht="37.25" customHeight="1">
      <c r="A154" s="205" t="s">
        <v>418</v>
      </c>
      <c r="B154" s="206" t="s">
        <v>425</v>
      </c>
      <c r="C154" s="206" t="s">
        <v>426</v>
      </c>
      <c r="D154" s="198" t="n">
        <v>6</v>
      </c>
      <c r="E154" s="222" t="n">
        <v>34</v>
      </c>
      <c r="F154" s="327"/>
      <c r="G154" s="328"/>
      <c r="H154" s="329"/>
      <c r="I154" s="330"/>
      <c r="J154" s="331" t="n">
        <v>1</v>
      </c>
      <c r="K154" s="332"/>
      <c r="L154" s="333"/>
      <c r="M154" s="334"/>
      <c r="N154" s="361"/>
      <c r="O154" s="335"/>
      <c r="P154" s="336"/>
      <c r="Q154" s="337"/>
      <c r="R154" s="338"/>
      <c r="S154" s="339"/>
      <c r="T154" s="223">
        <f>F154+G154+H154+I154+J154+K154+L154+M154+N154+O154+P154+Q154+R154+S154</f>
        <v>1</v>
      </c>
      <c r="U154" s="223">
        <f>T154*D154</f>
        <v>6</v>
      </c>
      <c r="V154" s="284">
        <f>IF(T154&gt;0,T154*E154,"-")</f>
        <v>34</v>
      </c>
      <c r="W154" s="228" t="s">
        <v>286</v>
      </c>
      <c r="X154" s="293" t="n">
        <v>0.35</v>
      </c>
      <c r="Y154" s="297">
        <f>X154*T154</f>
        <v>0.35</v>
      </c>
    </row>
    <row r="155" spans="1:25" s="188" customFormat="1" ht="37.25" customHeight="1">
      <c r="A155" s="205" t="s">
        <v>418</v>
      </c>
      <c r="B155" s="206" t="s">
        <v>427</v>
      </c>
      <c r="C155" s="206" t="s">
        <v>428</v>
      </c>
      <c r="D155" s="198" t="n">
        <v>10</v>
      </c>
      <c r="E155" s="222" t="n">
        <v>62</v>
      </c>
      <c r="F155" s="327"/>
      <c r="G155" s="328"/>
      <c r="H155" s="329"/>
      <c r="I155" s="330"/>
      <c r="J155" s="331" t="n">
        <v>1</v>
      </c>
      <c r="K155" s="332"/>
      <c r="L155" s="333"/>
      <c r="M155" s="334"/>
      <c r="N155" s="361"/>
      <c r="O155" s="335"/>
      <c r="P155" s="336"/>
      <c r="Q155" s="337"/>
      <c r="R155" s="338"/>
      <c r="S155" s="339"/>
      <c r="T155" s="223">
        <f>F155+G155+H155+I155+J155+K155+L155+M155+N155+O155+P155+Q155+R155+S155</f>
        <v>1</v>
      </c>
      <c r="U155" s="223">
        <f>T155*D155</f>
        <v>10</v>
      </c>
      <c r="V155" s="284">
        <f>IF(T155&gt;0,T155*E155,"-")</f>
        <v>62</v>
      </c>
      <c r="W155" s="224" t="s">
        <v>429</v>
      </c>
      <c r="X155" s="293" t="n">
        <v>0.5</v>
      </c>
      <c r="Y155" s="297">
        <f>X155*T155</f>
        <v>0.5</v>
      </c>
    </row>
    <row r="156" spans="1:25" s="188" customFormat="1" ht="37.25" customHeight="1">
      <c r="A156" s="205" t="s">
        <v>418</v>
      </c>
      <c r="B156" s="206" t="s">
        <v>430</v>
      </c>
      <c r="C156" s="206" t="s">
        <v>431</v>
      </c>
      <c r="D156" s="198" t="n">
        <v>11</v>
      </c>
      <c r="E156" s="222" t="n">
        <v>74</v>
      </c>
      <c r="F156" s="327"/>
      <c r="G156" s="328"/>
      <c r="H156" s="329"/>
      <c r="I156" s="330"/>
      <c r="J156" s="331" t="n">
        <v>1</v>
      </c>
      <c r="K156" s="332"/>
      <c r="L156" s="333"/>
      <c r="M156" s="334"/>
      <c r="N156" s="361"/>
      <c r="O156" s="335"/>
      <c r="P156" s="336"/>
      <c r="Q156" s="337"/>
      <c r="R156" s="338"/>
      <c r="S156" s="339"/>
      <c r="T156" s="223">
        <f>F156+G156+H156+I156+J156+K156+L156+M156+N156+O156+P156+Q156+R156+S156</f>
        <v>1</v>
      </c>
      <c r="U156" s="223">
        <f>T156*D156</f>
        <v>11</v>
      </c>
      <c r="V156" s="284">
        <f>IF(T156&gt;0,T156*E156,"-")</f>
        <v>74</v>
      </c>
      <c r="W156" s="224" t="s">
        <v>432</v>
      </c>
      <c r="X156" s="293" t="n">
        <v>0.790000000000000036</v>
      </c>
      <c r="Y156" s="297">
        <f>X156*T156</f>
        <v>0.790000000000000036</v>
      </c>
    </row>
    <row r="157" spans="1:25" s="188" customFormat="1" ht="37.25" customHeight="1">
      <c r="A157" s="205" t="s">
        <v>418</v>
      </c>
      <c r="B157" s="206" t="s">
        <v>433</v>
      </c>
      <c r="C157" s="206" t="s">
        <v>434</v>
      </c>
      <c r="D157" s="198" t="n">
        <v>5</v>
      </c>
      <c r="E157" s="222" t="n">
        <v>41</v>
      </c>
      <c r="F157" s="327"/>
      <c r="G157" s="328"/>
      <c r="H157" s="329"/>
      <c r="I157" s="330"/>
      <c r="J157" s="331"/>
      <c r="K157" s="332"/>
      <c r="L157" s="333"/>
      <c r="M157" s="334"/>
      <c r="N157" s="361"/>
      <c r="O157" s="335"/>
      <c r="P157" s="336"/>
      <c r="Q157" s="337"/>
      <c r="R157" s="338"/>
      <c r="S157" s="339"/>
      <c r="T157" s="223">
        <f>F157+G157+H157+I157+J157+K157+L157+M157+N157+O157+P157+Q157+R157+S157</f>
        <v>0</v>
      </c>
      <c r="U157" s="223">
        <f>T157*D157</f>
        <v>0</v>
      </c>
      <c r="V157" s="284" t="str">
        <f>IF(T157&gt;0,T157*E157,"-")</f>
        <v>-</v>
      </c>
      <c r="W157" s="224" t="s">
        <v>34</v>
      </c>
      <c r="X157" s="293" t="n">
        <v>0.5</v>
      </c>
      <c r="Y157" s="297">
        <f>X157*T157</f>
        <v>0</v>
      </c>
    </row>
    <row r="158" spans="1:25" s="188" customFormat="1" ht="37.25" customHeight="1">
      <c r="A158" s="205" t="s">
        <v>418</v>
      </c>
      <c r="B158" s="206" t="s">
        <v>435</v>
      </c>
      <c r="C158" s="206" t="s">
        <v>436</v>
      </c>
      <c r="D158" s="198" t="n">
        <v>5</v>
      </c>
      <c r="E158" s="222" t="n">
        <v>52</v>
      </c>
      <c r="F158" s="327"/>
      <c r="G158" s="328"/>
      <c r="H158" s="329"/>
      <c r="I158" s="330"/>
      <c r="J158" s="331"/>
      <c r="K158" s="332"/>
      <c r="L158" s="333"/>
      <c r="M158" s="334"/>
      <c r="N158" s="361"/>
      <c r="O158" s="335"/>
      <c r="P158" s="336"/>
      <c r="Q158" s="337"/>
      <c r="R158" s="338"/>
      <c r="S158" s="339"/>
      <c r="T158" s="223">
        <f>F158+G158+H158+I158+J158+K158+L158+M158+N158+O158+P158+Q158+R158+S158</f>
        <v>0</v>
      </c>
      <c r="U158" s="223">
        <f>T158*D158</f>
        <v>0</v>
      </c>
      <c r="V158" s="284" t="str">
        <f>IF(T158&gt;0,T158*E158,"-")</f>
        <v>-</v>
      </c>
      <c r="W158" s="224" t="s">
        <v>214</v>
      </c>
      <c r="X158" s="293" t="n">
        <v>0.520000000000000018</v>
      </c>
      <c r="Y158" s="297">
        <f>X158*T158</f>
        <v>0</v>
      </c>
    </row>
    <row r="159" spans="1:25" s="188" customFormat="1" ht="37.25" customHeight="1">
      <c r="A159" s="205" t="s">
        <v>418</v>
      </c>
      <c r="B159" s="206" t="s">
        <v>437</v>
      </c>
      <c r="C159" s="206" t="s">
        <v>438</v>
      </c>
      <c r="D159" s="198" t="n">
        <v>5</v>
      </c>
      <c r="E159" s="222" t="n">
        <v>41</v>
      </c>
      <c r="F159" s="327"/>
      <c r="G159" s="328"/>
      <c r="H159" s="329"/>
      <c r="I159" s="330"/>
      <c r="J159" s="331"/>
      <c r="K159" s="332"/>
      <c r="L159" s="333"/>
      <c r="M159" s="334"/>
      <c r="N159" s="361"/>
      <c r="O159" s="335"/>
      <c r="P159" s="336"/>
      <c r="Q159" s="337"/>
      <c r="R159" s="338"/>
      <c r="S159" s="339"/>
      <c r="T159" s="223">
        <f>F159+G159+H159+I159+J159+K159+L159+M159+N159+O159+P159+Q159+R159+S159</f>
        <v>0</v>
      </c>
      <c r="U159" s="223">
        <f>T159*D159</f>
        <v>0</v>
      </c>
      <c r="V159" s="284" t="str">
        <f>IF(T159&gt;0,T159*E159,"-")</f>
        <v>-</v>
      </c>
      <c r="W159" s="224" t="s">
        <v>214</v>
      </c>
      <c r="X159" s="293" t="n">
        <v>0.509999999999999964</v>
      </c>
      <c r="Y159" s="297">
        <f>X159*T159</f>
        <v>0</v>
      </c>
    </row>
    <row r="160" spans="1:25" s="188" customFormat="1" ht="37.25" customHeight="1">
      <c r="A160" s="205" t="s">
        <v>418</v>
      </c>
      <c r="B160" s="206" t="s">
        <v>439</v>
      </c>
      <c r="C160" s="206" t="s">
        <v>440</v>
      </c>
      <c r="D160" s="198" t="n">
        <v>5</v>
      </c>
      <c r="E160" s="222" t="n">
        <v>48</v>
      </c>
      <c r="F160" s="327"/>
      <c r="G160" s="328"/>
      <c r="H160" s="329"/>
      <c r="I160" s="330"/>
      <c r="J160" s="331"/>
      <c r="K160" s="332"/>
      <c r="L160" s="333"/>
      <c r="M160" s="334"/>
      <c r="N160" s="361"/>
      <c r="O160" s="335"/>
      <c r="P160" s="336"/>
      <c r="Q160" s="337"/>
      <c r="R160" s="338"/>
      <c r="S160" s="339"/>
      <c r="T160" s="223">
        <f>F160+G160+H160+I160+J160+K160+L160+M160+N160+O160+P160+Q160+R160+S160</f>
        <v>0</v>
      </c>
      <c r="U160" s="223">
        <f>T160*D160</f>
        <v>0</v>
      </c>
      <c r="V160" s="284" t="str">
        <f>IF(T160&gt;0,T160*E160,"-")</f>
        <v>-</v>
      </c>
      <c r="W160" s="224" t="s">
        <v>441</v>
      </c>
      <c r="X160" s="293" t="n">
        <v>0.670000000000000018</v>
      </c>
      <c r="Y160" s="297">
        <f>X160*T160</f>
        <v>0</v>
      </c>
    </row>
    <row r="161" spans="1:25" s="188" customFormat="1" ht="37.25" customHeight="1">
      <c r="A161" s="205" t="s">
        <v>418</v>
      </c>
      <c r="B161" s="206" t="s">
        <v>442</v>
      </c>
      <c r="C161" s="206" t="s">
        <v>443</v>
      </c>
      <c r="D161" s="198" t="n">
        <v>5</v>
      </c>
      <c r="E161" s="222" t="n">
        <v>65</v>
      </c>
      <c r="F161" s="327"/>
      <c r="G161" s="328"/>
      <c r="H161" s="329"/>
      <c r="I161" s="330"/>
      <c r="J161" s="331" t="n">
        <v>1</v>
      </c>
      <c r="K161" s="332"/>
      <c r="L161" s="333"/>
      <c r="M161" s="334"/>
      <c r="N161" s="361"/>
      <c r="O161" s="335"/>
      <c r="P161" s="336"/>
      <c r="Q161" s="337"/>
      <c r="R161" s="338"/>
      <c r="S161" s="339"/>
      <c r="T161" s="223">
        <f>F161+G161+H161+I161+J161+K161+L161+M161+N161+O161+P161+Q161+R161+S161</f>
        <v>1</v>
      </c>
      <c r="U161" s="223">
        <f>T161*D161</f>
        <v>5</v>
      </c>
      <c r="V161" s="284">
        <f>IF(T161&gt;0,T161*E161,"-")</f>
        <v>65</v>
      </c>
      <c r="W161" s="224" t="s">
        <v>444</v>
      </c>
      <c r="X161" s="293" t="n">
        <v>0.959999999999999964</v>
      </c>
      <c r="Y161" s="297">
        <f>X161*T161</f>
        <v>0.959999999999999964</v>
      </c>
    </row>
    <row r="162" spans="1:25" s="188" customFormat="1" ht="37.25" customHeight="1">
      <c r="A162" s="205" t="s">
        <v>418</v>
      </c>
      <c r="B162" s="206" t="s">
        <v>445</v>
      </c>
      <c r="C162" s="206" t="s">
        <v>446</v>
      </c>
      <c r="D162" s="198" t="n">
        <v>5</v>
      </c>
      <c r="E162" s="222" t="n">
        <v>82</v>
      </c>
      <c r="F162" s="327"/>
      <c r="G162" s="328"/>
      <c r="H162" s="329"/>
      <c r="I162" s="330"/>
      <c r="J162" s="331" t="n">
        <v>1</v>
      </c>
      <c r="K162" s="332"/>
      <c r="L162" s="333"/>
      <c r="M162" s="334"/>
      <c r="N162" s="361"/>
      <c r="O162" s="335"/>
      <c r="P162" s="336"/>
      <c r="Q162" s="337"/>
      <c r="R162" s="338"/>
      <c r="S162" s="339"/>
      <c r="T162" s="223">
        <f>F162+G162+H162+I162+J162+K162+L162+M162+N162+O162+P162+Q162+R162+S162</f>
        <v>1</v>
      </c>
      <c r="U162" s="223">
        <f>T162*D162</f>
        <v>5</v>
      </c>
      <c r="V162" s="284">
        <f>IF(T162&gt;0,T162*E162,"-")</f>
        <v>82</v>
      </c>
      <c r="W162" s="224" t="s">
        <v>447</v>
      </c>
      <c r="X162" s="293" t="n">
        <v>1.32000000000000006</v>
      </c>
      <c r="Y162" s="297">
        <f>X162*T162</f>
        <v>1.32000000000000006</v>
      </c>
    </row>
    <row r="163" spans="1:25" s="188" customFormat="1" ht="37.25" customHeight="1">
      <c r="A163" s="205" t="s">
        <v>418</v>
      </c>
      <c r="B163" s="206" t="s">
        <v>448</v>
      </c>
      <c r="C163" s="206" t="s">
        <v>449</v>
      </c>
      <c r="D163" s="198" t="n">
        <v>3</v>
      </c>
      <c r="E163" s="222" t="n">
        <v>60</v>
      </c>
      <c r="F163" s="327"/>
      <c r="G163" s="328"/>
      <c r="H163" s="329"/>
      <c r="I163" s="330"/>
      <c r="J163" s="331" t="n">
        <v>1</v>
      </c>
      <c r="K163" s="332"/>
      <c r="L163" s="333"/>
      <c r="M163" s="334"/>
      <c r="N163" s="361"/>
      <c r="O163" s="335"/>
      <c r="P163" s="336"/>
      <c r="Q163" s="337"/>
      <c r="R163" s="338"/>
      <c r="S163" s="339"/>
      <c r="T163" s="223">
        <f>F163+G163+H163+I163+J163+K163+L163+M163+N163+O163+P163+Q163+R163+S163</f>
        <v>1</v>
      </c>
      <c r="U163" s="223">
        <f>T163*D163</f>
        <v>3</v>
      </c>
      <c r="V163" s="284">
        <f>IF(T163&gt;0,T163*E163,"-")</f>
        <v>60</v>
      </c>
      <c r="W163" s="224" t="s">
        <v>450</v>
      </c>
      <c r="X163" s="293" t="n">
        <v>1.08000000000000007</v>
      </c>
      <c r="Y163" s="297">
        <f>X163*T163</f>
        <v>1.08000000000000007</v>
      </c>
    </row>
    <row r="164" spans="1:25" s="188" customFormat="1" ht="37.25" customHeight="1">
      <c r="A164" s="205" t="s">
        <v>418</v>
      </c>
      <c r="B164" s="206" t="s">
        <v>451</v>
      </c>
      <c r="C164" s="206" t="s">
        <v>452</v>
      </c>
      <c r="D164" s="198" t="n">
        <v>3</v>
      </c>
      <c r="E164" s="222" t="n">
        <v>103</v>
      </c>
      <c r="F164" s="327"/>
      <c r="G164" s="328"/>
      <c r="H164" s="329"/>
      <c r="I164" s="330"/>
      <c r="J164" s="331" t="n">
        <v>1</v>
      </c>
      <c r="K164" s="332"/>
      <c r="L164" s="333"/>
      <c r="M164" s="334"/>
      <c r="N164" s="361"/>
      <c r="O164" s="335"/>
      <c r="P164" s="336"/>
      <c r="Q164" s="337"/>
      <c r="R164" s="338"/>
      <c r="S164" s="339"/>
      <c r="T164" s="223">
        <f>F164+G164+H164+I164+J164+K164+L164+M164+N164+O164+P164+Q164+R164+S164</f>
        <v>1</v>
      </c>
      <c r="U164" s="223">
        <f>T164*D164</f>
        <v>3</v>
      </c>
      <c r="V164" s="284">
        <f>IF(T164&gt;0,T164*E164,"-")</f>
        <v>103</v>
      </c>
      <c r="W164" s="224" t="s">
        <v>453</v>
      </c>
      <c r="X164" s="293" t="n">
        <v>2.12999999999999989</v>
      </c>
      <c r="Y164" s="297">
        <f>X164*T164</f>
        <v>2.12999999999999989</v>
      </c>
    </row>
    <row r="165" spans="1:25" s="188" customFormat="1" ht="37.25" customHeight="1">
      <c r="A165" s="205" t="s">
        <v>418</v>
      </c>
      <c r="B165" s="206" t="s">
        <v>454</v>
      </c>
      <c r="C165" s="206" t="s">
        <v>455</v>
      </c>
      <c r="D165" s="198" t="n">
        <v>5</v>
      </c>
      <c r="E165" s="222" t="n">
        <v>119</v>
      </c>
      <c r="F165" s="327"/>
      <c r="G165" s="328"/>
      <c r="H165" s="329"/>
      <c r="I165" s="330"/>
      <c r="J165" s="331" t="n">
        <v>1</v>
      </c>
      <c r="K165" s="332"/>
      <c r="L165" s="333"/>
      <c r="M165" s="334"/>
      <c r="N165" s="361"/>
      <c r="O165" s="335"/>
      <c r="P165" s="336"/>
      <c r="Q165" s="337"/>
      <c r="R165" s="338"/>
      <c r="S165" s="339"/>
      <c r="T165" s="223">
        <f>F165+G165+H165+I165+J165+K165+L165+M165+N165+O165+P165+Q165+R165+S165</f>
        <v>1</v>
      </c>
      <c r="U165" s="223">
        <f>T165*D165</f>
        <v>5</v>
      </c>
      <c r="V165" s="284">
        <f>IF(T165&gt;0,T165*E165,"-")</f>
        <v>119</v>
      </c>
      <c r="W165" s="224" t="s">
        <v>34</v>
      </c>
      <c r="X165" s="293" t="n">
        <v>2.04000000000000004</v>
      </c>
      <c r="Y165" s="297">
        <f>X165*T165</f>
        <v>2.04000000000000004</v>
      </c>
    </row>
    <row r="166" spans="1:25" s="188" customFormat="1" ht="37.25" customHeight="1">
      <c r="A166" s="205" t="s">
        <v>418</v>
      </c>
      <c r="B166" s="206" t="s">
        <v>456</v>
      </c>
      <c r="C166" s="206" t="s">
        <v>457</v>
      </c>
      <c r="D166" s="198" t="n">
        <v>2</v>
      </c>
      <c r="E166" s="222" t="n">
        <v>90</v>
      </c>
      <c r="F166" s="327"/>
      <c r="G166" s="328"/>
      <c r="H166" s="329"/>
      <c r="I166" s="330"/>
      <c r="J166" s="331" t="n">
        <v>1</v>
      </c>
      <c r="K166" s="332"/>
      <c r="L166" s="333"/>
      <c r="M166" s="334"/>
      <c r="N166" s="361"/>
      <c r="O166" s="335"/>
      <c r="P166" s="336"/>
      <c r="Q166" s="337"/>
      <c r="R166" s="338"/>
      <c r="S166" s="339"/>
      <c r="T166" s="223">
        <f>F166+G166+H166+I166+J166+K166+L166+M166+N166+O166+P166+Q166+R166+S166</f>
        <v>1</v>
      </c>
      <c r="U166" s="223">
        <f>T166*D166</f>
        <v>2</v>
      </c>
      <c r="V166" s="284">
        <f>IF(T166&gt;0,T166*E166,"-")</f>
        <v>90</v>
      </c>
      <c r="W166" s="224" t="s">
        <v>458</v>
      </c>
      <c r="X166" s="293" t="n">
        <v>1.28000000000000004</v>
      </c>
      <c r="Y166" s="297">
        <f>X166*T166</f>
        <v>1.28000000000000004</v>
      </c>
    </row>
    <row r="167" spans="1:25" s="188" customFormat="1" ht="37.25" customHeight="1">
      <c r="A167" s="205" t="s">
        <v>418</v>
      </c>
      <c r="B167" s="206" t="s">
        <v>459</v>
      </c>
      <c r="C167" s="206" t="s">
        <v>460</v>
      </c>
      <c r="D167" s="198" t="n">
        <v>2</v>
      </c>
      <c r="E167" s="222" t="n">
        <v>118</v>
      </c>
      <c r="F167" s="327"/>
      <c r="G167" s="328"/>
      <c r="H167" s="329"/>
      <c r="I167" s="330"/>
      <c r="J167" s="331" t="n">
        <v>1</v>
      </c>
      <c r="K167" s="332"/>
      <c r="L167" s="333"/>
      <c r="M167" s="334"/>
      <c r="N167" s="361"/>
      <c r="O167" s="335"/>
      <c r="P167" s="336"/>
      <c r="Q167" s="337"/>
      <c r="R167" s="338"/>
      <c r="S167" s="339"/>
      <c r="T167" s="223">
        <f>F167+G167+H167+I167+J167+K167+L167+M167+N167+O167+P167+Q167+R167+S167</f>
        <v>1</v>
      </c>
      <c r="U167" s="223">
        <f>T167*D167</f>
        <v>2</v>
      </c>
      <c r="V167" s="284">
        <f>IF(T167&gt;0,T167*E167,"-")</f>
        <v>118</v>
      </c>
      <c r="W167" s="224" t="s">
        <v>461</v>
      </c>
      <c r="X167" s="293" t="n">
        <v>1.8</v>
      </c>
      <c r="Y167" s="297">
        <f>X167*T167</f>
        <v>1.8</v>
      </c>
    </row>
    <row r="168" spans="1:25" s="188" customFormat="1" ht="37.25" customHeight="1">
      <c r="A168" s="205" t="s">
        <v>418</v>
      </c>
      <c r="B168" s="206" t="s">
        <v>462</v>
      </c>
      <c r="C168" s="206" t="s">
        <v>463</v>
      </c>
      <c r="D168" s="198" t="n">
        <v>2</v>
      </c>
      <c r="E168" s="222" t="n">
        <v>143</v>
      </c>
      <c r="F168" s="327"/>
      <c r="G168" s="328"/>
      <c r="H168" s="329"/>
      <c r="I168" s="330"/>
      <c r="J168" s="331"/>
      <c r="K168" s="332"/>
      <c r="L168" s="333"/>
      <c r="M168" s="334"/>
      <c r="N168" s="361"/>
      <c r="O168" s="335"/>
      <c r="P168" s="336"/>
      <c r="Q168" s="337"/>
      <c r="R168" s="338"/>
      <c r="S168" s="339"/>
      <c r="T168" s="223">
        <f>F168+G168+H168+I168+J168+K168+L168+M168+N168+O168+P168+Q168+R168+S168</f>
        <v>0</v>
      </c>
      <c r="U168" s="223">
        <f>T168*D168</f>
        <v>0</v>
      </c>
      <c r="V168" s="284" t="str">
        <f>IF(T168&gt;0,T168*E168,"-")</f>
        <v>-</v>
      </c>
      <c r="W168" s="224" t="s">
        <v>464</v>
      </c>
      <c r="X168" s="293" t="n">
        <v>2.16999999999999993</v>
      </c>
      <c r="Y168" s="297">
        <f>X168*T168</f>
        <v>0</v>
      </c>
    </row>
    <row r="169" spans="1:25" s="188" customFormat="1" ht="37.25" customHeight="1">
      <c r="A169" s="205" t="s">
        <v>418</v>
      </c>
      <c r="B169" s="206" t="s">
        <v>465</v>
      </c>
      <c r="C169" s="206" t="s">
        <v>466</v>
      </c>
      <c r="D169" s="198" t="n">
        <v>1</v>
      </c>
      <c r="E169" s="222" t="n">
        <v>86</v>
      </c>
      <c r="F169" s="327"/>
      <c r="G169" s="328"/>
      <c r="H169" s="329"/>
      <c r="I169" s="330"/>
      <c r="J169" s="331" t="n">
        <v>1</v>
      </c>
      <c r="K169" s="332"/>
      <c r="L169" s="333"/>
      <c r="M169" s="334"/>
      <c r="N169" s="361"/>
      <c r="O169" s="335"/>
      <c r="P169" s="336"/>
      <c r="Q169" s="337"/>
      <c r="R169" s="338"/>
      <c r="S169" s="339"/>
      <c r="T169" s="223">
        <f>F169+G169+H169+I169+J169+K169+L169+M169+N169+O169+P169+Q169+R169+S169</f>
        <v>1</v>
      </c>
      <c r="U169" s="223">
        <f>T169*D169</f>
        <v>1</v>
      </c>
      <c r="V169" s="284">
        <f>IF(T169&gt;0,T169*E169,"-")</f>
        <v>86</v>
      </c>
      <c r="W169" s="224" t="s">
        <v>261</v>
      </c>
      <c r="X169" s="293" t="n">
        <v>1.45</v>
      </c>
      <c r="Y169" s="297">
        <f>X169*T169</f>
        <v>1.45</v>
      </c>
    </row>
    <row r="170" spans="1:25" s="188" customFormat="1" ht="37.25" customHeight="1">
      <c r="A170" s="205" t="s">
        <v>418</v>
      </c>
      <c r="B170" s="206" t="s">
        <v>467</v>
      </c>
      <c r="C170" s="206" t="s">
        <v>468</v>
      </c>
      <c r="D170" s="198" t="n">
        <v>1</v>
      </c>
      <c r="E170" s="222" t="n">
        <v>140</v>
      </c>
      <c r="F170" s="327"/>
      <c r="G170" s="328"/>
      <c r="H170" s="329"/>
      <c r="I170" s="330"/>
      <c r="J170" s="331"/>
      <c r="K170" s="332"/>
      <c r="L170" s="333"/>
      <c r="M170" s="334"/>
      <c r="N170" s="361"/>
      <c r="O170" s="335"/>
      <c r="P170" s="336"/>
      <c r="Q170" s="337"/>
      <c r="R170" s="338"/>
      <c r="S170" s="339"/>
      <c r="T170" s="223">
        <f>F170+G170+H170+I170+J170+K170+L170+M170+N170+O170+P170+Q170+R170+S170</f>
        <v>0</v>
      </c>
      <c r="U170" s="223">
        <f>T170*D170</f>
        <v>0</v>
      </c>
      <c r="V170" s="284" t="str">
        <f>IF(T170&gt;0,T170*E170,"-")</f>
        <v>-</v>
      </c>
      <c r="W170" s="224" t="s">
        <v>469</v>
      </c>
      <c r="X170" s="293" t="n">
        <v>2.31999999999999984</v>
      </c>
      <c r="Y170" s="297">
        <f>X170*T170</f>
        <v>0</v>
      </c>
    </row>
    <row r="171" spans="1:25" s="188" customFormat="1" ht="37.25" customHeight="1">
      <c r="A171" s="205" t="s">
        <v>418</v>
      </c>
      <c r="B171" s="206" t="s">
        <v>470</v>
      </c>
      <c r="C171" s="206" t="s">
        <v>471</v>
      </c>
      <c r="D171" s="198" t="n">
        <v>1</v>
      </c>
      <c r="E171" s="222" t="n">
        <v>161</v>
      </c>
      <c r="F171" s="327"/>
      <c r="G171" s="328"/>
      <c r="H171" s="329"/>
      <c r="I171" s="330"/>
      <c r="J171" s="331"/>
      <c r="K171" s="332"/>
      <c r="L171" s="333"/>
      <c r="M171" s="334"/>
      <c r="N171" s="361"/>
      <c r="O171" s="335"/>
      <c r="P171" s="336"/>
      <c r="Q171" s="337"/>
      <c r="R171" s="338"/>
      <c r="S171" s="339"/>
      <c r="T171" s="223">
        <f>F171+G171+H171+I171+J171+K171+L171+M171+N171+O171+P171+Q171+R171+S171</f>
        <v>0</v>
      </c>
      <c r="U171" s="223">
        <f>T171*D171</f>
        <v>0</v>
      </c>
      <c r="V171" s="284" t="str">
        <f>IF(T171&gt;0,T171*E171,"-")</f>
        <v>-</v>
      </c>
      <c r="W171" s="224" t="s">
        <v>412</v>
      </c>
      <c r="X171" s="293" t="n">
        <v>2.72999999999999998</v>
      </c>
      <c r="Y171" s="297">
        <f>X171*T171</f>
        <v>0</v>
      </c>
    </row>
    <row r="172" spans="1:25" s="188" customFormat="1" ht="37.25" customHeight="1">
      <c r="A172" s="205" t="s">
        <v>472</v>
      </c>
      <c r="B172" s="206" t="s">
        <v>473</v>
      </c>
      <c r="C172" s="206" t="s">
        <v>474</v>
      </c>
      <c r="D172" s="198" t="n">
        <v>11</v>
      </c>
      <c r="E172" s="222" t="n">
        <v>50</v>
      </c>
      <c r="F172" s="327"/>
      <c r="G172" s="328"/>
      <c r="H172" s="329"/>
      <c r="I172" s="330"/>
      <c r="J172" s="331"/>
      <c r="K172" s="332"/>
      <c r="L172" s="333"/>
      <c r="M172" s="334"/>
      <c r="N172" s="361"/>
      <c r="O172" s="335"/>
      <c r="P172" s="336"/>
      <c r="Q172" s="337"/>
      <c r="R172" s="338"/>
      <c r="S172" s="339"/>
      <c r="T172" s="223">
        <f>F172+G172+H172+I172+J172+K172+L172+M172+N172+O172+P172+Q172+R172+S172</f>
        <v>0</v>
      </c>
      <c r="U172" s="223">
        <f>T172*D172</f>
        <v>0</v>
      </c>
      <c r="V172" s="284" t="str">
        <f>IF(T172&gt;0,T172*E172,"-")</f>
        <v>-</v>
      </c>
      <c r="W172" s="224" t="s">
        <v>475</v>
      </c>
      <c r="X172" s="293" t="n">
        <v>0.370000000000000018</v>
      </c>
      <c r="Y172" s="297">
        <f>X172*T172</f>
        <v>0</v>
      </c>
    </row>
    <row r="173" spans="1:25" s="188" customFormat="1" ht="37.25" customHeight="1">
      <c r="A173" s="205" t="s">
        <v>472</v>
      </c>
      <c r="B173" s="206" t="s">
        <v>476</v>
      </c>
      <c r="C173" s="206" t="s">
        <v>477</v>
      </c>
      <c r="D173" s="198" t="n">
        <v>5</v>
      </c>
      <c r="E173" s="222" t="n">
        <v>30</v>
      </c>
      <c r="F173" s="327"/>
      <c r="G173" s="328"/>
      <c r="H173" s="329"/>
      <c r="I173" s="330"/>
      <c r="J173" s="331"/>
      <c r="K173" s="332"/>
      <c r="L173" s="333"/>
      <c r="M173" s="334"/>
      <c r="N173" s="361"/>
      <c r="O173" s="335"/>
      <c r="P173" s="336"/>
      <c r="Q173" s="337"/>
      <c r="R173" s="338"/>
      <c r="S173" s="339"/>
      <c r="T173" s="223">
        <f>F173+G173+H173+I173+J173+K173+L173+M173+N173+O173+P173+Q173+R173+S173</f>
        <v>0</v>
      </c>
      <c r="U173" s="223">
        <f>T173*D173</f>
        <v>0</v>
      </c>
      <c r="V173" s="284" t="str">
        <f>IF(T173&gt;0,T173*E173,"-")</f>
        <v>-</v>
      </c>
      <c r="W173" s="224" t="s">
        <v>478</v>
      </c>
      <c r="X173" s="293" t="n">
        <v>0.29</v>
      </c>
      <c r="Y173" s="297">
        <f>X173*T173</f>
        <v>0</v>
      </c>
    </row>
    <row r="174" spans="1:25" s="188" customFormat="1" ht="37.25" customHeight="1">
      <c r="A174" s="205" t="s">
        <v>472</v>
      </c>
      <c r="B174" s="206" t="s">
        <v>479</v>
      </c>
      <c r="C174" s="206" t="s">
        <v>480</v>
      </c>
      <c r="D174" s="198" t="n">
        <v>10</v>
      </c>
      <c r="E174" s="222" t="n">
        <v>62</v>
      </c>
      <c r="F174" s="327"/>
      <c r="G174" s="328"/>
      <c r="H174" s="329"/>
      <c r="I174" s="330"/>
      <c r="J174" s="331"/>
      <c r="K174" s="332"/>
      <c r="L174" s="333"/>
      <c r="M174" s="334"/>
      <c r="N174" s="361"/>
      <c r="O174" s="335"/>
      <c r="P174" s="336"/>
      <c r="Q174" s="337"/>
      <c r="R174" s="338"/>
      <c r="S174" s="339"/>
      <c r="T174" s="223">
        <f>F174+G174+H174+I174+J174+K174+L174+M174+N174+O174+P174+Q174+R174+S174</f>
        <v>0</v>
      </c>
      <c r="U174" s="223">
        <f>T174*D174</f>
        <v>0</v>
      </c>
      <c r="V174" s="284" t="str">
        <f>IF(T174&gt;0,T174*E174,"-")</f>
        <v>-</v>
      </c>
      <c r="W174" s="224" t="s">
        <v>481</v>
      </c>
      <c r="X174" s="293" t="n">
        <v>0.589999999999999947</v>
      </c>
      <c r="Y174" s="297">
        <f>X174*T174</f>
        <v>0</v>
      </c>
    </row>
    <row r="175" spans="1:25" s="188" customFormat="1" ht="37.25" customHeight="1">
      <c r="A175" s="205" t="s">
        <v>472</v>
      </c>
      <c r="B175" s="206" t="s">
        <v>482</v>
      </c>
      <c r="C175" s="206" t="s">
        <v>483</v>
      </c>
      <c r="D175" s="198" t="n">
        <v>10</v>
      </c>
      <c r="E175" s="222" t="n">
        <v>67</v>
      </c>
      <c r="F175" s="327"/>
      <c r="G175" s="328"/>
      <c r="H175" s="329"/>
      <c r="I175" s="330"/>
      <c r="J175" s="331"/>
      <c r="K175" s="332"/>
      <c r="L175" s="333"/>
      <c r="M175" s="334"/>
      <c r="N175" s="361"/>
      <c r="O175" s="335"/>
      <c r="P175" s="336"/>
      <c r="Q175" s="337"/>
      <c r="R175" s="338"/>
      <c r="S175" s="339"/>
      <c r="T175" s="223">
        <f>F175+G175+H175+I175+J175+K175+L175+M175+N175+O175+P175+Q175+R175+S175</f>
        <v>0</v>
      </c>
      <c r="U175" s="223">
        <f>T175*D175</f>
        <v>0</v>
      </c>
      <c r="V175" s="284" t="str">
        <f>IF(T175&gt;0,T175*E175,"-")</f>
        <v>-</v>
      </c>
      <c r="W175" s="224" t="s">
        <v>481</v>
      </c>
      <c r="X175" s="293" t="n">
        <v>0.719999999999999929</v>
      </c>
      <c r="Y175" s="297">
        <f>X175*T175</f>
        <v>0</v>
      </c>
    </row>
    <row r="176" spans="1:25" s="188" customFormat="1" ht="37.25" customHeight="1">
      <c r="A176" s="205" t="s">
        <v>472</v>
      </c>
      <c r="B176" s="206" t="s">
        <v>484</v>
      </c>
      <c r="C176" s="206" t="s">
        <v>485</v>
      </c>
      <c r="D176" s="198" t="n">
        <v>5</v>
      </c>
      <c r="E176" s="222" t="n">
        <v>36</v>
      </c>
      <c r="F176" s="327"/>
      <c r="G176" s="328"/>
      <c r="H176" s="329"/>
      <c r="I176" s="330"/>
      <c r="J176" s="331"/>
      <c r="K176" s="332"/>
      <c r="L176" s="333"/>
      <c r="M176" s="334"/>
      <c r="N176" s="361"/>
      <c r="O176" s="335"/>
      <c r="P176" s="336"/>
      <c r="Q176" s="337"/>
      <c r="R176" s="338"/>
      <c r="S176" s="339"/>
      <c r="T176" s="223">
        <f>F176+G176+H176+I176+J176+K176+L176+M176+N176+O176+P176+Q176+R176+S176</f>
        <v>0</v>
      </c>
      <c r="U176" s="223">
        <f>T176*D176</f>
        <v>0</v>
      </c>
      <c r="V176" s="284" t="str">
        <f>IF(T176&gt;0,T176*E176,"-")</f>
        <v>-</v>
      </c>
      <c r="W176" s="224" t="s">
        <v>214</v>
      </c>
      <c r="X176" s="293" t="n">
        <v>0.330000000000000027</v>
      </c>
      <c r="Y176" s="297">
        <f>X176*T176</f>
        <v>0</v>
      </c>
    </row>
    <row r="177" spans="1:25" s="188" customFormat="1" ht="37.25" customHeight="1">
      <c r="A177" s="205" t="s">
        <v>472</v>
      </c>
      <c r="B177" s="206" t="s">
        <v>486</v>
      </c>
      <c r="C177" s="206" t="s">
        <v>487</v>
      </c>
      <c r="D177" s="198" t="n">
        <v>10</v>
      </c>
      <c r="E177" s="222" t="n">
        <v>82</v>
      </c>
      <c r="F177" s="327"/>
      <c r="G177" s="328"/>
      <c r="H177" s="329"/>
      <c r="I177" s="330"/>
      <c r="J177" s="331"/>
      <c r="K177" s="332"/>
      <c r="L177" s="333"/>
      <c r="M177" s="334"/>
      <c r="N177" s="361"/>
      <c r="O177" s="335"/>
      <c r="P177" s="336"/>
      <c r="Q177" s="337"/>
      <c r="R177" s="338"/>
      <c r="S177" s="339"/>
      <c r="T177" s="223">
        <f>F177+G177+H177+I177+J177+K177+L177+M177+N177+O177+P177+Q177+R177+S177</f>
        <v>0</v>
      </c>
      <c r="U177" s="223">
        <f>T177*D177</f>
        <v>0</v>
      </c>
      <c r="V177" s="284" t="str">
        <f>IF(T177&gt;0,T177*E177,"-")</f>
        <v>-</v>
      </c>
      <c r="W177" s="224" t="s">
        <v>488</v>
      </c>
      <c r="X177" s="293" t="n">
        <v>1.08000000000000007</v>
      </c>
      <c r="Y177" s="297">
        <f>X177*T177</f>
        <v>0</v>
      </c>
    </row>
    <row r="178" spans="1:25" s="188" customFormat="1" ht="37.25" customHeight="1">
      <c r="A178" s="205" t="s">
        <v>472</v>
      </c>
      <c r="B178" s="206" t="s">
        <v>489</v>
      </c>
      <c r="C178" s="206" t="s">
        <v>490</v>
      </c>
      <c r="D178" s="198" t="n">
        <v>10</v>
      </c>
      <c r="E178" s="222" t="n">
        <v>100</v>
      </c>
      <c r="F178" s="327"/>
      <c r="G178" s="328"/>
      <c r="H178" s="329"/>
      <c r="I178" s="330"/>
      <c r="J178" s="331"/>
      <c r="K178" s="332"/>
      <c r="L178" s="333"/>
      <c r="M178" s="334"/>
      <c r="N178" s="361"/>
      <c r="O178" s="335"/>
      <c r="P178" s="336"/>
      <c r="Q178" s="337"/>
      <c r="R178" s="338"/>
      <c r="S178" s="339"/>
      <c r="T178" s="223">
        <f>F178+G178+H178+I178+J178+K178+L178+M178+N178+O178+P178+Q178+R178+S178</f>
        <v>0</v>
      </c>
      <c r="U178" s="223">
        <f>T178*D178</f>
        <v>0</v>
      </c>
      <c r="V178" s="284" t="str">
        <f>IF(T178&gt;0,T178*E178,"-")</f>
        <v>-</v>
      </c>
      <c r="W178" s="224" t="s">
        <v>491</v>
      </c>
      <c r="X178" s="293" t="n">
        <v>1.55</v>
      </c>
      <c r="Y178" s="297">
        <f>X178*T178</f>
        <v>0</v>
      </c>
    </row>
    <row r="179" spans="1:25" s="188" customFormat="1" ht="37.25" customHeight="1">
      <c r="A179" s="205" t="s">
        <v>472</v>
      </c>
      <c r="B179" s="206" t="s">
        <v>492</v>
      </c>
      <c r="C179" s="206" t="s">
        <v>493</v>
      </c>
      <c r="D179" s="198" t="n">
        <v>5</v>
      </c>
      <c r="E179" s="222" t="n">
        <v>56</v>
      </c>
      <c r="F179" s="327"/>
      <c r="G179" s="328"/>
      <c r="H179" s="329"/>
      <c r="I179" s="330"/>
      <c r="J179" s="331"/>
      <c r="K179" s="332"/>
      <c r="L179" s="333"/>
      <c r="M179" s="334"/>
      <c r="N179" s="361"/>
      <c r="O179" s="335"/>
      <c r="P179" s="336"/>
      <c r="Q179" s="337"/>
      <c r="R179" s="338"/>
      <c r="S179" s="339"/>
      <c r="T179" s="223">
        <f>F179+G179+H179+I179+J179+K179+L179+M179+N179+O179+P179+Q179+R179+S179</f>
        <v>0</v>
      </c>
      <c r="U179" s="223">
        <f>T179*D179</f>
        <v>0</v>
      </c>
      <c r="V179" s="284" t="str">
        <f>IF(T179&gt;0,T179*E179,"-")</f>
        <v>-</v>
      </c>
      <c r="W179" s="224" t="s">
        <v>219</v>
      </c>
      <c r="X179" s="293" t="n">
        <v>0.840000000000000036</v>
      </c>
      <c r="Y179" s="297">
        <f>X179*T179</f>
        <v>0</v>
      </c>
    </row>
    <row r="180" spans="1:25" s="188" customFormat="1" ht="37.25" customHeight="1">
      <c r="A180" s="205" t="s">
        <v>472</v>
      </c>
      <c r="B180" s="206" t="s">
        <v>494</v>
      </c>
      <c r="C180" s="206" t="s">
        <v>495</v>
      </c>
      <c r="D180" s="198" t="n">
        <v>5</v>
      </c>
      <c r="E180" s="222" t="n">
        <v>72</v>
      </c>
      <c r="F180" s="327"/>
      <c r="G180" s="328"/>
      <c r="H180" s="329"/>
      <c r="I180" s="330"/>
      <c r="J180" s="331"/>
      <c r="K180" s="332"/>
      <c r="L180" s="333"/>
      <c r="M180" s="334"/>
      <c r="N180" s="361"/>
      <c r="O180" s="335"/>
      <c r="P180" s="336"/>
      <c r="Q180" s="337"/>
      <c r="R180" s="338"/>
      <c r="S180" s="339"/>
      <c r="T180" s="223">
        <f>F180+G180+H180+I180+J180+K180+L180+M180+N180+O180+P180+Q180+R180+S180</f>
        <v>0</v>
      </c>
      <c r="U180" s="223">
        <f>T180*D180</f>
        <v>0</v>
      </c>
      <c r="V180" s="284" t="str">
        <f>IF(T180&gt;0,T180*E180,"-")</f>
        <v>-</v>
      </c>
      <c r="W180" s="224" t="s">
        <v>496</v>
      </c>
      <c r="X180" s="293" t="n">
        <v>1.26000000000000001</v>
      </c>
      <c r="Y180" s="297">
        <f>X180*T180</f>
        <v>0</v>
      </c>
    </row>
    <row r="181" spans="1:25" s="188" customFormat="1" ht="37.25" customHeight="1">
      <c r="A181" s="205" t="s">
        <v>472</v>
      </c>
      <c r="B181" s="206" t="s">
        <v>497</v>
      </c>
      <c r="C181" s="206" t="s">
        <v>498</v>
      </c>
      <c r="D181" s="198" t="n">
        <v>5</v>
      </c>
      <c r="E181" s="222" t="n">
        <v>87</v>
      </c>
      <c r="F181" s="327"/>
      <c r="G181" s="328"/>
      <c r="H181" s="329"/>
      <c r="I181" s="330"/>
      <c r="J181" s="331"/>
      <c r="K181" s="332"/>
      <c r="L181" s="333"/>
      <c r="M181" s="334"/>
      <c r="N181" s="361"/>
      <c r="O181" s="335"/>
      <c r="P181" s="336"/>
      <c r="Q181" s="337"/>
      <c r="R181" s="338"/>
      <c r="S181" s="339"/>
      <c r="T181" s="223">
        <f>F181+G181+H181+I181+J181+K181+L181+M181+N181+O181+P181+Q181+R181+S181</f>
        <v>0</v>
      </c>
      <c r="U181" s="223">
        <f>T181*D181</f>
        <v>0</v>
      </c>
      <c r="V181" s="284" t="str">
        <f>IF(T181&gt;0,T181*E181,"-")</f>
        <v>-</v>
      </c>
      <c r="W181" s="224" t="s">
        <v>499</v>
      </c>
      <c r="X181" s="293" t="n">
        <v>1.62000000000000011</v>
      </c>
      <c r="Y181" s="297">
        <f>X181*T181</f>
        <v>0</v>
      </c>
    </row>
    <row r="182" spans="1:25" s="188" customFormat="1" ht="37.25" customHeight="1">
      <c r="A182" s="205" t="s">
        <v>472</v>
      </c>
      <c r="B182" s="206" t="s">
        <v>500</v>
      </c>
      <c r="C182" s="206" t="s">
        <v>501</v>
      </c>
      <c r="D182" s="198" t="n">
        <v>5</v>
      </c>
      <c r="E182" s="222" t="n">
        <v>92</v>
      </c>
      <c r="F182" s="327"/>
      <c r="G182" s="328"/>
      <c r="H182" s="329"/>
      <c r="I182" s="330"/>
      <c r="J182" s="331"/>
      <c r="K182" s="332"/>
      <c r="L182" s="333"/>
      <c r="M182" s="334"/>
      <c r="N182" s="361"/>
      <c r="O182" s="335"/>
      <c r="P182" s="336"/>
      <c r="Q182" s="337"/>
      <c r="R182" s="338"/>
      <c r="S182" s="339"/>
      <c r="T182" s="223">
        <f>F182+G182+H182+I182+J182+K182+L182+M182+N182+O182+P182+Q182+R182+S182</f>
        <v>0</v>
      </c>
      <c r="U182" s="223">
        <f>T182*D182</f>
        <v>0</v>
      </c>
      <c r="V182" s="284" t="str">
        <f>IF(T182&gt;0,T182*E182,"-")</f>
        <v>-</v>
      </c>
      <c r="W182" s="224" t="s">
        <v>331</v>
      </c>
      <c r="X182" s="293" t="n">
        <v>1.7</v>
      </c>
      <c r="Y182" s="297">
        <f>X182*T182</f>
        <v>0</v>
      </c>
    </row>
    <row r="183" spans="1:25" s="188" customFormat="1" ht="37.25" customHeight="1">
      <c r="A183" s="205" t="s">
        <v>472</v>
      </c>
      <c r="B183" s="206" t="s">
        <v>502</v>
      </c>
      <c r="C183" s="206" t="s">
        <v>503</v>
      </c>
      <c r="D183" s="198" t="n">
        <v>5</v>
      </c>
      <c r="E183" s="222" t="n">
        <v>113</v>
      </c>
      <c r="F183" s="327"/>
      <c r="G183" s="328"/>
      <c r="H183" s="329"/>
      <c r="I183" s="330"/>
      <c r="J183" s="331"/>
      <c r="K183" s="332"/>
      <c r="L183" s="333"/>
      <c r="M183" s="334"/>
      <c r="N183" s="361"/>
      <c r="O183" s="335"/>
      <c r="P183" s="336"/>
      <c r="Q183" s="337"/>
      <c r="R183" s="338"/>
      <c r="S183" s="339"/>
      <c r="T183" s="223">
        <f>F183+G183+H183+I183+J183+K183+L183+M183+N183+O183+P183+Q183+R183+S183</f>
        <v>0</v>
      </c>
      <c r="U183" s="223">
        <f>T183*D183</f>
        <v>0</v>
      </c>
      <c r="V183" s="284" t="str">
        <f>IF(T183&gt;0,T183*E183,"-")</f>
        <v>-</v>
      </c>
      <c r="W183" s="224" t="s">
        <v>504</v>
      </c>
      <c r="X183" s="293" t="n">
        <v>1.82000000000000011</v>
      </c>
      <c r="Y183" s="297">
        <f>X183*T183</f>
        <v>0</v>
      </c>
    </row>
    <row r="184" spans="1:25" s="188" customFormat="1" ht="37.25" customHeight="1">
      <c r="A184" s="205" t="s">
        <v>472</v>
      </c>
      <c r="B184" s="206" t="s">
        <v>505</v>
      </c>
      <c r="C184" s="206" t="s">
        <v>506</v>
      </c>
      <c r="D184" s="198" t="n">
        <v>2</v>
      </c>
      <c r="E184" s="222" t="n">
        <v>87</v>
      </c>
      <c r="F184" s="327"/>
      <c r="G184" s="328"/>
      <c r="H184" s="329"/>
      <c r="I184" s="330"/>
      <c r="J184" s="331"/>
      <c r="K184" s="332"/>
      <c r="L184" s="333"/>
      <c r="M184" s="334"/>
      <c r="N184" s="361"/>
      <c r="O184" s="335"/>
      <c r="P184" s="336"/>
      <c r="Q184" s="337"/>
      <c r="R184" s="338"/>
      <c r="S184" s="339"/>
      <c r="T184" s="223">
        <f>F184+G184+H184+I184+J184+K184+L184+M184+N184+O184+P184+Q184+R184+S184</f>
        <v>0</v>
      </c>
      <c r="U184" s="223">
        <f>T184*D184</f>
        <v>0</v>
      </c>
      <c r="V184" s="284" t="str">
        <f>IF(T184&gt;0,T184*E184,"-")</f>
        <v>-</v>
      </c>
      <c r="W184" s="224" t="s">
        <v>317</v>
      </c>
      <c r="X184" s="293" t="n">
        <v>1.26000000000000001</v>
      </c>
      <c r="Y184" s="297">
        <f>X184*T184</f>
        <v>0</v>
      </c>
    </row>
    <row r="185" spans="1:25" s="188" customFormat="1" ht="37.25" customHeight="1">
      <c r="A185" s="205" t="s">
        <v>507</v>
      </c>
      <c r="B185" s="206" t="s">
        <v>508</v>
      </c>
      <c r="C185" s="206" t="s">
        <v>509</v>
      </c>
      <c r="D185" s="231" t="n">
        <v>10</v>
      </c>
      <c r="E185" s="232" t="n">
        <v>41</v>
      </c>
      <c r="F185" s="327"/>
      <c r="G185" s="328" t="n">
        <v>1</v>
      </c>
      <c r="H185" s="329"/>
      <c r="I185" s="330"/>
      <c r="J185" s="331"/>
      <c r="K185" s="332"/>
      <c r="L185" s="333"/>
      <c r="M185" s="334"/>
      <c r="N185" s="361"/>
      <c r="O185" s="335"/>
      <c r="P185" s="336"/>
      <c r="Q185" s="337"/>
      <c r="R185" s="338"/>
      <c r="S185" s="339"/>
      <c r="T185" s="223">
        <f>F185+G185+H185+I185+J185+K185+L185+M185+N185+O185+P185+Q185+R185+S185</f>
        <v>1</v>
      </c>
      <c r="U185" s="223">
        <f>T185*D185</f>
        <v>10</v>
      </c>
      <c r="V185" s="284">
        <f>IF(T185&gt;0,T185*E185,"-")</f>
        <v>41</v>
      </c>
      <c r="W185" s="228" t="s">
        <v>58</v>
      </c>
      <c r="X185" s="293" t="n">
        <v>0.270000000000000018</v>
      </c>
      <c r="Y185" s="297">
        <f>X185*T185</f>
        <v>0.270000000000000018</v>
      </c>
    </row>
    <row r="186" spans="1:25" s="188" customFormat="1" ht="37.25" customHeight="1">
      <c r="A186" s="233" t="s">
        <v>507</v>
      </c>
      <c r="B186" s="234" t="s">
        <v>510</v>
      </c>
      <c r="C186" s="234" t="s">
        <v>511</v>
      </c>
      <c r="D186" s="235" t="n">
        <v>5</v>
      </c>
      <c r="E186" s="222" t="n">
        <v>25</v>
      </c>
      <c r="F186" s="327"/>
      <c r="G186" s="328"/>
      <c r="H186" s="329"/>
      <c r="I186" s="330"/>
      <c r="J186" s="331"/>
      <c r="K186" s="332"/>
      <c r="L186" s="333"/>
      <c r="M186" s="334"/>
      <c r="N186" s="361"/>
      <c r="O186" s="335"/>
      <c r="P186" s="336"/>
      <c r="Q186" s="337"/>
      <c r="R186" s="338"/>
      <c r="S186" s="339"/>
      <c r="T186" s="223">
        <f>F186+G186+H186+I186+J186+K186+L186+M186+N186+O186+P186+Q186+R186+S186</f>
        <v>0</v>
      </c>
      <c r="U186" s="223">
        <f>T186*D186</f>
        <v>0</v>
      </c>
      <c r="V186" s="284" t="str">
        <f>IF(T186&gt;0,T186*E186,"-")</f>
        <v>-</v>
      </c>
      <c r="W186" s="228" t="s">
        <v>58</v>
      </c>
      <c r="X186" s="293" t="n">
        <v>0.170000000000000018</v>
      </c>
      <c r="Y186" s="297">
        <f>X186*T186</f>
        <v>0</v>
      </c>
    </row>
    <row r="187" spans="1:25" s="188" customFormat="1" ht="37.25" customHeight="1">
      <c r="A187" s="236" t="s">
        <v>507</v>
      </c>
      <c r="B187" s="237" t="s">
        <v>512</v>
      </c>
      <c r="C187" s="237" t="s">
        <v>513</v>
      </c>
      <c r="D187" s="238" t="n">
        <v>10</v>
      </c>
      <c r="E187" s="222" t="n">
        <v>48</v>
      </c>
      <c r="F187" s="327"/>
      <c r="G187" s="328"/>
      <c r="H187" s="329"/>
      <c r="I187" s="330"/>
      <c r="J187" s="331"/>
      <c r="K187" s="332"/>
      <c r="L187" s="333"/>
      <c r="M187" s="334"/>
      <c r="N187" s="361"/>
      <c r="O187" s="335"/>
      <c r="P187" s="336"/>
      <c r="Q187" s="337"/>
      <c r="R187" s="338"/>
      <c r="S187" s="339"/>
      <c r="T187" s="223">
        <f>F187+G187+H187+I187+J187+K187+L187+M187+N187+O187+P187+Q187+R187+S187</f>
        <v>0</v>
      </c>
      <c r="U187" s="223">
        <f>T187*D187</f>
        <v>0</v>
      </c>
      <c r="V187" s="284" t="str">
        <f>IF(T187&gt;0,T187*E187,"-")</f>
        <v>-</v>
      </c>
      <c r="W187" s="228" t="s">
        <v>58</v>
      </c>
      <c r="X187" s="293" t="n">
        <v>0.310000000000000009</v>
      </c>
      <c r="Y187" s="297">
        <f>X187*T187</f>
        <v>0</v>
      </c>
    </row>
    <row r="188" spans="1:25" s="188" customFormat="1" ht="37.25" customHeight="1">
      <c r="A188" s="239" t="s">
        <v>507</v>
      </c>
      <c r="B188" s="240" t="s">
        <v>514</v>
      </c>
      <c r="C188" s="240" t="s">
        <v>515</v>
      </c>
      <c r="D188" s="241" t="n">
        <v>5</v>
      </c>
      <c r="E188" s="222" t="n">
        <v>44</v>
      </c>
      <c r="F188" s="327"/>
      <c r="G188" s="328"/>
      <c r="H188" s="329"/>
      <c r="I188" s="330"/>
      <c r="J188" s="331"/>
      <c r="K188" s="332"/>
      <c r="L188" s="333"/>
      <c r="M188" s="334"/>
      <c r="N188" s="361"/>
      <c r="O188" s="335"/>
      <c r="P188" s="336"/>
      <c r="Q188" s="337"/>
      <c r="R188" s="338"/>
      <c r="S188" s="339"/>
      <c r="T188" s="223">
        <f>F188+G188+H188+I188+J188+K188+L188+M188+N188+O188+P188+Q188+R188+S188</f>
        <v>0</v>
      </c>
      <c r="U188" s="223">
        <f>T188*D188</f>
        <v>0</v>
      </c>
      <c r="V188" s="284" t="str">
        <f>IF(T188&gt;0,T188*E188,"-")</f>
        <v>-</v>
      </c>
      <c r="W188" s="228" t="s">
        <v>58</v>
      </c>
      <c r="X188" s="293" t="n">
        <v>0.609999999999999964</v>
      </c>
      <c r="Y188" s="297">
        <f>X188*T188</f>
        <v>0</v>
      </c>
    </row>
    <row r="189" spans="1:25" s="188" customFormat="1" ht="37.25" customHeight="1">
      <c r="A189" s="205" t="s">
        <v>507</v>
      </c>
      <c r="B189" s="206" t="s">
        <v>516</v>
      </c>
      <c r="C189" s="206" t="s">
        <v>517</v>
      </c>
      <c r="D189" s="198" t="n">
        <v>5</v>
      </c>
      <c r="E189" s="222" t="n">
        <v>29</v>
      </c>
      <c r="F189" s="327"/>
      <c r="G189" s="328"/>
      <c r="H189" s="329"/>
      <c r="I189" s="330"/>
      <c r="J189" s="331"/>
      <c r="K189" s="332"/>
      <c r="L189" s="333"/>
      <c r="M189" s="334"/>
      <c r="N189" s="361"/>
      <c r="O189" s="335"/>
      <c r="P189" s="336"/>
      <c r="Q189" s="337"/>
      <c r="R189" s="338"/>
      <c r="S189" s="339"/>
      <c r="T189" s="223">
        <f>F189+G189+H189+I189+J189+K189+L189+M189+N189+O189+P189+Q189+R189+S189</f>
        <v>0</v>
      </c>
      <c r="U189" s="223">
        <f>T189*D189</f>
        <v>0</v>
      </c>
      <c r="V189" s="284" t="str">
        <f>IF(T189&gt;0,T189*E189,"-")</f>
        <v>-</v>
      </c>
      <c r="W189" s="224" t="s">
        <v>518</v>
      </c>
      <c r="X189" s="293" t="n">
        <v>0.260000000000000009</v>
      </c>
      <c r="Y189" s="297">
        <f>X189*T189</f>
        <v>0</v>
      </c>
    </row>
    <row r="190" spans="1:25" s="188" customFormat="1" ht="37.25" customHeight="1">
      <c r="A190" s="205" t="s">
        <v>507</v>
      </c>
      <c r="B190" s="206" t="s">
        <v>519</v>
      </c>
      <c r="C190" s="206" t="s">
        <v>520</v>
      </c>
      <c r="D190" s="198" t="n">
        <v>5</v>
      </c>
      <c r="E190" s="222" t="n">
        <v>38</v>
      </c>
      <c r="F190" s="327"/>
      <c r="G190" s="328"/>
      <c r="H190" s="329"/>
      <c r="I190" s="330"/>
      <c r="J190" s="331"/>
      <c r="K190" s="332"/>
      <c r="L190" s="333"/>
      <c r="M190" s="334"/>
      <c r="N190" s="361"/>
      <c r="O190" s="335"/>
      <c r="P190" s="336"/>
      <c r="Q190" s="337"/>
      <c r="R190" s="338"/>
      <c r="S190" s="339"/>
      <c r="T190" s="223">
        <f>F190+G190+H190+I190+J190+K190+L190+M190+N190+O190+P190+Q190+R190+S190</f>
        <v>0</v>
      </c>
      <c r="U190" s="223">
        <f>T190*D190</f>
        <v>0</v>
      </c>
      <c r="V190" s="284" t="str">
        <f>IF(T190&gt;0,T190*E190,"-")</f>
        <v>-</v>
      </c>
      <c r="W190" s="224" t="s">
        <v>98</v>
      </c>
      <c r="X190" s="293" t="n">
        <v>0.379999999999999982</v>
      </c>
      <c r="Y190" s="297">
        <f>X190*T190</f>
        <v>0</v>
      </c>
    </row>
    <row r="191" spans="1:25" s="188" customFormat="1" ht="37.25" customHeight="1">
      <c r="A191" s="205" t="s">
        <v>507</v>
      </c>
      <c r="B191" s="206" t="s">
        <v>521</v>
      </c>
      <c r="C191" s="206" t="s">
        <v>522</v>
      </c>
      <c r="D191" s="198" t="n">
        <v>5</v>
      </c>
      <c r="E191" s="222" t="n">
        <v>40</v>
      </c>
      <c r="F191" s="327"/>
      <c r="G191" s="328" t="n">
        <v>1</v>
      </c>
      <c r="H191" s="329"/>
      <c r="I191" s="330"/>
      <c r="J191" s="331"/>
      <c r="K191" s="332"/>
      <c r="L191" s="333"/>
      <c r="M191" s="334"/>
      <c r="N191" s="361"/>
      <c r="O191" s="335"/>
      <c r="P191" s="336"/>
      <c r="Q191" s="337"/>
      <c r="R191" s="338"/>
      <c r="S191" s="339"/>
      <c r="T191" s="223">
        <f>F191+G191+H191+I191+J191+K191+L191+M191+N191+O191+P191+Q191+R191+S191</f>
        <v>1</v>
      </c>
      <c r="U191" s="223">
        <f>T191*D191</f>
        <v>5</v>
      </c>
      <c r="V191" s="284">
        <f>IF(T191&gt;0,T191*E191,"-")</f>
        <v>40</v>
      </c>
      <c r="W191" s="228" t="s">
        <v>58</v>
      </c>
      <c r="X191" s="293" t="n">
        <v>0.540000000000000036</v>
      </c>
      <c r="Y191" s="297">
        <f>X191*T191</f>
        <v>0.540000000000000036</v>
      </c>
    </row>
    <row r="192" spans="1:25" s="188" customFormat="1" ht="37.25" customHeight="1">
      <c r="A192" s="205" t="s">
        <v>507</v>
      </c>
      <c r="B192" s="206" t="s">
        <v>523</v>
      </c>
      <c r="C192" s="206" t="s">
        <v>524</v>
      </c>
      <c r="D192" s="198" t="n">
        <v>5</v>
      </c>
      <c r="E192" s="222" t="n">
        <v>31</v>
      </c>
      <c r="F192" s="327"/>
      <c r="G192" s="328" t="n">
        <v>1</v>
      </c>
      <c r="H192" s="329"/>
      <c r="I192" s="330"/>
      <c r="J192" s="331"/>
      <c r="K192" s="332"/>
      <c r="L192" s="333"/>
      <c r="M192" s="334"/>
      <c r="N192" s="361"/>
      <c r="O192" s="335"/>
      <c r="P192" s="336"/>
      <c r="Q192" s="337"/>
      <c r="R192" s="338"/>
      <c r="S192" s="339"/>
      <c r="T192" s="223">
        <f>F192+G192+H192+I192+J192+K192+L192+M192+N192+O192+P192+Q192+R192+S192</f>
        <v>1</v>
      </c>
      <c r="U192" s="223">
        <f>T192*D192</f>
        <v>5</v>
      </c>
      <c r="V192" s="284">
        <f>IF(T192&gt;0,T192*E192,"-")</f>
        <v>31</v>
      </c>
      <c r="W192" s="228" t="s">
        <v>58</v>
      </c>
      <c r="X192" s="293" t="n">
        <v>0.340000000000000036</v>
      </c>
      <c r="Y192" s="297">
        <f>X192*T192</f>
        <v>0.340000000000000036</v>
      </c>
    </row>
    <row r="193" spans="1:25" s="188" customFormat="1" ht="37.25" customHeight="1">
      <c r="A193" s="205" t="s">
        <v>507</v>
      </c>
      <c r="B193" s="206" t="s">
        <v>525</v>
      </c>
      <c r="C193" s="206" t="s">
        <v>526</v>
      </c>
      <c r="D193" s="198" t="n">
        <v>3</v>
      </c>
      <c r="E193" s="222" t="n">
        <v>71</v>
      </c>
      <c r="F193" s="327"/>
      <c r="G193" s="328" t="n">
        <v>1</v>
      </c>
      <c r="H193" s="329"/>
      <c r="I193" s="330"/>
      <c r="J193" s="331"/>
      <c r="K193" s="332"/>
      <c r="L193" s="333"/>
      <c r="M193" s="334"/>
      <c r="N193" s="361"/>
      <c r="O193" s="335"/>
      <c r="P193" s="336"/>
      <c r="Q193" s="337"/>
      <c r="R193" s="338"/>
      <c r="S193" s="339"/>
      <c r="T193" s="223">
        <f>F193+G193+H193+I193+J193+K193+L193+M193+N193+O193+P193+Q193+R193+S193</f>
        <v>1</v>
      </c>
      <c r="U193" s="223">
        <f>T193*D193</f>
        <v>3</v>
      </c>
      <c r="V193" s="284">
        <f>IF(T193&gt;0,T193*E193,"-")</f>
        <v>71</v>
      </c>
      <c r="W193" s="224" t="s">
        <v>527</v>
      </c>
      <c r="X193" s="293" t="n">
        <v>1.39999999999999991</v>
      </c>
      <c r="Y193" s="297">
        <f>X193*T193</f>
        <v>1.39999999999999991</v>
      </c>
    </row>
    <row r="194" spans="1:25" s="188" customFormat="1" ht="37.25" customHeight="1">
      <c r="A194" s="205" t="s">
        <v>507</v>
      </c>
      <c r="B194" s="206" t="s">
        <v>528</v>
      </c>
      <c r="C194" s="206" t="s">
        <v>529</v>
      </c>
      <c r="D194" s="198" t="n">
        <v>3</v>
      </c>
      <c r="E194" s="222" t="n">
        <v>58</v>
      </c>
      <c r="F194" s="327"/>
      <c r="G194" s="328" t="n">
        <v>1</v>
      </c>
      <c r="H194" s="329"/>
      <c r="I194" s="330"/>
      <c r="J194" s="331"/>
      <c r="K194" s="332"/>
      <c r="L194" s="333"/>
      <c r="M194" s="334"/>
      <c r="N194" s="361"/>
      <c r="O194" s="335"/>
      <c r="P194" s="336"/>
      <c r="Q194" s="337"/>
      <c r="R194" s="338"/>
      <c r="S194" s="339"/>
      <c r="T194" s="223">
        <f>F194+G194+H194+I194+J194+K194+L194+M194+N194+O194+P194+Q194+R194+S194</f>
        <v>1</v>
      </c>
      <c r="U194" s="223">
        <f>T194*D194</f>
        <v>3</v>
      </c>
      <c r="V194" s="284">
        <f>IF(T194&gt;0,T194*E194,"-")</f>
        <v>58</v>
      </c>
      <c r="W194" s="224" t="s">
        <v>530</v>
      </c>
      <c r="X194" s="293" t="n">
        <v>0.95</v>
      </c>
      <c r="Y194" s="297">
        <f>X194*T194</f>
        <v>0.95</v>
      </c>
    </row>
    <row r="195" spans="1:25" s="188" customFormat="1" ht="37.25" customHeight="1">
      <c r="A195" s="205" t="s">
        <v>507</v>
      </c>
      <c r="B195" s="206" t="s">
        <v>531</v>
      </c>
      <c r="C195" s="206" t="s">
        <v>532</v>
      </c>
      <c r="D195" s="198" t="n">
        <v>3</v>
      </c>
      <c r="E195" s="222" t="n">
        <v>74</v>
      </c>
      <c r="F195" s="327"/>
      <c r="G195" s="328" t="n">
        <v>1</v>
      </c>
      <c r="H195" s="329"/>
      <c r="I195" s="330"/>
      <c r="J195" s="331"/>
      <c r="K195" s="332"/>
      <c r="L195" s="333"/>
      <c r="M195" s="334"/>
      <c r="N195" s="361"/>
      <c r="O195" s="335"/>
      <c r="P195" s="336"/>
      <c r="Q195" s="337"/>
      <c r="R195" s="338"/>
      <c r="S195" s="339"/>
      <c r="T195" s="223">
        <f>F195+G195+H195+I195+J195+K195+L195+M195+N195+O195+P195+Q195+R195+S195</f>
        <v>1</v>
      </c>
      <c r="U195" s="223">
        <f>T195*D195</f>
        <v>3</v>
      </c>
      <c r="V195" s="284">
        <f>IF(T195&gt;0,T195*E195,"-")</f>
        <v>74</v>
      </c>
      <c r="W195" s="224" t="s">
        <v>128</v>
      </c>
      <c r="X195" s="293" t="n">
        <v>1.22999999999999998</v>
      </c>
      <c r="Y195" s="297">
        <f>X195*T195</f>
        <v>1.22999999999999998</v>
      </c>
    </row>
    <row r="196" spans="1:25" s="188" customFormat="1" ht="37.25" customHeight="1">
      <c r="A196" s="205" t="s">
        <v>507</v>
      </c>
      <c r="B196" s="206" t="s">
        <v>533</v>
      </c>
      <c r="C196" s="206" t="s">
        <v>534</v>
      </c>
      <c r="D196" s="198" t="n">
        <v>5</v>
      </c>
      <c r="E196" s="222" t="n">
        <v>67</v>
      </c>
      <c r="F196" s="327"/>
      <c r="G196" s="328"/>
      <c r="H196" s="329"/>
      <c r="I196" s="330"/>
      <c r="J196" s="331"/>
      <c r="K196" s="332"/>
      <c r="L196" s="333"/>
      <c r="M196" s="334"/>
      <c r="N196" s="361"/>
      <c r="O196" s="335"/>
      <c r="P196" s="336"/>
      <c r="Q196" s="337"/>
      <c r="R196" s="338"/>
      <c r="S196" s="339"/>
      <c r="T196" s="223">
        <f>F196+G196+H196+I196+J196+K196+L196+M196+N196+O196+P196+Q196+R196+S196</f>
        <v>0</v>
      </c>
      <c r="U196" s="223">
        <f>T196*D196</f>
        <v>0</v>
      </c>
      <c r="V196" s="284" t="str">
        <f>IF(T196&gt;0,T196*E196,"-")</f>
        <v>-</v>
      </c>
      <c r="W196" s="224" t="s">
        <v>535</v>
      </c>
      <c r="X196" s="293" t="n">
        <v>1.10000000000000009</v>
      </c>
      <c r="Y196" s="297">
        <f>X196*T196</f>
        <v>0</v>
      </c>
    </row>
    <row r="197" spans="1:25" s="188" customFormat="1" ht="37.25" customHeight="1">
      <c r="A197" s="205" t="s">
        <v>507</v>
      </c>
      <c r="B197" s="206" t="s">
        <v>536</v>
      </c>
      <c r="C197" s="206" t="s">
        <v>537</v>
      </c>
      <c r="D197" s="198" t="n">
        <v>3</v>
      </c>
      <c r="E197" s="222" t="n">
        <v>45</v>
      </c>
      <c r="F197" s="327"/>
      <c r="G197" s="328"/>
      <c r="H197" s="329"/>
      <c r="I197" s="330"/>
      <c r="J197" s="331"/>
      <c r="K197" s="332"/>
      <c r="L197" s="333"/>
      <c r="M197" s="334"/>
      <c r="N197" s="361"/>
      <c r="O197" s="335"/>
      <c r="P197" s="336"/>
      <c r="Q197" s="337"/>
      <c r="R197" s="338"/>
      <c r="S197" s="339"/>
      <c r="T197" s="223">
        <f>F197+G197+H197+I197+J197+K197+L197+M197+N197+O197+P197+Q197+R197+S197</f>
        <v>0</v>
      </c>
      <c r="U197" s="223">
        <f>T197*D197</f>
        <v>0</v>
      </c>
      <c r="V197" s="284" t="str">
        <f>IF(T197&gt;0,T197*E197,"-")</f>
        <v>-</v>
      </c>
      <c r="W197" s="224" t="s">
        <v>469</v>
      </c>
      <c r="X197" s="293" t="n">
        <v>0.709999999999999964</v>
      </c>
      <c r="Y197" s="297">
        <f>X197*T197</f>
        <v>0</v>
      </c>
    </row>
    <row r="198" spans="1:25" s="188" customFormat="1" ht="37.25" customHeight="1">
      <c r="A198" s="205" t="s">
        <v>507</v>
      </c>
      <c r="B198" s="206" t="s">
        <v>538</v>
      </c>
      <c r="C198" s="206" t="s">
        <v>539</v>
      </c>
      <c r="D198" s="198" t="n">
        <v>2</v>
      </c>
      <c r="E198" s="222" t="n">
        <v>105</v>
      </c>
      <c r="F198" s="327"/>
      <c r="G198" s="328"/>
      <c r="H198" s="329"/>
      <c r="I198" s="330"/>
      <c r="J198" s="331"/>
      <c r="K198" s="332"/>
      <c r="L198" s="333"/>
      <c r="M198" s="334"/>
      <c r="N198" s="361"/>
      <c r="O198" s="335"/>
      <c r="P198" s="336"/>
      <c r="Q198" s="337"/>
      <c r="R198" s="338"/>
      <c r="S198" s="339"/>
      <c r="T198" s="223">
        <f>F198+G198+H198+I198+J198+K198+L198+M198+N198+O198+P198+Q198+R198+S198</f>
        <v>0</v>
      </c>
      <c r="U198" s="223">
        <f>T198*D198</f>
        <v>0</v>
      </c>
      <c r="V198" s="284" t="str">
        <f>IF(T198&gt;0,T198*E198,"-")</f>
        <v>-</v>
      </c>
      <c r="W198" s="224" t="s">
        <v>540</v>
      </c>
      <c r="X198" s="293" t="n">
        <v>1.47999999999999998</v>
      </c>
      <c r="Y198" s="297">
        <f>X198*T198</f>
        <v>0</v>
      </c>
    </row>
    <row r="199" spans="1:25" s="188" customFormat="1" ht="38.25" customHeight="1">
      <c r="A199" s="205" t="s">
        <v>507</v>
      </c>
      <c r="B199" s="206" t="s">
        <v>541</v>
      </c>
      <c r="C199" s="206" t="s">
        <v>542</v>
      </c>
      <c r="D199" s="198" t="n">
        <v>2</v>
      </c>
      <c r="E199" s="222" t="n">
        <v>114</v>
      </c>
      <c r="F199" s="327"/>
      <c r="G199" s="328" t="n">
        <v>1</v>
      </c>
      <c r="H199" s="329"/>
      <c r="I199" s="330"/>
      <c r="J199" s="331"/>
      <c r="K199" s="332"/>
      <c r="L199" s="333"/>
      <c r="M199" s="334"/>
      <c r="N199" s="361"/>
      <c r="O199" s="335"/>
      <c r="P199" s="336"/>
      <c r="Q199" s="337"/>
      <c r="R199" s="338"/>
      <c r="S199" s="339"/>
      <c r="T199" s="223">
        <f>F199+G199+H199+I199+J199+K199+L199+M199+N199+O199+P199+Q199+R199+S199</f>
        <v>1</v>
      </c>
      <c r="U199" s="223">
        <f>T199*D199</f>
        <v>2</v>
      </c>
      <c r="V199" s="284">
        <f>IF(T199&gt;0,T199*E199,"-")</f>
        <v>114</v>
      </c>
      <c r="W199" s="224" t="s">
        <v>543</v>
      </c>
      <c r="X199" s="293" t="n">
        <v>1.64999999999999991</v>
      </c>
      <c r="Y199" s="297">
        <f>X199*T199</f>
        <v>1.64999999999999991</v>
      </c>
    </row>
    <row r="200" spans="1:25" s="188" customFormat="1" ht="38.25" customHeight="1">
      <c r="A200" s="205" t="s">
        <v>507</v>
      </c>
      <c r="B200" s="206" t="s">
        <v>544</v>
      </c>
      <c r="C200" s="206" t="s">
        <v>545</v>
      </c>
      <c r="D200" s="198" t="n">
        <v>3</v>
      </c>
      <c r="E200" s="222" t="n">
        <v>99</v>
      </c>
      <c r="F200" s="327"/>
      <c r="G200" s="328" t="n">
        <v>1</v>
      </c>
      <c r="H200" s="329"/>
      <c r="I200" s="330"/>
      <c r="J200" s="331"/>
      <c r="K200" s="332"/>
      <c r="L200" s="333"/>
      <c r="M200" s="334"/>
      <c r="N200" s="361"/>
      <c r="O200" s="335"/>
      <c r="P200" s="336"/>
      <c r="Q200" s="337"/>
      <c r="R200" s="338"/>
      <c r="S200" s="339"/>
      <c r="T200" s="223">
        <f>F200+G200+H200+I200+J200+K200+L200+M200+N200+O200+P200+Q200+R200+S200</f>
        <v>1</v>
      </c>
      <c r="U200" s="223">
        <f>T200*D200</f>
        <v>3</v>
      </c>
      <c r="V200" s="284">
        <f>IF(T200&gt;0,T200*E200,"-")</f>
        <v>99</v>
      </c>
      <c r="W200" s="224" t="s">
        <v>131</v>
      </c>
      <c r="X200" s="293" t="n">
        <v>1.10000000000000009</v>
      </c>
      <c r="Y200" s="297">
        <f>X200*T200</f>
        <v>1.10000000000000009</v>
      </c>
    </row>
    <row r="201" spans="1:25" s="188" customFormat="1" ht="38.25" customHeight="1">
      <c r="A201" s="205" t="s">
        <v>507</v>
      </c>
      <c r="B201" s="206" t="s">
        <v>546</v>
      </c>
      <c r="C201" s="206" t="s">
        <v>547</v>
      </c>
      <c r="D201" s="198" t="n">
        <v>3</v>
      </c>
      <c r="E201" s="222" t="n">
        <v>111</v>
      </c>
      <c r="F201" s="327"/>
      <c r="G201" s="328" t="n">
        <v>1</v>
      </c>
      <c r="H201" s="329"/>
      <c r="I201" s="330"/>
      <c r="J201" s="331"/>
      <c r="K201" s="332"/>
      <c r="L201" s="333"/>
      <c r="M201" s="334"/>
      <c r="N201" s="361"/>
      <c r="O201" s="335"/>
      <c r="P201" s="336"/>
      <c r="Q201" s="337"/>
      <c r="R201" s="338"/>
      <c r="S201" s="339"/>
      <c r="T201" s="223">
        <f>F201+G201+H201+I201+J201+K201+L201+M201+N201+O201+P201+Q201+R201+S201</f>
        <v>1</v>
      </c>
      <c r="U201" s="223">
        <f>T201*D201</f>
        <v>3</v>
      </c>
      <c r="V201" s="284">
        <f>IF(T201&gt;0,T201*E201,"-")</f>
        <v>111</v>
      </c>
      <c r="W201" s="224" t="s">
        <v>548</v>
      </c>
      <c r="X201" s="293" t="n">
        <v>1.27000000000000002</v>
      </c>
      <c r="Y201" s="297">
        <f>X201*T201</f>
        <v>1.27000000000000002</v>
      </c>
    </row>
    <row r="202" spans="1:25" s="188" customFormat="1" ht="38.25" customHeight="1">
      <c r="A202" s="205" t="s">
        <v>507</v>
      </c>
      <c r="B202" s="206" t="s">
        <v>549</v>
      </c>
      <c r="C202" s="206" t="s">
        <v>550</v>
      </c>
      <c r="D202" s="198" t="n">
        <v>3</v>
      </c>
      <c r="E202" s="222" t="n">
        <v>108</v>
      </c>
      <c r="F202" s="327"/>
      <c r="G202" s="328" t="n">
        <v>1</v>
      </c>
      <c r="H202" s="329"/>
      <c r="I202" s="330"/>
      <c r="J202" s="331"/>
      <c r="K202" s="332"/>
      <c r="L202" s="333"/>
      <c r="M202" s="334"/>
      <c r="N202" s="361"/>
      <c r="O202" s="335"/>
      <c r="P202" s="336"/>
      <c r="Q202" s="337"/>
      <c r="R202" s="338"/>
      <c r="S202" s="339"/>
      <c r="T202" s="223">
        <f>F202+G202+H202+I202+J202+K202+L202+M202+N202+O202+P202+Q202+R202+S202</f>
        <v>1</v>
      </c>
      <c r="U202" s="223">
        <f>T202*D202</f>
        <v>3</v>
      </c>
      <c r="V202" s="284">
        <f>IF(T202&gt;0,T202*E202,"-")</f>
        <v>108</v>
      </c>
      <c r="W202" s="224" t="s">
        <v>551</v>
      </c>
      <c r="X202" s="293" t="n">
        <v>1.91999999999999993</v>
      </c>
      <c r="Y202" s="297">
        <f>X202*T202</f>
        <v>1.91999999999999993</v>
      </c>
    </row>
    <row r="203" spans="1:25" s="188" customFormat="1" ht="38.25" customHeight="1">
      <c r="A203" s="205" t="s">
        <v>507</v>
      </c>
      <c r="B203" s="206" t="s">
        <v>552</v>
      </c>
      <c r="C203" s="206" t="s">
        <v>553</v>
      </c>
      <c r="D203" s="198" t="n">
        <v>2</v>
      </c>
      <c r="E203" s="222" t="n">
        <v>80</v>
      </c>
      <c r="F203" s="327"/>
      <c r="G203" s="328" t="n">
        <v>1</v>
      </c>
      <c r="H203" s="329"/>
      <c r="I203" s="330"/>
      <c r="J203" s="331"/>
      <c r="K203" s="332"/>
      <c r="L203" s="333"/>
      <c r="M203" s="334"/>
      <c r="N203" s="361"/>
      <c r="O203" s="335"/>
      <c r="P203" s="336"/>
      <c r="Q203" s="337"/>
      <c r="R203" s="338"/>
      <c r="S203" s="339"/>
      <c r="T203" s="223">
        <f>F203+G203+H203+I203+J203+K203+L203+M203+N203+O203+P203+Q203+R203+S203</f>
        <v>1</v>
      </c>
      <c r="U203" s="223">
        <f>T203*D203</f>
        <v>2</v>
      </c>
      <c r="V203" s="284">
        <f>IF(T203&gt;0,T203*E203,"-")</f>
        <v>80</v>
      </c>
      <c r="W203" s="224" t="s">
        <v>554</v>
      </c>
      <c r="X203" s="293" t="n">
        <v>2.41000000000000014</v>
      </c>
      <c r="Y203" s="297">
        <f>X203*T203</f>
        <v>2.41000000000000014</v>
      </c>
    </row>
    <row r="204" spans="1:25" s="188" customFormat="1" ht="38.25" customHeight="1">
      <c r="A204" s="205" t="s">
        <v>507</v>
      </c>
      <c r="B204" s="206" t="s">
        <v>555</v>
      </c>
      <c r="C204" s="206" t="s">
        <v>556</v>
      </c>
      <c r="D204" s="198" t="n">
        <v>2</v>
      </c>
      <c r="E204" s="222" t="n">
        <v>76</v>
      </c>
      <c r="F204" s="327"/>
      <c r="G204" s="328" t="n">
        <v>1</v>
      </c>
      <c r="H204" s="329"/>
      <c r="I204" s="330"/>
      <c r="J204" s="331"/>
      <c r="K204" s="332"/>
      <c r="L204" s="333"/>
      <c r="M204" s="334"/>
      <c r="N204" s="361"/>
      <c r="O204" s="335"/>
      <c r="P204" s="336"/>
      <c r="Q204" s="337"/>
      <c r="R204" s="338"/>
      <c r="S204" s="339"/>
      <c r="T204" s="223">
        <f>F204+G204+H204+I204+J204+K204+L204+M204+N204+O204+P204+Q204+R204+S204</f>
        <v>1</v>
      </c>
      <c r="U204" s="223">
        <f>T204*D204</f>
        <v>2</v>
      </c>
      <c r="V204" s="284">
        <f>IF(T204&gt;0,T204*E204,"-")</f>
        <v>76</v>
      </c>
      <c r="W204" s="224" t="s">
        <v>557</v>
      </c>
      <c r="X204" s="293" t="n">
        <v>1.8</v>
      </c>
      <c r="Y204" s="297">
        <f>X204*T204</f>
        <v>1.8</v>
      </c>
    </row>
    <row r="205" spans="1:25" s="188" customFormat="1" ht="38.25" customHeight="1">
      <c r="A205" s="205" t="s">
        <v>507</v>
      </c>
      <c r="B205" s="206" t="s">
        <v>558</v>
      </c>
      <c r="C205" s="206" t="s">
        <v>559</v>
      </c>
      <c r="D205" s="198" t="n">
        <v>5</v>
      </c>
      <c r="E205" s="222" t="n">
        <v>109</v>
      </c>
      <c r="F205" s="327"/>
      <c r="G205" s="328" t="n">
        <v>1</v>
      </c>
      <c r="H205" s="329"/>
      <c r="I205" s="330"/>
      <c r="J205" s="331"/>
      <c r="K205" s="332"/>
      <c r="L205" s="333"/>
      <c r="M205" s="334"/>
      <c r="N205" s="361"/>
      <c r="O205" s="335"/>
      <c r="P205" s="336"/>
      <c r="Q205" s="337"/>
      <c r="R205" s="338"/>
      <c r="S205" s="339"/>
      <c r="T205" s="223">
        <f>F205+G205+H205+I205+J205+K205+L205+M205+N205+O205+P205+Q205+R205+S205</f>
        <v>1</v>
      </c>
      <c r="U205" s="223">
        <f>T205*D205</f>
        <v>5</v>
      </c>
      <c r="V205" s="284">
        <f>IF(T205&gt;0,T205*E205,"-")</f>
        <v>109</v>
      </c>
      <c r="W205" s="224" t="s">
        <v>560</v>
      </c>
      <c r="X205" s="293" t="n">
        <v>1.91999999999999993</v>
      </c>
      <c r="Y205" s="297">
        <f>X205*T205</f>
        <v>1.91999999999999993</v>
      </c>
    </row>
    <row r="206" spans="1:25" s="188" customFormat="1" ht="38.25" customHeight="1">
      <c r="A206" s="205" t="s">
        <v>507</v>
      </c>
      <c r="B206" s="206" t="s">
        <v>561</v>
      </c>
      <c r="C206" s="206" t="s">
        <v>562</v>
      </c>
      <c r="D206" s="198" t="n">
        <v>2</v>
      </c>
      <c r="E206" s="222" t="n">
        <v>85</v>
      </c>
      <c r="F206" s="327"/>
      <c r="G206" s="328"/>
      <c r="H206" s="329"/>
      <c r="I206" s="330"/>
      <c r="J206" s="331"/>
      <c r="K206" s="332"/>
      <c r="L206" s="333"/>
      <c r="M206" s="334"/>
      <c r="N206" s="361"/>
      <c r="O206" s="335"/>
      <c r="P206" s="336"/>
      <c r="Q206" s="337"/>
      <c r="R206" s="338"/>
      <c r="S206" s="339"/>
      <c r="T206" s="223">
        <f>F206+G206+H206+I206+J206+K206+L206+M206+N206+O206+P206+Q206+R206+S206</f>
        <v>0</v>
      </c>
      <c r="U206" s="223">
        <f>T206*D206</f>
        <v>0</v>
      </c>
      <c r="V206" s="284" t="str">
        <f>IF(T206&gt;0,T206*E206,"-")</f>
        <v>-</v>
      </c>
      <c r="W206" s="224" t="s">
        <v>554</v>
      </c>
      <c r="X206" s="293" t="n">
        <v>1.01000000000000001</v>
      </c>
      <c r="Y206" s="297">
        <f>X206*T206</f>
        <v>0</v>
      </c>
    </row>
    <row r="207" spans="1:25" s="188" customFormat="1" ht="38.25" customHeight="1">
      <c r="A207" s="205" t="s">
        <v>507</v>
      </c>
      <c r="B207" s="206" t="s">
        <v>563</v>
      </c>
      <c r="C207" s="206" t="s">
        <v>564</v>
      </c>
      <c r="D207" s="198" t="n">
        <v>3</v>
      </c>
      <c r="E207" s="222" t="n">
        <v>129</v>
      </c>
      <c r="F207" s="327"/>
      <c r="G207" s="328"/>
      <c r="H207" s="329"/>
      <c r="I207" s="330"/>
      <c r="J207" s="331"/>
      <c r="K207" s="332"/>
      <c r="L207" s="333"/>
      <c r="M207" s="334"/>
      <c r="N207" s="361"/>
      <c r="O207" s="335"/>
      <c r="P207" s="336"/>
      <c r="Q207" s="337"/>
      <c r="R207" s="338"/>
      <c r="S207" s="339"/>
      <c r="T207" s="223">
        <f>F207+G207+H207+I207+J207+K207+L207+M207+N207+O207+P207+Q207+R207+S207</f>
        <v>0</v>
      </c>
      <c r="U207" s="223">
        <f>T207*D207</f>
        <v>0</v>
      </c>
      <c r="V207" s="284" t="str">
        <f>IF(T207&gt;0,T207*E207,"-")</f>
        <v>-</v>
      </c>
      <c r="W207" s="224" t="s">
        <v>565</v>
      </c>
      <c r="X207" s="293" t="n">
        <v>1.68999999999999995</v>
      </c>
      <c r="Y207" s="297">
        <f>X207*T207</f>
        <v>0</v>
      </c>
    </row>
    <row r="208" spans="1:25" s="188" customFormat="1" ht="38.25" customHeight="1">
      <c r="A208" s="205" t="s">
        <v>507</v>
      </c>
      <c r="B208" s="206" t="s">
        <v>566</v>
      </c>
      <c r="C208" s="206" t="s">
        <v>567</v>
      </c>
      <c r="D208" s="198" t="n">
        <v>2</v>
      </c>
      <c r="E208" s="222" t="n">
        <v>93</v>
      </c>
      <c r="F208" s="327"/>
      <c r="G208" s="328"/>
      <c r="H208" s="329"/>
      <c r="I208" s="330"/>
      <c r="J208" s="331"/>
      <c r="K208" s="332"/>
      <c r="L208" s="333"/>
      <c r="M208" s="334"/>
      <c r="N208" s="361"/>
      <c r="O208" s="335"/>
      <c r="P208" s="336"/>
      <c r="Q208" s="337"/>
      <c r="R208" s="338"/>
      <c r="S208" s="339"/>
      <c r="T208" s="223">
        <f>F208+G208+H208+I208+J208+K208+L208+M208+N208+O208+P208+Q208+R208+S208</f>
        <v>0</v>
      </c>
      <c r="U208" s="223">
        <f>T208*D208</f>
        <v>0</v>
      </c>
      <c r="V208" s="284" t="str">
        <f>IF(T208&gt;0,T208*E208,"-")</f>
        <v>-</v>
      </c>
      <c r="W208" s="224" t="s">
        <v>568</v>
      </c>
      <c r="X208" s="293" t="n">
        <v>1.67999999999999989</v>
      </c>
      <c r="Y208" s="297">
        <f>X208*T208</f>
        <v>0</v>
      </c>
    </row>
    <row r="209" spans="1:25" s="188" customFormat="1" ht="38.25" customHeight="1">
      <c r="A209" s="205" t="s">
        <v>507</v>
      </c>
      <c r="B209" s="242" t="s">
        <v>569</v>
      </c>
      <c r="C209" s="206" t="s">
        <v>570</v>
      </c>
      <c r="D209" s="198" t="n">
        <v>3</v>
      </c>
      <c r="E209" s="222" t="n">
        <v>118</v>
      </c>
      <c r="F209" s="327"/>
      <c r="G209" s="328"/>
      <c r="H209" s="329"/>
      <c r="I209" s="330"/>
      <c r="J209" s="331"/>
      <c r="K209" s="332"/>
      <c r="L209" s="333"/>
      <c r="M209" s="334"/>
      <c r="N209" s="361"/>
      <c r="O209" s="335"/>
      <c r="P209" s="336"/>
      <c r="Q209" s="337"/>
      <c r="R209" s="338"/>
      <c r="S209" s="339"/>
      <c r="T209" s="223">
        <f>F209+G209+H209+I209+J209+K209+L209+M209+N209+O209+P209+Q209+R209+S209</f>
        <v>0</v>
      </c>
      <c r="U209" s="223">
        <f>T209*D209</f>
        <v>0</v>
      </c>
      <c r="V209" s="284" t="str">
        <f>IF(T209&gt;0,T209*E209,"-")</f>
        <v>-</v>
      </c>
      <c r="W209" s="224" t="s">
        <v>571</v>
      </c>
      <c r="X209" s="293" t="n">
        <v>2.16999999999999993</v>
      </c>
      <c r="Y209" s="297">
        <f>X209*T209</f>
        <v>0</v>
      </c>
    </row>
    <row r="210" spans="1:25" s="188" customFormat="1" ht="37.25" customHeight="1">
      <c r="A210" s="205" t="s">
        <v>507</v>
      </c>
      <c r="B210" s="206" t="s">
        <v>572</v>
      </c>
      <c r="C210" s="206" t="s">
        <v>573</v>
      </c>
      <c r="D210" s="198" t="n">
        <v>1</v>
      </c>
      <c r="E210" s="222" t="n">
        <v>94</v>
      </c>
      <c r="F210" s="327"/>
      <c r="G210" s="328"/>
      <c r="H210" s="329"/>
      <c r="I210" s="330"/>
      <c r="J210" s="331"/>
      <c r="K210" s="332"/>
      <c r="L210" s="333"/>
      <c r="M210" s="334"/>
      <c r="N210" s="361"/>
      <c r="O210" s="335"/>
      <c r="P210" s="336"/>
      <c r="Q210" s="337"/>
      <c r="R210" s="338"/>
      <c r="S210" s="339"/>
      <c r="T210" s="223">
        <f>F210+G210+H210+I210+J210+K210+L210+M210+N210+O210+P210+Q210+R210+S210</f>
        <v>0</v>
      </c>
      <c r="U210" s="223">
        <f>T210*D210</f>
        <v>0</v>
      </c>
      <c r="V210" s="284" t="str">
        <f>IF(T210&gt;0,T210*E210,"-")</f>
        <v>-</v>
      </c>
      <c r="W210" s="224" t="s">
        <v>255</v>
      </c>
      <c r="X210" s="293" t="n">
        <v>1.45</v>
      </c>
      <c r="Y210" s="297">
        <f>X210*T210</f>
        <v>0</v>
      </c>
    </row>
    <row r="211" spans="1:25" s="188" customFormat="1" ht="38.25" customHeight="1">
      <c r="A211" s="205" t="s">
        <v>507</v>
      </c>
      <c r="B211" s="206" t="s">
        <v>574</v>
      </c>
      <c r="C211" s="206" t="s">
        <v>575</v>
      </c>
      <c r="D211" s="198" t="n">
        <v>1</v>
      </c>
      <c r="E211" s="222" t="n">
        <v>128</v>
      </c>
      <c r="F211" s="327"/>
      <c r="G211" s="328"/>
      <c r="H211" s="329"/>
      <c r="I211" s="330"/>
      <c r="J211" s="331"/>
      <c r="K211" s="332"/>
      <c r="L211" s="333"/>
      <c r="M211" s="334"/>
      <c r="N211" s="361"/>
      <c r="O211" s="335"/>
      <c r="P211" s="336"/>
      <c r="Q211" s="337"/>
      <c r="R211" s="338"/>
      <c r="S211" s="339"/>
      <c r="T211" s="223">
        <f>F211+G211+H211+I211+J211+K211+L211+M211+N211+O211+P211+Q211+R211+S211</f>
        <v>0</v>
      </c>
      <c r="U211" s="223">
        <f>T211*D211</f>
        <v>0</v>
      </c>
      <c r="V211" s="284" t="str">
        <f>IF(T211&gt;0,T211*E211,"-")</f>
        <v>-</v>
      </c>
      <c r="W211" s="224" t="s">
        <v>576</v>
      </c>
      <c r="X211" s="293" t="n">
        <v>2.18000000000000016</v>
      </c>
      <c r="Y211" s="297">
        <f>X211*T211</f>
        <v>0</v>
      </c>
    </row>
    <row r="212" spans="1:25" s="188" customFormat="1" ht="38.25" customHeight="1">
      <c r="A212" s="205" t="s">
        <v>507</v>
      </c>
      <c r="B212" s="206" t="s">
        <v>577</v>
      </c>
      <c r="C212" s="206" t="s">
        <v>578</v>
      </c>
      <c r="D212" s="198" t="n">
        <v>1</v>
      </c>
      <c r="E212" s="222" t="n">
        <v>58</v>
      </c>
      <c r="F212" s="327"/>
      <c r="G212" s="328" t="n">
        <v>1</v>
      </c>
      <c r="H212" s="329"/>
      <c r="I212" s="330"/>
      <c r="J212" s="331"/>
      <c r="K212" s="332"/>
      <c r="L212" s="333"/>
      <c r="M212" s="334"/>
      <c r="N212" s="361"/>
      <c r="O212" s="335"/>
      <c r="P212" s="336"/>
      <c r="Q212" s="337"/>
      <c r="R212" s="338"/>
      <c r="S212" s="339"/>
      <c r="T212" s="223">
        <f>F212+G212+H212+I212+J212+K212+L212+M212+N212+O212+P212+Q212+R212+S212</f>
        <v>1</v>
      </c>
      <c r="U212" s="223">
        <f>T212*D212</f>
        <v>1</v>
      </c>
      <c r="V212" s="284">
        <f>IF(T212&gt;0,T212*E212,"-")</f>
        <v>58</v>
      </c>
      <c r="W212" s="224" t="s">
        <v>412</v>
      </c>
      <c r="X212" s="293" t="n">
        <v>0.819999999999999929</v>
      </c>
      <c r="Y212" s="297">
        <f>X212*T212</f>
        <v>0.819999999999999929</v>
      </c>
    </row>
    <row r="213" spans="1:25" s="188" customFormat="1" ht="38.25" customHeight="1">
      <c r="A213" s="205" t="s">
        <v>507</v>
      </c>
      <c r="B213" s="206" t="s">
        <v>579</v>
      </c>
      <c r="C213" s="206" t="s">
        <v>580</v>
      </c>
      <c r="D213" s="198" t="n">
        <v>1</v>
      </c>
      <c r="E213" s="222" t="n">
        <v>52</v>
      </c>
      <c r="F213" s="327"/>
      <c r="G213" s="328"/>
      <c r="H213" s="329"/>
      <c r="I213" s="330"/>
      <c r="J213" s="331"/>
      <c r="K213" s="332"/>
      <c r="L213" s="333"/>
      <c r="M213" s="334"/>
      <c r="N213" s="361"/>
      <c r="O213" s="335"/>
      <c r="P213" s="336"/>
      <c r="Q213" s="337"/>
      <c r="R213" s="338"/>
      <c r="S213" s="339"/>
      <c r="T213" s="223">
        <f>F213+G213+H213+I213+J213+K213+L213+M213+N213+O213+P213+Q213+R213+S213</f>
        <v>0</v>
      </c>
      <c r="U213" s="223">
        <f>T213*D213</f>
        <v>0</v>
      </c>
      <c r="V213" s="284" t="str">
        <f>IF(T213&gt;0,T213*E213,"-")</f>
        <v>-</v>
      </c>
      <c r="W213" s="224" t="s">
        <v>72</v>
      </c>
      <c r="X213" s="293" t="n">
        <v>0.7</v>
      </c>
      <c r="Y213" s="297">
        <f>X213*T213</f>
        <v>0</v>
      </c>
    </row>
    <row r="214" spans="1:25" s="188" customFormat="1" ht="38.25" customHeight="1">
      <c r="A214" s="205" t="s">
        <v>507</v>
      </c>
      <c r="B214" s="206" t="s">
        <v>581</v>
      </c>
      <c r="C214" s="206" t="s">
        <v>582</v>
      </c>
      <c r="D214" s="198" t="n">
        <v>1</v>
      </c>
      <c r="E214" s="222" t="n">
        <v>53</v>
      </c>
      <c r="F214" s="327"/>
      <c r="G214" s="328"/>
      <c r="H214" s="329"/>
      <c r="I214" s="330"/>
      <c r="J214" s="331"/>
      <c r="K214" s="332"/>
      <c r="L214" s="333"/>
      <c r="M214" s="334"/>
      <c r="N214" s="361"/>
      <c r="O214" s="335"/>
      <c r="P214" s="336"/>
      <c r="Q214" s="337"/>
      <c r="R214" s="338"/>
      <c r="S214" s="339"/>
      <c r="T214" s="223">
        <f>F214+G214+H214+I214+J214+K214+L214+M214+N214+O214+P214+Q214+R214+S214</f>
        <v>0</v>
      </c>
      <c r="U214" s="223">
        <f>T214*D214</f>
        <v>0</v>
      </c>
      <c r="V214" s="284" t="str">
        <f>IF(T214&gt;0,T214*E214,"-")</f>
        <v>-</v>
      </c>
      <c r="W214" s="224" t="s">
        <v>583</v>
      </c>
      <c r="X214" s="293" t="n">
        <v>0.7</v>
      </c>
      <c r="Y214" s="297">
        <f>X214*T214</f>
        <v>0</v>
      </c>
    </row>
    <row r="215" spans="1:25" s="188" customFormat="1" ht="38.25" customHeight="1">
      <c r="A215" s="205" t="s">
        <v>507</v>
      </c>
      <c r="B215" s="206" t="s">
        <v>584</v>
      </c>
      <c r="C215" s="206" t="s">
        <v>585</v>
      </c>
      <c r="D215" s="198" t="n">
        <v>1</v>
      </c>
      <c r="E215" s="222" t="n">
        <v>52</v>
      </c>
      <c r="F215" s="327"/>
      <c r="G215" s="328"/>
      <c r="H215" s="329"/>
      <c r="I215" s="330"/>
      <c r="J215" s="331"/>
      <c r="K215" s="332"/>
      <c r="L215" s="333"/>
      <c r="M215" s="334"/>
      <c r="N215" s="361"/>
      <c r="O215" s="335"/>
      <c r="P215" s="336"/>
      <c r="Q215" s="337"/>
      <c r="R215" s="338"/>
      <c r="S215" s="339"/>
      <c r="T215" s="223">
        <f>F215+G215+H215+I215+J215+K215+L215+M215+N215+O215+P215+Q215+R215+S215</f>
        <v>0</v>
      </c>
      <c r="U215" s="223">
        <f>T215*D215</f>
        <v>0</v>
      </c>
      <c r="V215" s="284" t="str">
        <f>IF(T215&gt;0,T215*E215,"-")</f>
        <v>-</v>
      </c>
      <c r="W215" s="224" t="s">
        <v>583</v>
      </c>
      <c r="X215" s="293" t="n">
        <v>0.7</v>
      </c>
      <c r="Y215" s="297">
        <f>X215*T215</f>
        <v>0</v>
      </c>
    </row>
    <row r="216" spans="1:25" s="188" customFormat="1" ht="38.25" customHeight="1">
      <c r="A216" s="205" t="s">
        <v>507</v>
      </c>
      <c r="B216" s="206" t="s">
        <v>586</v>
      </c>
      <c r="C216" s="206" t="s">
        <v>587</v>
      </c>
      <c r="D216" s="198" t="n">
        <v>1</v>
      </c>
      <c r="E216" s="222" t="n">
        <v>44</v>
      </c>
      <c r="F216" s="327"/>
      <c r="G216" s="328"/>
      <c r="H216" s="329"/>
      <c r="I216" s="330"/>
      <c r="J216" s="331"/>
      <c r="K216" s="332"/>
      <c r="L216" s="333"/>
      <c r="M216" s="334"/>
      <c r="N216" s="361"/>
      <c r="O216" s="335"/>
      <c r="P216" s="336"/>
      <c r="Q216" s="337"/>
      <c r="R216" s="338"/>
      <c r="S216" s="339"/>
      <c r="T216" s="223">
        <f>F216+G216+H216+I216+J216+K216+L216+M216+N216+O216+P216+Q216+R216+S216</f>
        <v>0</v>
      </c>
      <c r="U216" s="223">
        <f>T216*D216</f>
        <v>0</v>
      </c>
      <c r="V216" s="284" t="str">
        <f>IF(T216&gt;0,T216*E216,"-")</f>
        <v>-</v>
      </c>
      <c r="W216" s="224" t="s">
        <v>588</v>
      </c>
      <c r="X216" s="293" t="n">
        <v>0.579999999999999982</v>
      </c>
      <c r="Y216" s="297">
        <f>X216*T216</f>
        <v>0</v>
      </c>
    </row>
    <row r="217" spans="1:25" s="188" customFormat="1" ht="38.25" customHeight="1">
      <c r="A217" s="205" t="s">
        <v>507</v>
      </c>
      <c r="B217" s="206" t="s">
        <v>589</v>
      </c>
      <c r="C217" s="206" t="s">
        <v>590</v>
      </c>
      <c r="D217" s="198" t="n">
        <v>2</v>
      </c>
      <c r="E217" s="222" t="n">
        <v>99</v>
      </c>
      <c r="F217" s="327"/>
      <c r="G217" s="328" t="n">
        <v>1</v>
      </c>
      <c r="H217" s="329"/>
      <c r="I217" s="330"/>
      <c r="J217" s="331"/>
      <c r="K217" s="332"/>
      <c r="L217" s="333"/>
      <c r="M217" s="334"/>
      <c r="N217" s="361"/>
      <c r="O217" s="335"/>
      <c r="P217" s="336"/>
      <c r="Q217" s="337"/>
      <c r="R217" s="338"/>
      <c r="S217" s="339"/>
      <c r="T217" s="223">
        <f>F217+G217+H217+I217+J217+K217+L217+M217+N217+O217+P217+Q217+R217+S217</f>
        <v>1</v>
      </c>
      <c r="U217" s="223">
        <f>T217*D217</f>
        <v>2</v>
      </c>
      <c r="V217" s="284">
        <f>IF(T217&gt;0,T217*E217,"-")</f>
        <v>99</v>
      </c>
      <c r="W217" s="224" t="s">
        <v>591</v>
      </c>
      <c r="X217" s="293" t="n">
        <v>1.23999999999999999</v>
      </c>
      <c r="Y217" s="297">
        <f>X217*T217</f>
        <v>1.23999999999999999</v>
      </c>
    </row>
    <row r="218" spans="1:25" s="188" customFormat="1" ht="38.25" customHeight="1">
      <c r="A218" s="205" t="s">
        <v>507</v>
      </c>
      <c r="B218" s="206" t="s">
        <v>592</v>
      </c>
      <c r="C218" s="206" t="s">
        <v>593</v>
      </c>
      <c r="D218" s="198" t="n">
        <v>1</v>
      </c>
      <c r="E218" s="222" t="n">
        <v>78</v>
      </c>
      <c r="F218" s="327"/>
      <c r="G218" s="328"/>
      <c r="H218" s="329"/>
      <c r="I218" s="330"/>
      <c r="J218" s="331"/>
      <c r="K218" s="332"/>
      <c r="L218" s="333"/>
      <c r="M218" s="334"/>
      <c r="N218" s="361"/>
      <c r="O218" s="335"/>
      <c r="P218" s="336"/>
      <c r="Q218" s="337"/>
      <c r="R218" s="338"/>
      <c r="S218" s="339"/>
      <c r="T218" s="223">
        <f>F218+G218+H218+I218+J218+K218+L218+M218+N218+O218+P218+Q218+R218+S218</f>
        <v>0</v>
      </c>
      <c r="U218" s="223">
        <f>T218*D218</f>
        <v>0</v>
      </c>
      <c r="V218" s="284" t="str">
        <f>IF(T218&gt;0,T218*E218,"-")</f>
        <v>-</v>
      </c>
      <c r="W218" s="224" t="s">
        <v>594</v>
      </c>
      <c r="X218" s="293" t="n">
        <v>1</v>
      </c>
      <c r="Y218" s="297">
        <f>X218*T218</f>
        <v>0</v>
      </c>
    </row>
    <row r="219" spans="1:25" s="188" customFormat="1" ht="38.25" customHeight="1">
      <c r="A219" s="205" t="s">
        <v>507</v>
      </c>
      <c r="B219" s="242" t="s">
        <v>595</v>
      </c>
      <c r="C219" s="242" t="s">
        <v>596</v>
      </c>
      <c r="D219" s="198" t="n">
        <v>1</v>
      </c>
      <c r="E219" s="222" t="n">
        <v>71</v>
      </c>
      <c r="F219" s="327"/>
      <c r="G219" s="328"/>
      <c r="H219" s="329"/>
      <c r="I219" s="330"/>
      <c r="J219" s="331"/>
      <c r="K219" s="332"/>
      <c r="L219" s="333"/>
      <c r="M219" s="334"/>
      <c r="N219" s="361"/>
      <c r="O219" s="335"/>
      <c r="P219" s="336"/>
      <c r="Q219" s="337"/>
      <c r="R219" s="338"/>
      <c r="S219" s="339"/>
      <c r="T219" s="223">
        <f>F219+G219+H219+I219+J219+K219+L219+M219+N219+O219+P219+Q219+R219+S219</f>
        <v>0</v>
      </c>
      <c r="U219" s="223">
        <f>T219*D219</f>
        <v>0</v>
      </c>
      <c r="V219" s="284" t="str">
        <f>IF(T219&gt;0,T219*E219,"-")</f>
        <v>-</v>
      </c>
      <c r="W219" s="243" t="s">
        <v>444</v>
      </c>
      <c r="X219" s="293" t="n">
        <v>0.869999999999999929</v>
      </c>
      <c r="Y219" s="297">
        <f>X219*T219</f>
        <v>0</v>
      </c>
    </row>
    <row r="220" spans="1:25" s="188" customFormat="1" ht="38.25" customHeight="1">
      <c r="A220" s="205" t="s">
        <v>507</v>
      </c>
      <c r="B220" s="242" t="s">
        <v>597</v>
      </c>
      <c r="C220" s="242" t="s">
        <v>598</v>
      </c>
      <c r="D220" s="198" t="n">
        <v>1</v>
      </c>
      <c r="E220" s="222" t="n">
        <v>73</v>
      </c>
      <c r="F220" s="327"/>
      <c r="G220" s="328"/>
      <c r="H220" s="329"/>
      <c r="I220" s="330"/>
      <c r="J220" s="331"/>
      <c r="K220" s="332"/>
      <c r="L220" s="333"/>
      <c r="M220" s="334"/>
      <c r="N220" s="361"/>
      <c r="O220" s="335"/>
      <c r="P220" s="336"/>
      <c r="Q220" s="337"/>
      <c r="R220" s="338"/>
      <c r="S220" s="339"/>
      <c r="T220" s="223">
        <f>F220+G220+H220+I220+J220+K220+L220+M220+N220+O220+P220+Q220+R220+S220</f>
        <v>0</v>
      </c>
      <c r="U220" s="223">
        <f>T220*D220</f>
        <v>0</v>
      </c>
      <c r="V220" s="284" t="str">
        <f>IF(T220&gt;0,T220*E220,"-")</f>
        <v>-</v>
      </c>
      <c r="W220" s="244" t="s">
        <v>583</v>
      </c>
      <c r="X220" s="293" t="n">
        <v>1.01000000000000001</v>
      </c>
      <c r="Y220" s="297">
        <f>X220*T220</f>
        <v>0</v>
      </c>
    </row>
    <row r="221" spans="1:25" s="188" customFormat="1" ht="38.25" customHeight="1">
      <c r="A221" s="205" t="s">
        <v>507</v>
      </c>
      <c r="B221" s="206" t="s">
        <v>599</v>
      </c>
      <c r="C221" s="242" t="s">
        <v>600</v>
      </c>
      <c r="D221" s="198" t="n">
        <v>3</v>
      </c>
      <c r="E221" s="222" t="n">
        <v>188</v>
      </c>
      <c r="F221" s="327"/>
      <c r="G221" s="328"/>
      <c r="H221" s="329"/>
      <c r="I221" s="330"/>
      <c r="J221" s="331"/>
      <c r="K221" s="332"/>
      <c r="L221" s="333"/>
      <c r="M221" s="334"/>
      <c r="N221" s="361"/>
      <c r="O221" s="335"/>
      <c r="P221" s="336"/>
      <c r="Q221" s="337"/>
      <c r="R221" s="338"/>
      <c r="S221" s="339"/>
      <c r="T221" s="223">
        <f>F221+G221+H221+I221+J221+K221+L221+M221+N221+O221+P221+Q221+R221+S221</f>
        <v>0</v>
      </c>
      <c r="U221" s="223">
        <f>T221*D221</f>
        <v>0</v>
      </c>
      <c r="V221" s="284" t="str">
        <f>IF(T221&gt;0,T221*E221,"-")</f>
        <v>-</v>
      </c>
      <c r="W221" s="245" t="s">
        <v>125</v>
      </c>
      <c r="X221" s="293" t="n">
        <v>1.31000000000000005</v>
      </c>
      <c r="Y221" s="297">
        <f>X221*T221</f>
        <v>0</v>
      </c>
    </row>
    <row r="222" spans="1:25" s="188" customFormat="1" ht="37.25" customHeight="1">
      <c r="A222" s="205" t="s">
        <v>507</v>
      </c>
      <c r="B222" s="206" t="s">
        <v>601</v>
      </c>
      <c r="C222" s="206" t="s">
        <v>602</v>
      </c>
      <c r="D222" s="198" t="n">
        <v>1</v>
      </c>
      <c r="E222" s="222" t="n">
        <v>141</v>
      </c>
      <c r="F222" s="327"/>
      <c r="G222" s="328" t="n">
        <v>1</v>
      </c>
      <c r="H222" s="329"/>
      <c r="I222" s="330"/>
      <c r="J222" s="331"/>
      <c r="K222" s="332"/>
      <c r="L222" s="333"/>
      <c r="M222" s="334"/>
      <c r="N222" s="361"/>
      <c r="O222" s="335"/>
      <c r="P222" s="336"/>
      <c r="Q222" s="337"/>
      <c r="R222" s="338"/>
      <c r="S222" s="339"/>
      <c r="T222" s="223">
        <f>F222+G222+H222+I222+J222+K222+L222+M222+N222+O222+P222+Q222+R222+S222</f>
        <v>1</v>
      </c>
      <c r="U222" s="223">
        <f>T222*D222</f>
        <v>1</v>
      </c>
      <c r="V222" s="284">
        <f>IF(T222&gt;0,T222*E222,"-")</f>
        <v>141</v>
      </c>
      <c r="W222" s="224" t="s">
        <v>267</v>
      </c>
      <c r="X222" s="293" t="n">
        <v>2.27000000000000002</v>
      </c>
      <c r="Y222" s="297">
        <f>X222*T222</f>
        <v>2.27000000000000002</v>
      </c>
    </row>
    <row r="223" spans="1:25" s="188" customFormat="1" ht="37.25" customHeight="1">
      <c r="A223" s="205" t="s">
        <v>507</v>
      </c>
      <c r="B223" s="206" t="s">
        <v>603</v>
      </c>
      <c r="C223" s="206" t="s">
        <v>604</v>
      </c>
      <c r="D223" s="198" t="n">
        <v>1</v>
      </c>
      <c r="E223" s="222" t="n">
        <v>76</v>
      </c>
      <c r="F223" s="327"/>
      <c r="G223" s="328" t="n">
        <v>1</v>
      </c>
      <c r="H223" s="329"/>
      <c r="I223" s="330"/>
      <c r="J223" s="331"/>
      <c r="K223" s="332"/>
      <c r="L223" s="333"/>
      <c r="M223" s="334"/>
      <c r="N223" s="361"/>
      <c r="O223" s="335"/>
      <c r="P223" s="336"/>
      <c r="Q223" s="337"/>
      <c r="R223" s="338"/>
      <c r="S223" s="339"/>
      <c r="T223" s="223">
        <f>F223+G223+H223+I223+J223+K223+L223+M223+N223+O223+P223+Q223+R223+S223</f>
        <v>1</v>
      </c>
      <c r="U223" s="223">
        <f>T223*D223</f>
        <v>1</v>
      </c>
      <c r="V223" s="284">
        <f>IF(T223&gt;0,T223*E223,"-")</f>
        <v>76</v>
      </c>
      <c r="W223" s="224" t="s">
        <v>264</v>
      </c>
      <c r="X223" s="293" t="n">
        <v>1.12999999999999989</v>
      </c>
      <c r="Y223" s="297">
        <f>X223*T223</f>
        <v>1.12999999999999989</v>
      </c>
    </row>
    <row r="224" spans="1:25" s="188" customFormat="1" ht="37.25" customHeight="1">
      <c r="A224" s="205" t="s">
        <v>507</v>
      </c>
      <c r="B224" s="206" t="s">
        <v>605</v>
      </c>
      <c r="C224" s="206" t="s">
        <v>606</v>
      </c>
      <c r="D224" s="198" t="n">
        <v>1</v>
      </c>
      <c r="E224" s="222" t="n">
        <v>80</v>
      </c>
      <c r="F224" s="327"/>
      <c r="G224" s="328"/>
      <c r="H224" s="329"/>
      <c r="I224" s="330"/>
      <c r="J224" s="331"/>
      <c r="K224" s="332"/>
      <c r="L224" s="333"/>
      <c r="M224" s="334"/>
      <c r="N224" s="361"/>
      <c r="O224" s="335"/>
      <c r="P224" s="336"/>
      <c r="Q224" s="337"/>
      <c r="R224" s="338"/>
      <c r="S224" s="339"/>
      <c r="T224" s="223">
        <f>F224+G224+H224+I224+J224+K224+L224+M224+N224+O224+P224+Q224+R224+S224</f>
        <v>0</v>
      </c>
      <c r="U224" s="223">
        <f>T224*D224</f>
        <v>0</v>
      </c>
      <c r="V224" s="284" t="str">
        <f>IF(T224&gt;0,T224*E224,"-")</f>
        <v>-</v>
      </c>
      <c r="W224" s="224" t="s">
        <v>79</v>
      </c>
      <c r="X224" s="293" t="n">
        <v>1.19999999999999996</v>
      </c>
      <c r="Y224" s="297">
        <f>X224*T224</f>
        <v>0</v>
      </c>
    </row>
    <row r="225" spans="1:25" s="188" customFormat="1" ht="37.25" customHeight="1">
      <c r="A225" s="205" t="s">
        <v>507</v>
      </c>
      <c r="B225" s="206" t="s">
        <v>607</v>
      </c>
      <c r="C225" s="206" t="s">
        <v>608</v>
      </c>
      <c r="D225" s="198" t="n">
        <v>2</v>
      </c>
      <c r="E225" s="222" t="n">
        <v>106</v>
      </c>
      <c r="F225" s="327"/>
      <c r="G225" s="328"/>
      <c r="H225" s="329"/>
      <c r="I225" s="330"/>
      <c r="J225" s="331"/>
      <c r="K225" s="332"/>
      <c r="L225" s="333"/>
      <c r="M225" s="334"/>
      <c r="N225" s="361"/>
      <c r="O225" s="335"/>
      <c r="P225" s="336"/>
      <c r="Q225" s="337"/>
      <c r="R225" s="338"/>
      <c r="S225" s="339"/>
      <c r="T225" s="223">
        <f>F225+G225+H225+I225+J225+K225+L225+M225+N225+O225+P225+Q225+R225+S225</f>
        <v>0</v>
      </c>
      <c r="U225" s="223">
        <f>T225*D225</f>
        <v>0</v>
      </c>
      <c r="V225" s="284" t="str">
        <f>IF(T225&gt;0,T225*E225,"-")</f>
        <v>-</v>
      </c>
      <c r="W225" s="224" t="s">
        <v>82</v>
      </c>
      <c r="X225" s="293" t="n">
        <v>1.5</v>
      </c>
      <c r="Y225" s="297">
        <f>X225*T225</f>
        <v>0</v>
      </c>
    </row>
    <row r="226" spans="1:25" s="188" customFormat="1" ht="37.25" customHeight="1">
      <c r="A226" s="205" t="s">
        <v>507</v>
      </c>
      <c r="B226" s="206" t="s">
        <v>609</v>
      </c>
      <c r="C226" s="206" t="s">
        <v>610</v>
      </c>
      <c r="D226" s="198" t="n">
        <v>1</v>
      </c>
      <c r="E226" s="222" t="n">
        <v>80</v>
      </c>
      <c r="F226" s="327"/>
      <c r="G226" s="328" t="n">
        <v>1</v>
      </c>
      <c r="H226" s="329"/>
      <c r="I226" s="330"/>
      <c r="J226" s="331"/>
      <c r="K226" s="332"/>
      <c r="L226" s="333"/>
      <c r="M226" s="334"/>
      <c r="N226" s="361"/>
      <c r="O226" s="335"/>
      <c r="P226" s="336"/>
      <c r="Q226" s="337"/>
      <c r="R226" s="338"/>
      <c r="S226" s="339"/>
      <c r="T226" s="223">
        <f>F226+G226+H226+I226+J226+K226+L226+M226+N226+O226+P226+Q226+R226+S226</f>
        <v>1</v>
      </c>
      <c r="U226" s="223">
        <f>T226*D226</f>
        <v>1</v>
      </c>
      <c r="V226" s="284">
        <f>IF(T226&gt;0,T226*E226,"-")</f>
        <v>80</v>
      </c>
      <c r="W226" s="224" t="s">
        <v>82</v>
      </c>
      <c r="X226" s="293" t="n">
        <v>1.15999999999999992</v>
      </c>
      <c r="Y226" s="297">
        <f>X226*T226</f>
        <v>1.15999999999999992</v>
      </c>
    </row>
    <row r="227" spans="1:25" s="188" customFormat="1" ht="37.25" customHeight="1">
      <c r="A227" s="205" t="s">
        <v>507</v>
      </c>
      <c r="B227" s="206" t="s">
        <v>611</v>
      </c>
      <c r="C227" s="206" t="s">
        <v>612</v>
      </c>
      <c r="D227" s="198" t="n">
        <v>1</v>
      </c>
      <c r="E227" s="222" t="n">
        <v>84</v>
      </c>
      <c r="F227" s="327"/>
      <c r="G227" s="328"/>
      <c r="H227" s="329"/>
      <c r="I227" s="330"/>
      <c r="J227" s="331"/>
      <c r="K227" s="332"/>
      <c r="L227" s="333"/>
      <c r="M227" s="334"/>
      <c r="N227" s="361"/>
      <c r="O227" s="335"/>
      <c r="P227" s="336"/>
      <c r="Q227" s="337"/>
      <c r="R227" s="338"/>
      <c r="S227" s="339"/>
      <c r="T227" s="223">
        <f>F227+G227+H227+I227+J227+K227+L227+M227+N227+O227+P227+Q227+R227+S227</f>
        <v>0</v>
      </c>
      <c r="U227" s="223">
        <f>T227*D227</f>
        <v>0</v>
      </c>
      <c r="V227" s="284" t="str">
        <f>IF(T227&gt;0,T227*E227,"-")</f>
        <v>-</v>
      </c>
      <c r="W227" s="224" t="s">
        <v>264</v>
      </c>
      <c r="X227" s="293" t="n">
        <v>1.28000000000000004</v>
      </c>
      <c r="Y227" s="297">
        <f>X227*T227</f>
        <v>0</v>
      </c>
    </row>
    <row r="228" spans="1:25" s="188" customFormat="1" ht="37.25" customHeight="1">
      <c r="A228" s="205" t="s">
        <v>507</v>
      </c>
      <c r="B228" s="206" t="s">
        <v>613</v>
      </c>
      <c r="C228" s="206" t="s">
        <v>614</v>
      </c>
      <c r="D228" s="198" t="n">
        <v>1</v>
      </c>
      <c r="E228" s="222" t="n">
        <v>69</v>
      </c>
      <c r="F228" s="327"/>
      <c r="G228" s="328"/>
      <c r="H228" s="329"/>
      <c r="I228" s="330"/>
      <c r="J228" s="331"/>
      <c r="K228" s="332"/>
      <c r="L228" s="333"/>
      <c r="M228" s="334"/>
      <c r="N228" s="361"/>
      <c r="O228" s="335"/>
      <c r="P228" s="336"/>
      <c r="Q228" s="337"/>
      <c r="R228" s="338"/>
      <c r="S228" s="339"/>
      <c r="T228" s="223">
        <f>F228+G228+H228+I228+J228+K228+L228+M228+N228+O228+P228+Q228+R228+S228</f>
        <v>0</v>
      </c>
      <c r="U228" s="223">
        <f>T228*D228</f>
        <v>0</v>
      </c>
      <c r="V228" s="284" t="str">
        <f>IF(T228&gt;0,T228*E228,"-")</f>
        <v>-</v>
      </c>
      <c r="W228" s="224" t="s">
        <v>82</v>
      </c>
      <c r="X228" s="293" t="n">
        <v>1.01000000000000001</v>
      </c>
      <c r="Y228" s="297">
        <f>X228*T228</f>
        <v>0</v>
      </c>
    </row>
    <row r="229" spans="1:25" s="188" customFormat="1" ht="37.25" customHeight="1">
      <c r="A229" s="205" t="s">
        <v>507</v>
      </c>
      <c r="B229" s="206" t="s">
        <v>615</v>
      </c>
      <c r="C229" s="206" t="s">
        <v>616</v>
      </c>
      <c r="D229" s="198" t="n">
        <v>1</v>
      </c>
      <c r="E229" s="222" t="n">
        <v>152</v>
      </c>
      <c r="F229" s="327"/>
      <c r="G229" s="328"/>
      <c r="H229" s="329"/>
      <c r="I229" s="330"/>
      <c r="J229" s="331"/>
      <c r="K229" s="332"/>
      <c r="L229" s="333"/>
      <c r="M229" s="334"/>
      <c r="N229" s="361"/>
      <c r="O229" s="335"/>
      <c r="P229" s="336"/>
      <c r="Q229" s="337"/>
      <c r="R229" s="338"/>
      <c r="S229" s="339"/>
      <c r="T229" s="223">
        <f>F229+G229+H229+I229+J229+K229+L229+M229+N229+O229+P229+Q229+R229+S229</f>
        <v>0</v>
      </c>
      <c r="U229" s="223">
        <f>T229*D229</f>
        <v>0</v>
      </c>
      <c r="V229" s="284" t="str">
        <f>IF(T229&gt;0,T229*E229,"-")</f>
        <v>-</v>
      </c>
      <c r="W229" s="224" t="s">
        <v>617</v>
      </c>
      <c r="X229" s="293" t="n">
        <v>2.52000000000000002</v>
      </c>
      <c r="Y229" s="297">
        <f>X229*T229</f>
        <v>0</v>
      </c>
    </row>
    <row r="230" spans="1:25" s="188" customFormat="1" ht="38.25" customHeight="1">
      <c r="A230" s="205" t="s">
        <v>507</v>
      </c>
      <c r="B230" s="206" t="s">
        <v>618</v>
      </c>
      <c r="C230" s="206" t="s">
        <v>619</v>
      </c>
      <c r="D230" s="198" t="n">
        <v>1</v>
      </c>
      <c r="E230" s="222" t="n">
        <v>177</v>
      </c>
      <c r="F230" s="327"/>
      <c r="G230" s="328"/>
      <c r="H230" s="329"/>
      <c r="I230" s="330"/>
      <c r="J230" s="331"/>
      <c r="K230" s="332"/>
      <c r="L230" s="333"/>
      <c r="M230" s="334"/>
      <c r="N230" s="361"/>
      <c r="O230" s="335"/>
      <c r="P230" s="336"/>
      <c r="Q230" s="337"/>
      <c r="R230" s="338"/>
      <c r="S230" s="339"/>
      <c r="T230" s="223">
        <f>F230+G230+H230+I230+J230+K230+L230+M230+N230+O230+P230+Q230+R230+S230</f>
        <v>0</v>
      </c>
      <c r="U230" s="223">
        <f>T230*D230</f>
        <v>0</v>
      </c>
      <c r="V230" s="284" t="str">
        <f>IF(T230&gt;0,T230*E230,"-")</f>
        <v>-</v>
      </c>
      <c r="W230" s="224" t="s">
        <v>620</v>
      </c>
      <c r="X230" s="293" t="n">
        <v>2.66000000000000014</v>
      </c>
      <c r="Y230" s="297">
        <f>X230*T230</f>
        <v>0</v>
      </c>
    </row>
    <row r="231" spans="1:25" s="188" customFormat="1" ht="38.25" customHeight="1">
      <c r="A231" s="205" t="s">
        <v>507</v>
      </c>
      <c r="B231" s="206" t="s">
        <v>621</v>
      </c>
      <c r="C231" s="206" t="s">
        <v>622</v>
      </c>
      <c r="D231" s="198" t="n">
        <v>1</v>
      </c>
      <c r="E231" s="222" t="n">
        <v>216</v>
      </c>
      <c r="F231" s="327"/>
      <c r="G231" s="328"/>
      <c r="H231" s="329"/>
      <c r="I231" s="330"/>
      <c r="J231" s="331"/>
      <c r="K231" s="332"/>
      <c r="L231" s="333"/>
      <c r="M231" s="334"/>
      <c r="N231" s="361"/>
      <c r="O231" s="335"/>
      <c r="P231" s="336"/>
      <c r="Q231" s="337"/>
      <c r="R231" s="338"/>
      <c r="S231" s="339"/>
      <c r="T231" s="223">
        <f>F231+G231+H231+I231+J231+K231+L231+M231+N231+O231+P231+Q231+R231+S231</f>
        <v>0</v>
      </c>
      <c r="U231" s="223">
        <f>T231*D231</f>
        <v>0</v>
      </c>
      <c r="V231" s="284" t="str">
        <f>IF(T231&gt;0,T231*E231,"-")</f>
        <v>-</v>
      </c>
      <c r="W231" s="224" t="s">
        <v>623</v>
      </c>
      <c r="X231" s="293" t="n">
        <v>4</v>
      </c>
      <c r="Y231" s="297">
        <f>X231*T231</f>
        <v>0</v>
      </c>
    </row>
    <row r="232" spans="1:25" s="188" customFormat="1" ht="38.25" customHeight="1">
      <c r="A232" s="205" t="s">
        <v>507</v>
      </c>
      <c r="B232" s="206" t="s">
        <v>624</v>
      </c>
      <c r="C232" s="206" t="s">
        <v>625</v>
      </c>
      <c r="D232" s="198" t="n">
        <v>1</v>
      </c>
      <c r="E232" s="222" t="n">
        <v>234</v>
      </c>
      <c r="F232" s="327"/>
      <c r="G232" s="328"/>
      <c r="H232" s="329"/>
      <c r="I232" s="330"/>
      <c r="J232" s="331"/>
      <c r="K232" s="332"/>
      <c r="L232" s="333"/>
      <c r="M232" s="334"/>
      <c r="N232" s="361"/>
      <c r="O232" s="335"/>
      <c r="P232" s="336"/>
      <c r="Q232" s="337"/>
      <c r="R232" s="338"/>
      <c r="S232" s="339"/>
      <c r="T232" s="223">
        <f>F232+G232+H232+I232+J232+K232+L232+M232+N232+O232+P232+Q232+R232+S232</f>
        <v>0</v>
      </c>
      <c r="U232" s="223">
        <f>T232*D232</f>
        <v>0</v>
      </c>
      <c r="V232" s="284" t="str">
        <f>IF(T232&gt;0,T232*E232,"-")</f>
        <v>-</v>
      </c>
      <c r="W232" s="224" t="s">
        <v>82</v>
      </c>
      <c r="X232" s="293" t="n">
        <v>2.95000000000000018</v>
      </c>
      <c r="Y232" s="297">
        <f>X232*T232</f>
        <v>0</v>
      </c>
    </row>
    <row r="233" spans="1:25" s="188" customFormat="1" ht="38.25" customHeight="1">
      <c r="A233" s="205" t="s">
        <v>507</v>
      </c>
      <c r="B233" s="206" t="s">
        <v>626</v>
      </c>
      <c r="C233" s="206" t="s">
        <v>627</v>
      </c>
      <c r="D233" s="198" t="n">
        <v>1</v>
      </c>
      <c r="E233" s="222" t="n">
        <v>106</v>
      </c>
      <c r="F233" s="327"/>
      <c r="G233" s="328"/>
      <c r="H233" s="329"/>
      <c r="I233" s="330"/>
      <c r="J233" s="331"/>
      <c r="K233" s="332"/>
      <c r="L233" s="333"/>
      <c r="M233" s="334"/>
      <c r="N233" s="361"/>
      <c r="O233" s="335"/>
      <c r="P233" s="336"/>
      <c r="Q233" s="337"/>
      <c r="R233" s="338"/>
      <c r="S233" s="339"/>
      <c r="T233" s="223">
        <f>F233+G233+H233+I233+J233+K233+L233+M233+N233+O233+P233+Q233+R233+S233</f>
        <v>0</v>
      </c>
      <c r="U233" s="223">
        <f>T233*D233</f>
        <v>0</v>
      </c>
      <c r="V233" s="284" t="str">
        <f>IF(T233&gt;0,T233*E233,"-")</f>
        <v>-</v>
      </c>
      <c r="W233" s="224" t="s">
        <v>82</v>
      </c>
      <c r="X233" s="293" t="n">
        <v>1.66999999999999993</v>
      </c>
      <c r="Y233" s="297">
        <f>X233*T233</f>
        <v>0</v>
      </c>
    </row>
    <row r="234" spans="1:25" s="188" customFormat="1" ht="38.25" customHeight="1">
      <c r="A234" s="205" t="s">
        <v>507</v>
      </c>
      <c r="B234" s="206" t="s">
        <v>628</v>
      </c>
      <c r="C234" s="206" t="s">
        <v>629</v>
      </c>
      <c r="D234" s="198" t="n">
        <v>1</v>
      </c>
      <c r="E234" s="222" t="n">
        <v>274</v>
      </c>
      <c r="F234" s="327"/>
      <c r="G234" s="328"/>
      <c r="H234" s="329"/>
      <c r="I234" s="330"/>
      <c r="J234" s="331"/>
      <c r="K234" s="332"/>
      <c r="L234" s="333"/>
      <c r="M234" s="334"/>
      <c r="N234" s="361"/>
      <c r="O234" s="335"/>
      <c r="P234" s="336"/>
      <c r="Q234" s="337"/>
      <c r="R234" s="338"/>
      <c r="S234" s="339"/>
      <c r="T234" s="223">
        <f>F234+G234+H234+I234+J234+K234+L234+M234+N234+O234+P234+Q234+R234+S234</f>
        <v>0</v>
      </c>
      <c r="U234" s="223">
        <f>T234*D234</f>
        <v>0</v>
      </c>
      <c r="V234" s="284" t="str">
        <f>IF(T234&gt;0,T234*E234,"-")</f>
        <v>-</v>
      </c>
      <c r="W234" s="224" t="s">
        <v>594</v>
      </c>
      <c r="X234" s="293" t="n">
        <v>5</v>
      </c>
      <c r="Y234" s="297">
        <f>X234*T234</f>
        <v>0</v>
      </c>
    </row>
    <row r="235" spans="1:25" s="188" customFormat="1" ht="38.25" customHeight="1">
      <c r="A235" s="205" t="s">
        <v>507</v>
      </c>
      <c r="B235" s="206" t="s">
        <v>630</v>
      </c>
      <c r="C235" s="206" t="s">
        <v>631</v>
      </c>
      <c r="D235" s="198" t="n">
        <v>2</v>
      </c>
      <c r="E235" s="222" t="n">
        <v>232</v>
      </c>
      <c r="F235" s="327"/>
      <c r="G235" s="328"/>
      <c r="H235" s="329"/>
      <c r="I235" s="330"/>
      <c r="J235" s="331"/>
      <c r="K235" s="332"/>
      <c r="L235" s="333"/>
      <c r="M235" s="334"/>
      <c r="N235" s="361"/>
      <c r="O235" s="335"/>
      <c r="P235" s="336"/>
      <c r="Q235" s="337"/>
      <c r="R235" s="338"/>
      <c r="S235" s="339"/>
      <c r="T235" s="223">
        <f>F235+G235+H235+I235+J235+K235+L235+M235+N235+O235+P235+Q235+R235+S235</f>
        <v>0</v>
      </c>
      <c r="U235" s="223">
        <f>T235*D235</f>
        <v>0</v>
      </c>
      <c r="V235" s="284" t="str">
        <f>IF(T235&gt;0,T235*E235,"-")</f>
        <v>-</v>
      </c>
      <c r="W235" s="224" t="s">
        <v>632</v>
      </c>
      <c r="X235" s="293" t="n">
        <v>3.97000000000000028</v>
      </c>
      <c r="Y235" s="297">
        <f>X235*T235</f>
        <v>0</v>
      </c>
    </row>
    <row r="236" spans="1:25" s="188" customFormat="1" ht="38.25" customHeight="1">
      <c r="A236" s="205" t="s">
        <v>507</v>
      </c>
      <c r="B236" s="206" t="s">
        <v>633</v>
      </c>
      <c r="C236" s="206" t="s">
        <v>634</v>
      </c>
      <c r="D236" s="198" t="n">
        <v>1</v>
      </c>
      <c r="E236" s="222" t="n">
        <v>102</v>
      </c>
      <c r="F236" s="327"/>
      <c r="G236" s="328"/>
      <c r="H236" s="329"/>
      <c r="I236" s="330"/>
      <c r="J236" s="331"/>
      <c r="K236" s="332"/>
      <c r="L236" s="333"/>
      <c r="M236" s="334"/>
      <c r="N236" s="361"/>
      <c r="O236" s="335"/>
      <c r="P236" s="336"/>
      <c r="Q236" s="337"/>
      <c r="R236" s="338"/>
      <c r="S236" s="339"/>
      <c r="T236" s="223">
        <f>F236+G236+H236+I236+J236+K236+L236+M236+N236+O236+P236+Q236+R236+S236</f>
        <v>0</v>
      </c>
      <c r="U236" s="223">
        <f>T236*D236</f>
        <v>0</v>
      </c>
      <c r="V236" s="284" t="str">
        <f>IF(T236&gt;0,T236*E236,"-")</f>
        <v>-</v>
      </c>
      <c r="W236" s="246" t="n">
        <v>200</v>
      </c>
      <c r="X236" s="293" t="n">
        <v>1.61000000000000014</v>
      </c>
      <c r="Y236" s="297">
        <f>X236*T236</f>
        <v>0</v>
      </c>
    </row>
    <row r="237" spans="1:25" s="188" customFormat="1" ht="38.25" customHeight="1">
      <c r="A237" s="205" t="s">
        <v>507</v>
      </c>
      <c r="B237" s="206" t="s">
        <v>635</v>
      </c>
      <c r="C237" s="206" t="s">
        <v>636</v>
      </c>
      <c r="D237" s="198" t="n">
        <v>1</v>
      </c>
      <c r="E237" s="222" t="n">
        <v>108</v>
      </c>
      <c r="F237" s="327"/>
      <c r="G237" s="328"/>
      <c r="H237" s="329"/>
      <c r="I237" s="330"/>
      <c r="J237" s="331"/>
      <c r="K237" s="332"/>
      <c r="L237" s="333"/>
      <c r="M237" s="334"/>
      <c r="N237" s="361"/>
      <c r="O237" s="335"/>
      <c r="P237" s="336"/>
      <c r="Q237" s="337"/>
      <c r="R237" s="338"/>
      <c r="S237" s="339"/>
      <c r="T237" s="223">
        <f>F237+G237+H237+I237+J237+K237+L237+M237+N237+O237+P237+Q237+R237+S237</f>
        <v>0</v>
      </c>
      <c r="U237" s="223">
        <f>T237*D237</f>
        <v>0</v>
      </c>
      <c r="V237" s="284" t="str">
        <f>IF(T237&gt;0,T237*E237,"-")</f>
        <v>-</v>
      </c>
      <c r="W237" s="224" t="s">
        <v>637</v>
      </c>
      <c r="X237" s="293" t="n">
        <v>1.71999999999999993</v>
      </c>
      <c r="Y237" s="297">
        <f>X237*T237</f>
        <v>0</v>
      </c>
    </row>
    <row r="238" spans="1:25" s="188" customFormat="1" ht="38.25" customHeight="1">
      <c r="A238" s="205" t="s">
        <v>507</v>
      </c>
      <c r="B238" s="242" t="s">
        <v>638</v>
      </c>
      <c r="C238" s="242" t="s">
        <v>639</v>
      </c>
      <c r="D238" s="198" t="n">
        <v>1</v>
      </c>
      <c r="E238" s="222" t="n">
        <v>123</v>
      </c>
      <c r="F238" s="327"/>
      <c r="G238" s="328"/>
      <c r="H238" s="329"/>
      <c r="I238" s="330"/>
      <c r="J238" s="331"/>
      <c r="K238" s="332"/>
      <c r="L238" s="333"/>
      <c r="M238" s="334"/>
      <c r="N238" s="361"/>
      <c r="O238" s="335"/>
      <c r="P238" s="336"/>
      <c r="Q238" s="337"/>
      <c r="R238" s="338"/>
      <c r="S238" s="339"/>
      <c r="T238" s="223">
        <f>F238+G238+H238+I238+J238+K238+L238+M238+N238+O238+P238+Q238+R238+S238</f>
        <v>0</v>
      </c>
      <c r="U238" s="223">
        <f>T238*D238</f>
        <v>0</v>
      </c>
      <c r="V238" s="284" t="str">
        <f>IF(T238&gt;0,T238*E238,"-")</f>
        <v>-</v>
      </c>
      <c r="W238" s="224" t="s">
        <v>637</v>
      </c>
      <c r="X238" s="293" t="n">
        <v>1.9</v>
      </c>
      <c r="Y238" s="297">
        <f>X238*T238</f>
        <v>0</v>
      </c>
    </row>
    <row r="239" spans="1:25" s="188" customFormat="1" ht="38.25" customHeight="1">
      <c r="A239" s="205" t="s">
        <v>507</v>
      </c>
      <c r="B239" s="242" t="s">
        <v>640</v>
      </c>
      <c r="C239" s="242" t="s">
        <v>641</v>
      </c>
      <c r="D239" s="198" t="n">
        <v>1</v>
      </c>
      <c r="E239" s="222" t="n">
        <v>138</v>
      </c>
      <c r="F239" s="327"/>
      <c r="G239" s="328"/>
      <c r="H239" s="329"/>
      <c r="I239" s="330"/>
      <c r="J239" s="331"/>
      <c r="K239" s="332"/>
      <c r="L239" s="333"/>
      <c r="M239" s="334"/>
      <c r="N239" s="361"/>
      <c r="O239" s="335"/>
      <c r="P239" s="336"/>
      <c r="Q239" s="337"/>
      <c r="R239" s="338"/>
      <c r="S239" s="339"/>
      <c r="T239" s="223">
        <f>F239+G239+H239+I239+J239+K239+L239+M239+N239+O239+P239+Q239+R239+S239</f>
        <v>0</v>
      </c>
      <c r="U239" s="223">
        <f>T239*D239</f>
        <v>0</v>
      </c>
      <c r="V239" s="284" t="str">
        <f>IF(T239&gt;0,T239*E239,"-")</f>
        <v>-</v>
      </c>
      <c r="W239" s="224" t="s">
        <v>594</v>
      </c>
      <c r="X239" s="293" t="n">
        <v>2.12999999999999989</v>
      </c>
      <c r="Y239" s="297">
        <f>X239*T239</f>
        <v>0</v>
      </c>
    </row>
    <row r="240" spans="1:25" s="188" customFormat="1" ht="38.25" customHeight="1">
      <c r="A240" s="205" t="s">
        <v>507</v>
      </c>
      <c r="B240" s="242" t="s">
        <v>642</v>
      </c>
      <c r="C240" s="242" t="s">
        <v>643</v>
      </c>
      <c r="D240" s="198" t="n">
        <v>1</v>
      </c>
      <c r="E240" s="222" t="n">
        <v>267</v>
      </c>
      <c r="F240" s="327"/>
      <c r="G240" s="328" t="n">
        <v>1</v>
      </c>
      <c r="H240" s="329"/>
      <c r="I240" s="330"/>
      <c r="J240" s="331"/>
      <c r="K240" s="332"/>
      <c r="L240" s="333"/>
      <c r="M240" s="334"/>
      <c r="N240" s="361"/>
      <c r="O240" s="335"/>
      <c r="P240" s="336"/>
      <c r="Q240" s="337"/>
      <c r="R240" s="338"/>
      <c r="S240" s="339"/>
      <c r="T240" s="223">
        <f>F240+G240+H240+I240+J240+K240+L240+M240+N240+O240+P240+Q240+R240+S240</f>
        <v>1</v>
      </c>
      <c r="U240" s="223">
        <f>T240*D240</f>
        <v>1</v>
      </c>
      <c r="V240" s="284">
        <f>IF(T240&gt;0,T240*E240,"-")</f>
        <v>267</v>
      </c>
      <c r="W240" s="224" t="s">
        <v>264</v>
      </c>
      <c r="X240" s="293" t="n">
        <v>4.59999999999999964</v>
      </c>
      <c r="Y240" s="297">
        <f>X240*T240</f>
        <v>4.59999999999999964</v>
      </c>
    </row>
    <row r="241" spans="1:25" s="188" customFormat="1" ht="38.25" customHeight="1">
      <c r="A241" s="205" t="s">
        <v>507</v>
      </c>
      <c r="B241" s="242" t="s">
        <v>644</v>
      </c>
      <c r="C241" s="242" t="s">
        <v>645</v>
      </c>
      <c r="D241" s="198" t="n">
        <v>1</v>
      </c>
      <c r="E241" s="222" t="n">
        <v>127</v>
      </c>
      <c r="F241" s="327"/>
      <c r="G241" s="328" t="n">
        <v>1</v>
      </c>
      <c r="H241" s="329"/>
      <c r="I241" s="330"/>
      <c r="J241" s="331"/>
      <c r="K241" s="332"/>
      <c r="L241" s="333"/>
      <c r="M241" s="334"/>
      <c r="N241" s="361"/>
      <c r="O241" s="335"/>
      <c r="P241" s="336"/>
      <c r="Q241" s="337"/>
      <c r="R241" s="338"/>
      <c r="S241" s="339"/>
      <c r="T241" s="223">
        <f>F241+G241+H241+I241+J241+K241+L241+M241+N241+O241+P241+Q241+R241+S241</f>
        <v>1</v>
      </c>
      <c r="U241" s="223">
        <f>T241*D241</f>
        <v>1</v>
      </c>
      <c r="V241" s="284">
        <f>IF(T241&gt;0,T241*E241,"-")</f>
        <v>127</v>
      </c>
      <c r="W241" s="224" t="s">
        <v>82</v>
      </c>
      <c r="X241" s="293" t="n">
        <v>2.04999999999999982</v>
      </c>
      <c r="Y241" s="297">
        <f>X241*T241</f>
        <v>2.04999999999999982</v>
      </c>
    </row>
    <row r="242" spans="1:25" s="188" customFormat="1" ht="38.25" customHeight="1">
      <c r="A242" s="205" t="s">
        <v>507</v>
      </c>
      <c r="B242" s="242" t="s">
        <v>646</v>
      </c>
      <c r="C242" s="242" t="s">
        <v>647</v>
      </c>
      <c r="D242" s="198" t="n">
        <v>1</v>
      </c>
      <c r="E242" s="222" t="n">
        <v>101</v>
      </c>
      <c r="F242" s="327"/>
      <c r="G242" s="328"/>
      <c r="H242" s="329"/>
      <c r="I242" s="330"/>
      <c r="J242" s="331"/>
      <c r="K242" s="332"/>
      <c r="L242" s="333"/>
      <c r="M242" s="334"/>
      <c r="N242" s="361"/>
      <c r="O242" s="335"/>
      <c r="P242" s="336"/>
      <c r="Q242" s="337"/>
      <c r="R242" s="338"/>
      <c r="S242" s="339"/>
      <c r="T242" s="223">
        <f>F242+G242+H242+I242+J242+K242+L242+M242+N242+O242+P242+Q242+R242+S242</f>
        <v>0</v>
      </c>
      <c r="U242" s="223">
        <f>T242*D242</f>
        <v>0</v>
      </c>
      <c r="V242" s="284" t="str">
        <f>IF(T242&gt;0,T242*E242,"-")</f>
        <v>-</v>
      </c>
      <c r="W242" s="224" t="s">
        <v>82</v>
      </c>
      <c r="X242" s="293" t="n">
        <v>1.61000000000000014</v>
      </c>
      <c r="Y242" s="297">
        <f>X242*T242</f>
        <v>0</v>
      </c>
    </row>
    <row r="243" spans="1:25" s="188" customFormat="1" ht="37.25" customHeight="1">
      <c r="A243" s="205" t="s">
        <v>337</v>
      </c>
      <c r="B243" s="206" t="s">
        <v>648</v>
      </c>
      <c r="C243" s="206" t="s">
        <v>649</v>
      </c>
      <c r="D243" s="198" t="n">
        <v>15</v>
      </c>
      <c r="E243" s="222" t="n">
        <v>63</v>
      </c>
      <c r="F243" s="327"/>
      <c r="G243" s="328"/>
      <c r="H243" s="329"/>
      <c r="I243" s="330"/>
      <c r="J243" s="331"/>
      <c r="K243" s="332"/>
      <c r="L243" s="333"/>
      <c r="M243" s="334"/>
      <c r="N243" s="361"/>
      <c r="O243" s="335" t="n">
        <v>1</v>
      </c>
      <c r="P243" s="336"/>
      <c r="Q243" s="337"/>
      <c r="R243" s="338"/>
      <c r="S243" s="339"/>
      <c r="T243" s="223">
        <f>F243+G243+H243+I243+J243+K243+L243+M243+N243+O243+P243+Q243+R243+S243</f>
        <v>1</v>
      </c>
      <c r="U243" s="223">
        <f>T243*D243</f>
        <v>15</v>
      </c>
      <c r="V243" s="284">
        <f>IF(T243&gt;0,T243*E243,"-")</f>
        <v>63</v>
      </c>
      <c r="W243" s="228" t="s">
        <v>58</v>
      </c>
      <c r="X243" s="293" t="n">
        <v>0.469999999999999929</v>
      </c>
      <c r="Y243" s="297">
        <f>X243*T243</f>
        <v>0.469999999999999929</v>
      </c>
    </row>
    <row r="244" spans="1:25" s="188" customFormat="1" ht="37.25" customHeight="1">
      <c r="A244" s="205" t="s">
        <v>337</v>
      </c>
      <c r="B244" s="206" t="s">
        <v>650</v>
      </c>
      <c r="C244" s="206" t="s">
        <v>651</v>
      </c>
      <c r="D244" s="198" t="n">
        <v>10</v>
      </c>
      <c r="E244" s="222" t="n">
        <v>57</v>
      </c>
      <c r="F244" s="327"/>
      <c r="G244" s="328"/>
      <c r="H244" s="329"/>
      <c r="I244" s="330"/>
      <c r="J244" s="331"/>
      <c r="K244" s="332"/>
      <c r="L244" s="333"/>
      <c r="M244" s="334"/>
      <c r="N244" s="361"/>
      <c r="O244" s="335"/>
      <c r="P244" s="336"/>
      <c r="Q244" s="337"/>
      <c r="R244" s="338"/>
      <c r="S244" s="339"/>
      <c r="T244" s="223">
        <f>F244+G244+H244+I244+J244+K244+L244+M244+N244+O244+P244+Q244+R244+S244</f>
        <v>0</v>
      </c>
      <c r="U244" s="223">
        <f>T244*D244</f>
        <v>0</v>
      </c>
      <c r="V244" s="284" t="str">
        <f>IF(T244&gt;0,T244*E244,"-")</f>
        <v>-</v>
      </c>
      <c r="W244" s="228" t="s">
        <v>58</v>
      </c>
      <c r="X244" s="293" t="n">
        <v>0.560000000000000053</v>
      </c>
      <c r="Y244" s="297">
        <f>X244*T244</f>
        <v>0</v>
      </c>
    </row>
    <row r="245" spans="1:25" s="188" customFormat="1" ht="37.25" customHeight="1">
      <c r="A245" s="205" t="s">
        <v>337</v>
      </c>
      <c r="B245" s="206" t="s">
        <v>652</v>
      </c>
      <c r="C245" s="206" t="s">
        <v>653</v>
      </c>
      <c r="D245" s="198" t="n">
        <v>5</v>
      </c>
      <c r="E245" s="222" t="n">
        <v>26</v>
      </c>
      <c r="F245" s="327"/>
      <c r="G245" s="328"/>
      <c r="H245" s="329"/>
      <c r="I245" s="330"/>
      <c r="J245" s="331"/>
      <c r="K245" s="332"/>
      <c r="L245" s="333"/>
      <c r="M245" s="334"/>
      <c r="N245" s="361"/>
      <c r="O245" s="335"/>
      <c r="P245" s="336"/>
      <c r="Q245" s="337"/>
      <c r="R245" s="338"/>
      <c r="S245" s="339"/>
      <c r="T245" s="223">
        <f>F245+G245+H245+I245+J245+K245+L245+M245+N245+O245+P245+Q245+R245+S245</f>
        <v>0</v>
      </c>
      <c r="U245" s="223">
        <f>T245*D245</f>
        <v>0</v>
      </c>
      <c r="V245" s="284" t="str">
        <f>IF(T245&gt;0,T245*E245,"-")</f>
        <v>-</v>
      </c>
      <c r="W245" s="224" t="s">
        <v>654</v>
      </c>
      <c r="X245" s="293" t="n">
        <v>0.210000000000000009</v>
      </c>
      <c r="Y245" s="297">
        <f>X245*T245</f>
        <v>0</v>
      </c>
    </row>
    <row r="246" spans="1:25" s="188" customFormat="1" ht="37.25" customHeight="1">
      <c r="A246" s="205" t="s">
        <v>337</v>
      </c>
      <c r="B246" s="206" t="s">
        <v>655</v>
      </c>
      <c r="C246" s="206" t="s">
        <v>656</v>
      </c>
      <c r="D246" s="198" t="n">
        <v>5</v>
      </c>
      <c r="E246" s="222" t="n">
        <v>95</v>
      </c>
      <c r="F246" s="327"/>
      <c r="G246" s="328"/>
      <c r="H246" s="329"/>
      <c r="I246" s="330"/>
      <c r="J246" s="331"/>
      <c r="K246" s="332"/>
      <c r="L246" s="333"/>
      <c r="M246" s="334"/>
      <c r="N246" s="361"/>
      <c r="O246" s="335"/>
      <c r="P246" s="336"/>
      <c r="Q246" s="337"/>
      <c r="R246" s="338"/>
      <c r="S246" s="339"/>
      <c r="T246" s="223">
        <f>F246+G246+H246+I246+J246+K246+L246+M246+N246+O246+P246+Q246+R246+S246</f>
        <v>0</v>
      </c>
      <c r="U246" s="223">
        <f>T246*D246</f>
        <v>0</v>
      </c>
      <c r="V246" s="284" t="str">
        <f>IF(T246&gt;0,T246*E246,"-")</f>
        <v>-</v>
      </c>
      <c r="W246" s="224" t="s">
        <v>657</v>
      </c>
      <c r="X246" s="293" t="n">
        <v>1.68999999999999995</v>
      </c>
      <c r="Y246" s="297">
        <f>X246*T246</f>
        <v>0</v>
      </c>
    </row>
    <row r="247" spans="1:25" s="188" customFormat="1" ht="37.25" customHeight="1">
      <c r="A247" s="205" t="s">
        <v>337</v>
      </c>
      <c r="B247" s="206" t="s">
        <v>658</v>
      </c>
      <c r="C247" s="206" t="s">
        <v>659</v>
      </c>
      <c r="D247" s="198" t="n">
        <v>3</v>
      </c>
      <c r="E247" s="222" t="n">
        <v>74</v>
      </c>
      <c r="F247" s="327"/>
      <c r="G247" s="328"/>
      <c r="H247" s="329"/>
      <c r="I247" s="330"/>
      <c r="J247" s="331"/>
      <c r="K247" s="332"/>
      <c r="L247" s="333"/>
      <c r="M247" s="334"/>
      <c r="N247" s="361"/>
      <c r="O247" s="335"/>
      <c r="P247" s="336"/>
      <c r="Q247" s="337"/>
      <c r="R247" s="338"/>
      <c r="S247" s="339"/>
      <c r="T247" s="223">
        <f>F247+G247+H247+I247+J247+K247+L247+M247+N247+O247+P247+Q247+R247+S247</f>
        <v>0</v>
      </c>
      <c r="U247" s="223">
        <f>T247*D247</f>
        <v>0</v>
      </c>
      <c r="V247" s="284" t="str">
        <f>IF(T247&gt;0,T247*E247,"-")</f>
        <v>-</v>
      </c>
      <c r="W247" s="224" t="s">
        <v>660</v>
      </c>
      <c r="X247" s="293" t="n">
        <v>1.32000000000000006</v>
      </c>
      <c r="Y247" s="297">
        <f>X247*T247</f>
        <v>0</v>
      </c>
    </row>
    <row r="248" spans="1:25" s="188" customFormat="1" ht="37.25" customHeight="1">
      <c r="A248" s="205" t="s">
        <v>337</v>
      </c>
      <c r="B248" s="206" t="s">
        <v>661</v>
      </c>
      <c r="C248" s="206" t="s">
        <v>662</v>
      </c>
      <c r="D248" s="198" t="n">
        <v>3</v>
      </c>
      <c r="E248" s="222" t="n">
        <v>110</v>
      </c>
      <c r="F248" s="327"/>
      <c r="G248" s="328"/>
      <c r="H248" s="329"/>
      <c r="I248" s="330"/>
      <c r="J248" s="331"/>
      <c r="K248" s="332"/>
      <c r="L248" s="333"/>
      <c r="M248" s="334"/>
      <c r="N248" s="361"/>
      <c r="O248" s="335" t="n">
        <v>1</v>
      </c>
      <c r="P248" s="336"/>
      <c r="Q248" s="337"/>
      <c r="R248" s="338"/>
      <c r="S248" s="339"/>
      <c r="T248" s="223">
        <f>F248+G248+H248+I248+J248+K248+L248+M248+N248+O248+P248+Q248+R248+S248</f>
        <v>1</v>
      </c>
      <c r="U248" s="223">
        <f>T248*D248</f>
        <v>3</v>
      </c>
      <c r="V248" s="284">
        <f>IF(T248&gt;0,T248*E248,"-")</f>
        <v>110</v>
      </c>
      <c r="W248" s="224" t="s">
        <v>663</v>
      </c>
      <c r="X248" s="293" t="n">
        <v>1.30000000000000004</v>
      </c>
      <c r="Y248" s="297">
        <f>X248*T248</f>
        <v>1.30000000000000004</v>
      </c>
    </row>
    <row r="249" spans="1:25" s="188" customFormat="1" ht="53" customHeight="1">
      <c r="A249" s="205" t="s">
        <v>337</v>
      </c>
      <c r="B249" s="206" t="s">
        <v>664</v>
      </c>
      <c r="C249" s="206" t="s">
        <v>665</v>
      </c>
      <c r="D249" s="198" t="n">
        <v>3</v>
      </c>
      <c r="E249" s="222" t="n">
        <v>162</v>
      </c>
      <c r="F249" s="327"/>
      <c r="G249" s="328"/>
      <c r="H249" s="329"/>
      <c r="I249" s="330"/>
      <c r="J249" s="331"/>
      <c r="K249" s="332"/>
      <c r="L249" s="333"/>
      <c r="M249" s="334"/>
      <c r="N249" s="361"/>
      <c r="O249" s="335"/>
      <c r="P249" s="336"/>
      <c r="Q249" s="337"/>
      <c r="R249" s="338"/>
      <c r="S249" s="339"/>
      <c r="T249" s="223">
        <f>F249+G249+H249+I249+J249+K249+L249+M249+N249+O249+P249+Q249+R249+S249</f>
        <v>0</v>
      </c>
      <c r="U249" s="223">
        <f>T249*D249</f>
        <v>0</v>
      </c>
      <c r="V249" s="284" t="str">
        <f>IF(T249&gt;0,T249*E249,"-")</f>
        <v>-</v>
      </c>
      <c r="W249" s="224" t="s">
        <v>666</v>
      </c>
      <c r="X249" s="293" t="n">
        <v>2.20999999999999996</v>
      </c>
      <c r="Y249" s="297">
        <f>X249*T249</f>
        <v>0</v>
      </c>
    </row>
    <row r="250" spans="1:25" s="188" customFormat="1" ht="37.25" customHeight="1">
      <c r="A250" s="205" t="s">
        <v>337</v>
      </c>
      <c r="B250" s="206" t="s">
        <v>667</v>
      </c>
      <c r="C250" s="206" t="s">
        <v>668</v>
      </c>
      <c r="D250" s="198" t="n">
        <v>2</v>
      </c>
      <c r="E250" s="222" t="n">
        <v>83</v>
      </c>
      <c r="F250" s="327"/>
      <c r="G250" s="328"/>
      <c r="H250" s="329"/>
      <c r="I250" s="330"/>
      <c r="J250" s="331"/>
      <c r="K250" s="332"/>
      <c r="L250" s="333"/>
      <c r="M250" s="334"/>
      <c r="N250" s="361"/>
      <c r="O250" s="335"/>
      <c r="P250" s="336"/>
      <c r="Q250" s="337"/>
      <c r="R250" s="338"/>
      <c r="S250" s="339"/>
      <c r="T250" s="223">
        <f>F250+G250+H250+I250+J250+K250+L250+M250+N250+O250+P250+Q250+R250+S250</f>
        <v>0</v>
      </c>
      <c r="U250" s="223">
        <f>T250*D250</f>
        <v>0</v>
      </c>
      <c r="V250" s="284" t="str">
        <f>IF(T250&gt;0,T250*E250,"-")</f>
        <v>-</v>
      </c>
      <c r="W250" s="224" t="s">
        <v>669</v>
      </c>
      <c r="X250" s="293" t="n">
        <v>1.02000000000000002</v>
      </c>
      <c r="Y250" s="297">
        <f>X250*T250</f>
        <v>0</v>
      </c>
    </row>
    <row r="251" spans="1:25" s="188" customFormat="1" ht="37.25" customHeight="1">
      <c r="A251" s="205" t="s">
        <v>337</v>
      </c>
      <c r="B251" s="206" t="s">
        <v>670</v>
      </c>
      <c r="C251" s="206" t="s">
        <v>671</v>
      </c>
      <c r="D251" s="198" t="n">
        <v>2</v>
      </c>
      <c r="E251" s="222" t="n">
        <v>124</v>
      </c>
      <c r="F251" s="327"/>
      <c r="G251" s="328"/>
      <c r="H251" s="329"/>
      <c r="I251" s="330"/>
      <c r="J251" s="331"/>
      <c r="K251" s="332"/>
      <c r="L251" s="333"/>
      <c r="M251" s="334"/>
      <c r="N251" s="361"/>
      <c r="O251" s="335" t="n">
        <v>1</v>
      </c>
      <c r="P251" s="336"/>
      <c r="Q251" s="337"/>
      <c r="R251" s="338"/>
      <c r="S251" s="339"/>
      <c r="T251" s="223">
        <f>F251+G251+H251+I251+J251+K251+L251+M251+N251+O251+P251+Q251+R251+S251</f>
        <v>1</v>
      </c>
      <c r="U251" s="223">
        <f>T251*D251</f>
        <v>2</v>
      </c>
      <c r="V251" s="284">
        <f>IF(T251&gt;0,T251*E251,"-")</f>
        <v>124</v>
      </c>
      <c r="W251" s="224" t="s">
        <v>672</v>
      </c>
      <c r="X251" s="293" t="n">
        <v>1.85</v>
      </c>
      <c r="Y251" s="297">
        <f>X251*T251</f>
        <v>1.85</v>
      </c>
    </row>
    <row r="252" spans="1:25" s="188" customFormat="1" ht="37.25" customHeight="1">
      <c r="A252" s="205" t="s">
        <v>337</v>
      </c>
      <c r="B252" s="206" t="s">
        <v>673</v>
      </c>
      <c r="C252" s="206" t="s">
        <v>674</v>
      </c>
      <c r="D252" s="198" t="n">
        <v>2</v>
      </c>
      <c r="E252" s="222" t="n">
        <v>104</v>
      </c>
      <c r="F252" s="327"/>
      <c r="G252" s="328"/>
      <c r="H252" s="329"/>
      <c r="I252" s="330"/>
      <c r="J252" s="331"/>
      <c r="K252" s="332"/>
      <c r="L252" s="333"/>
      <c r="M252" s="334"/>
      <c r="N252" s="361"/>
      <c r="O252" s="335" t="n">
        <v>1</v>
      </c>
      <c r="P252" s="336"/>
      <c r="Q252" s="337"/>
      <c r="R252" s="338"/>
      <c r="S252" s="339"/>
      <c r="T252" s="223">
        <f>F252+G252+H252+I252+J252+K252+L252+M252+N252+O252+P252+Q252+R252+S252</f>
        <v>1</v>
      </c>
      <c r="U252" s="223">
        <f>T252*D252</f>
        <v>2</v>
      </c>
      <c r="V252" s="284">
        <f>IF(T252&gt;0,T252*E252,"-")</f>
        <v>104</v>
      </c>
      <c r="W252" s="224" t="s">
        <v>675</v>
      </c>
      <c r="X252" s="293" t="n">
        <v>1.43999999999999995</v>
      </c>
      <c r="Y252" s="297">
        <f>X252*T252</f>
        <v>1.43999999999999995</v>
      </c>
    </row>
    <row r="253" spans="1:25" s="188" customFormat="1" ht="37.25" customHeight="1">
      <c r="A253" s="205" t="s">
        <v>337</v>
      </c>
      <c r="B253" s="206" t="s">
        <v>676</v>
      </c>
      <c r="C253" s="206" t="s">
        <v>677</v>
      </c>
      <c r="D253" s="198" t="n">
        <v>2</v>
      </c>
      <c r="E253" s="222" t="n">
        <v>120</v>
      </c>
      <c r="F253" s="327"/>
      <c r="G253" s="328"/>
      <c r="H253" s="329"/>
      <c r="I253" s="330"/>
      <c r="J253" s="331"/>
      <c r="K253" s="332"/>
      <c r="L253" s="333"/>
      <c r="M253" s="334"/>
      <c r="N253" s="361"/>
      <c r="O253" s="335"/>
      <c r="P253" s="336"/>
      <c r="Q253" s="337"/>
      <c r="R253" s="338"/>
      <c r="S253" s="339"/>
      <c r="T253" s="223">
        <f>F253+G253+H253+I253+J253+K253+L253+M253+N253+O253+P253+Q253+R253+S253</f>
        <v>0</v>
      </c>
      <c r="U253" s="223">
        <f>T253*D253</f>
        <v>0</v>
      </c>
      <c r="V253" s="284" t="str">
        <f>IF(T253&gt;0,T253*E253,"-")</f>
        <v>-</v>
      </c>
      <c r="W253" s="228" t="s">
        <v>58</v>
      </c>
      <c r="X253" s="293" t="n">
        <v>1.68999999999999995</v>
      </c>
      <c r="Y253" s="297">
        <f>X253*T253</f>
        <v>0</v>
      </c>
    </row>
    <row r="254" spans="1:25" s="188" customFormat="1" ht="37.25" customHeight="1">
      <c r="A254" s="205" t="s">
        <v>337</v>
      </c>
      <c r="B254" s="206" t="s">
        <v>678</v>
      </c>
      <c r="C254" s="206" t="s">
        <v>679</v>
      </c>
      <c r="D254" s="198" t="n">
        <v>1</v>
      </c>
      <c r="E254" s="222" t="n">
        <v>94</v>
      </c>
      <c r="F254" s="327"/>
      <c r="G254" s="328"/>
      <c r="H254" s="329"/>
      <c r="I254" s="330"/>
      <c r="J254" s="331"/>
      <c r="K254" s="332"/>
      <c r="L254" s="333"/>
      <c r="M254" s="334"/>
      <c r="N254" s="361"/>
      <c r="O254" s="335" t="n">
        <v>1</v>
      </c>
      <c r="P254" s="336"/>
      <c r="Q254" s="337"/>
      <c r="R254" s="338"/>
      <c r="S254" s="339"/>
      <c r="T254" s="223">
        <f>F254+G254+H254+I254+J254+K254+L254+M254+N254+O254+P254+Q254+R254+S254</f>
        <v>1</v>
      </c>
      <c r="U254" s="223">
        <f>T254*D254</f>
        <v>1</v>
      </c>
      <c r="V254" s="284">
        <f>IF(T254&gt;0,T254*E254,"-")</f>
        <v>94</v>
      </c>
      <c r="W254" s="224" t="s">
        <v>264</v>
      </c>
      <c r="X254" s="293" t="n">
        <v>1.5</v>
      </c>
      <c r="Y254" s="297">
        <f>X254*T254</f>
        <v>1.5</v>
      </c>
    </row>
    <row r="255" spans="1:25" s="188" customFormat="1" ht="37.25" customHeight="1">
      <c r="A255" s="205" t="s">
        <v>337</v>
      </c>
      <c r="B255" s="206" t="s">
        <v>680</v>
      </c>
      <c r="C255" s="206" t="s">
        <v>681</v>
      </c>
      <c r="D255" s="198" t="n">
        <v>1</v>
      </c>
      <c r="E255" s="222" t="n">
        <v>83</v>
      </c>
      <c r="F255" s="327"/>
      <c r="G255" s="328"/>
      <c r="H255" s="329"/>
      <c r="I255" s="330"/>
      <c r="J255" s="331"/>
      <c r="K255" s="332"/>
      <c r="L255" s="333"/>
      <c r="M255" s="334"/>
      <c r="N255" s="361"/>
      <c r="O255" s="335" t="n">
        <v>1</v>
      </c>
      <c r="P255" s="336"/>
      <c r="Q255" s="337"/>
      <c r="R255" s="338"/>
      <c r="S255" s="339"/>
      <c r="T255" s="223">
        <f>F255+G255+H255+I255+J255+K255+L255+M255+N255+O255+P255+Q255+R255+S255</f>
        <v>1</v>
      </c>
      <c r="U255" s="223">
        <f>T255*D255</f>
        <v>1</v>
      </c>
      <c r="V255" s="284">
        <f>IF(T255&gt;0,T255*E255,"-")</f>
        <v>83</v>
      </c>
      <c r="W255" s="224" t="s">
        <v>85</v>
      </c>
      <c r="X255" s="293" t="n">
        <v>1.20999999999999996</v>
      </c>
      <c r="Y255" s="297">
        <f>X255*T255</f>
        <v>1.20999999999999996</v>
      </c>
    </row>
    <row r="256" spans="1:25" s="188" customFormat="1" ht="37.25" customHeight="1">
      <c r="A256" s="205" t="s">
        <v>337</v>
      </c>
      <c r="B256" s="206" t="s">
        <v>682</v>
      </c>
      <c r="C256" s="206" t="s">
        <v>683</v>
      </c>
      <c r="D256" s="198" t="n">
        <v>1</v>
      </c>
      <c r="E256" s="222" t="n">
        <v>87</v>
      </c>
      <c r="F256" s="327"/>
      <c r="G256" s="328"/>
      <c r="H256" s="329"/>
      <c r="I256" s="330"/>
      <c r="J256" s="331"/>
      <c r="K256" s="332"/>
      <c r="L256" s="333"/>
      <c r="M256" s="334"/>
      <c r="N256" s="361"/>
      <c r="O256" s="335" t="n">
        <v>1</v>
      </c>
      <c r="P256" s="336"/>
      <c r="Q256" s="337"/>
      <c r="R256" s="338"/>
      <c r="S256" s="339"/>
      <c r="T256" s="223">
        <f>F256+G256+H256+I256+J256+K256+L256+M256+N256+O256+P256+Q256+R256+S256</f>
        <v>1</v>
      </c>
      <c r="U256" s="223">
        <f>T256*D256</f>
        <v>1</v>
      </c>
      <c r="V256" s="284">
        <f>IF(T256&gt;0,T256*E256,"-")</f>
        <v>87</v>
      </c>
      <c r="W256" s="224" t="s">
        <v>85</v>
      </c>
      <c r="X256" s="293" t="n">
        <v>1.26000000000000001</v>
      </c>
      <c r="Y256" s="297">
        <f>X256*T256</f>
        <v>1.26000000000000001</v>
      </c>
    </row>
    <row r="257" spans="1:25" s="188" customFormat="1" ht="37.25" customHeight="1">
      <c r="A257" s="205" t="s">
        <v>684</v>
      </c>
      <c r="B257" s="206" t="s">
        <v>685</v>
      </c>
      <c r="C257" s="206" t="s">
        <v>686</v>
      </c>
      <c r="D257" s="198" t="n">
        <v>20</v>
      </c>
      <c r="E257" s="222" t="n">
        <v>77</v>
      </c>
      <c r="F257" s="327"/>
      <c r="G257" s="328"/>
      <c r="H257" s="329"/>
      <c r="I257" s="330"/>
      <c r="J257" s="331"/>
      <c r="K257" s="332"/>
      <c r="L257" s="333"/>
      <c r="M257" s="334"/>
      <c r="N257" s="361"/>
      <c r="O257" s="335"/>
      <c r="P257" s="336"/>
      <c r="Q257" s="337"/>
      <c r="R257" s="338"/>
      <c r="S257" s="339"/>
      <c r="T257" s="223">
        <f>F257+G257+H257+I257+J257+K257+L257+M257+N257+O257+P257+Q257+R257+S257</f>
        <v>0</v>
      </c>
      <c r="U257" s="223">
        <f>T257*D257</f>
        <v>0</v>
      </c>
      <c r="V257" s="284" t="str">
        <f>IF(T257&gt;0,T257*E257,"-")</f>
        <v>-</v>
      </c>
      <c r="W257" s="228" t="s">
        <v>58</v>
      </c>
      <c r="X257" s="293" t="n">
        <v>0.239999999999999991</v>
      </c>
      <c r="Y257" s="297">
        <f>X257*T257</f>
        <v>0</v>
      </c>
    </row>
    <row r="258" spans="1:25" s="188" customFormat="1" ht="37.25" customHeight="1">
      <c r="A258" s="205" t="s">
        <v>684</v>
      </c>
      <c r="B258" s="206" t="s">
        <v>687</v>
      </c>
      <c r="C258" s="206" t="s">
        <v>688</v>
      </c>
      <c r="D258" s="198" t="n">
        <v>10</v>
      </c>
      <c r="E258" s="222" t="n">
        <v>54</v>
      </c>
      <c r="F258" s="327"/>
      <c r="G258" s="328"/>
      <c r="H258" s="329"/>
      <c r="I258" s="330"/>
      <c r="J258" s="331"/>
      <c r="K258" s="332"/>
      <c r="L258" s="333"/>
      <c r="M258" s="334"/>
      <c r="N258" s="361"/>
      <c r="O258" s="335"/>
      <c r="P258" s="336"/>
      <c r="Q258" s="337"/>
      <c r="R258" s="338"/>
      <c r="S258" s="339"/>
      <c r="T258" s="223">
        <f>F258+G258+H258+I258+J258+K258+L258+M258+N258+O258+P258+Q258+R258+S258</f>
        <v>0</v>
      </c>
      <c r="U258" s="223">
        <f>T258*D258</f>
        <v>0</v>
      </c>
      <c r="V258" s="284" t="str">
        <f>IF(T258&gt;0,T258*E258,"-")</f>
        <v>-</v>
      </c>
      <c r="W258" s="228" t="s">
        <v>58</v>
      </c>
      <c r="X258" s="293" t="n">
        <v>0.330000000000000027</v>
      </c>
      <c r="Y258" s="297">
        <f>X258*T258</f>
        <v>0</v>
      </c>
    </row>
    <row r="259" spans="1:25" s="188" customFormat="1" ht="37.25" customHeight="1">
      <c r="A259" s="205" t="s">
        <v>684</v>
      </c>
      <c r="B259" s="242" t="s">
        <v>689</v>
      </c>
      <c r="C259" s="206" t="s">
        <v>690</v>
      </c>
      <c r="D259" s="198" t="n">
        <v>10</v>
      </c>
      <c r="E259" s="222" t="n">
        <v>60</v>
      </c>
      <c r="F259" s="327"/>
      <c r="G259" s="328"/>
      <c r="H259" s="329"/>
      <c r="I259" s="330"/>
      <c r="J259" s="331"/>
      <c r="K259" s="332"/>
      <c r="L259" s="333"/>
      <c r="M259" s="334"/>
      <c r="N259" s="361"/>
      <c r="O259" s="335"/>
      <c r="P259" s="336"/>
      <c r="Q259" s="337"/>
      <c r="R259" s="338"/>
      <c r="S259" s="339"/>
      <c r="T259" s="223">
        <f>F259+G259+H259+I259+J259+K259+L259+M259+N259+O259+P259+Q259+R259+S259</f>
        <v>0</v>
      </c>
      <c r="U259" s="223">
        <f>T259*D259</f>
        <v>0</v>
      </c>
      <c r="V259" s="284" t="str">
        <f>IF(T259&gt;0,T259*E259,"-")</f>
        <v>-</v>
      </c>
      <c r="W259" s="224" t="s">
        <v>95</v>
      </c>
      <c r="X259" s="293" t="n">
        <v>0.55</v>
      </c>
      <c r="Y259" s="297">
        <f>X259*T259</f>
        <v>0</v>
      </c>
    </row>
    <row r="260" spans="1:25" s="188" customFormat="1" ht="37.25" customHeight="1">
      <c r="A260" s="205" t="s">
        <v>684</v>
      </c>
      <c r="B260" s="206" t="s">
        <v>691</v>
      </c>
      <c r="C260" s="206" t="s">
        <v>692</v>
      </c>
      <c r="D260" s="198" t="n">
        <v>10</v>
      </c>
      <c r="E260" s="222" t="n">
        <v>55</v>
      </c>
      <c r="F260" s="327"/>
      <c r="G260" s="328" t="n">
        <v>1</v>
      </c>
      <c r="H260" s="329"/>
      <c r="I260" s="330"/>
      <c r="J260" s="331"/>
      <c r="K260" s="332"/>
      <c r="L260" s="333"/>
      <c r="M260" s="334"/>
      <c r="N260" s="361"/>
      <c r="O260" s="335"/>
      <c r="P260" s="336"/>
      <c r="Q260" s="337"/>
      <c r="R260" s="338"/>
      <c r="S260" s="339"/>
      <c r="T260" s="223">
        <f>F260+G260+H260+I260+J260+K260+L260+M260+N260+O260+P260+Q260+R260+S260</f>
        <v>1</v>
      </c>
      <c r="U260" s="223">
        <f>T260*D260</f>
        <v>10</v>
      </c>
      <c r="V260" s="284">
        <f>IF(T260&gt;0,T260*E260,"-")</f>
        <v>55</v>
      </c>
      <c r="W260" s="228" t="s">
        <v>58</v>
      </c>
      <c r="X260" s="293" t="n">
        <v>0.440000000000000036</v>
      </c>
      <c r="Y260" s="297">
        <f>X260*T260</f>
        <v>0.440000000000000036</v>
      </c>
    </row>
    <row r="261" spans="1:25" s="188" customFormat="1" ht="37.25" customHeight="1">
      <c r="A261" s="205" t="s">
        <v>684</v>
      </c>
      <c r="B261" s="206" t="s">
        <v>693</v>
      </c>
      <c r="C261" s="206" t="s">
        <v>694</v>
      </c>
      <c r="D261" s="198" t="n">
        <v>5</v>
      </c>
      <c r="E261" s="222" t="n">
        <v>38</v>
      </c>
      <c r="F261" s="327"/>
      <c r="G261" s="328" t="n">
        <v>1</v>
      </c>
      <c r="H261" s="329"/>
      <c r="I261" s="330"/>
      <c r="J261" s="331"/>
      <c r="K261" s="332"/>
      <c r="L261" s="333"/>
      <c r="M261" s="334"/>
      <c r="N261" s="361"/>
      <c r="O261" s="335"/>
      <c r="P261" s="336"/>
      <c r="Q261" s="337"/>
      <c r="R261" s="338"/>
      <c r="S261" s="339"/>
      <c r="T261" s="223">
        <f>F261+G261+H261+I261+J261+K261+L261+M261+N261+O261+P261+Q261+R261+S261</f>
        <v>1</v>
      </c>
      <c r="U261" s="223">
        <f>T261*D261</f>
        <v>5</v>
      </c>
      <c r="V261" s="284">
        <f>IF(T261&gt;0,T261*E261,"-")</f>
        <v>38</v>
      </c>
      <c r="W261" s="228" t="s">
        <v>58</v>
      </c>
      <c r="X261" s="293" t="n">
        <v>0.4</v>
      </c>
      <c r="Y261" s="297">
        <f>X261*T261</f>
        <v>0.4</v>
      </c>
    </row>
    <row r="262" spans="1:25" s="188" customFormat="1" ht="37.25" customHeight="1">
      <c r="A262" s="205" t="s">
        <v>684</v>
      </c>
      <c r="B262" s="206" t="s">
        <v>695</v>
      </c>
      <c r="C262" s="206" t="s">
        <v>696</v>
      </c>
      <c r="D262" s="198" t="n">
        <v>10</v>
      </c>
      <c r="E262" s="222" t="n">
        <v>72</v>
      </c>
      <c r="F262" s="327"/>
      <c r="G262" s="328"/>
      <c r="H262" s="329"/>
      <c r="I262" s="330"/>
      <c r="J262" s="331"/>
      <c r="K262" s="332"/>
      <c r="L262" s="333"/>
      <c r="M262" s="334"/>
      <c r="N262" s="361"/>
      <c r="O262" s="335"/>
      <c r="P262" s="336"/>
      <c r="Q262" s="337"/>
      <c r="R262" s="338"/>
      <c r="S262" s="339"/>
      <c r="T262" s="223">
        <f>F262+G262+H262+I262+J262+K262+L262+M262+N262+O262+P262+Q262+R262+S262</f>
        <v>0</v>
      </c>
      <c r="U262" s="223">
        <f>T262*D262</f>
        <v>0</v>
      </c>
      <c r="V262" s="284" t="str">
        <f>IF(T262&gt;0,T262*E262,"-")</f>
        <v>-</v>
      </c>
      <c r="W262" s="228" t="s">
        <v>58</v>
      </c>
      <c r="X262" s="293" t="n">
        <v>0.579999999999999982</v>
      </c>
      <c r="Y262" s="297">
        <f>X262*T262</f>
        <v>0</v>
      </c>
    </row>
    <row r="263" spans="1:25" s="188" customFormat="1" ht="37.25" customHeight="1">
      <c r="A263" s="205" t="s">
        <v>684</v>
      </c>
      <c r="B263" s="242" t="s">
        <v>697</v>
      </c>
      <c r="C263" s="206" t="s">
        <v>698</v>
      </c>
      <c r="D263" s="198" t="n">
        <v>10</v>
      </c>
      <c r="E263" s="222" t="n">
        <v>93</v>
      </c>
      <c r="F263" s="327"/>
      <c r="G263" s="328"/>
      <c r="H263" s="329"/>
      <c r="I263" s="330"/>
      <c r="J263" s="331"/>
      <c r="K263" s="332"/>
      <c r="L263" s="333"/>
      <c r="M263" s="334"/>
      <c r="N263" s="361"/>
      <c r="O263" s="335"/>
      <c r="P263" s="336"/>
      <c r="Q263" s="337"/>
      <c r="R263" s="338"/>
      <c r="S263" s="339"/>
      <c r="T263" s="223">
        <f>F263+G263+H263+I263+J263+K263+L263+M263+N263+O263+P263+Q263+R263+S263</f>
        <v>0</v>
      </c>
      <c r="U263" s="223">
        <f>T263*D263</f>
        <v>0</v>
      </c>
      <c r="V263" s="284" t="str">
        <f>IF(T263&gt;0,T263*E263,"-")</f>
        <v>-</v>
      </c>
      <c r="W263" s="224" t="s">
        <v>699</v>
      </c>
      <c r="X263" s="293" t="n">
        <v>1.20999999999999996</v>
      </c>
      <c r="Y263" s="297">
        <f>X263*T263</f>
        <v>0</v>
      </c>
    </row>
    <row r="264" spans="1:25" s="188" customFormat="1" ht="37.25" customHeight="1">
      <c r="A264" s="205" t="s">
        <v>684</v>
      </c>
      <c r="B264" s="206" t="s">
        <v>700</v>
      </c>
      <c r="C264" s="206" t="s">
        <v>701</v>
      </c>
      <c r="D264" s="198" t="n">
        <v>5</v>
      </c>
      <c r="E264" s="222" t="n">
        <v>40</v>
      </c>
      <c r="F264" s="327"/>
      <c r="G264" s="328"/>
      <c r="H264" s="329"/>
      <c r="I264" s="330"/>
      <c r="J264" s="331"/>
      <c r="K264" s="332"/>
      <c r="L264" s="333"/>
      <c r="M264" s="334"/>
      <c r="N264" s="361"/>
      <c r="O264" s="335"/>
      <c r="P264" s="336"/>
      <c r="Q264" s="337"/>
      <c r="R264" s="338"/>
      <c r="S264" s="339"/>
      <c r="T264" s="223">
        <f>F264+G264+H264+I264+J264+K264+L264+M264+N264+O264+P264+Q264+R264+S264</f>
        <v>0</v>
      </c>
      <c r="U264" s="223">
        <f>T264*D264</f>
        <v>0</v>
      </c>
      <c r="V264" s="284" t="str">
        <f>IF(T264&gt;0,T264*E264,"-")</f>
        <v>-</v>
      </c>
      <c r="W264" s="224" t="s">
        <v>34</v>
      </c>
      <c r="X264" s="293" t="n">
        <v>0.440000000000000036</v>
      </c>
      <c r="Y264" s="297">
        <f>X264*T264</f>
        <v>0</v>
      </c>
    </row>
    <row r="265" spans="1:25" s="188" customFormat="1" ht="37.25" customHeight="1">
      <c r="A265" s="205" t="s">
        <v>684</v>
      </c>
      <c r="B265" s="206" t="s">
        <v>702</v>
      </c>
      <c r="C265" s="206" t="s">
        <v>703</v>
      </c>
      <c r="D265" s="198" t="n">
        <v>5</v>
      </c>
      <c r="E265" s="222" t="n">
        <v>49</v>
      </c>
      <c r="F265" s="327"/>
      <c r="G265" s="328"/>
      <c r="H265" s="329"/>
      <c r="I265" s="330"/>
      <c r="J265" s="331"/>
      <c r="K265" s="332"/>
      <c r="L265" s="333"/>
      <c r="M265" s="334"/>
      <c r="N265" s="361"/>
      <c r="O265" s="335"/>
      <c r="P265" s="336"/>
      <c r="Q265" s="337"/>
      <c r="R265" s="338"/>
      <c r="S265" s="339"/>
      <c r="T265" s="223">
        <f>F265+G265+H265+I265+J265+K265+L265+M265+N265+O265+P265+Q265+R265+S265</f>
        <v>0</v>
      </c>
      <c r="U265" s="223">
        <f>T265*D265</f>
        <v>0</v>
      </c>
      <c r="V265" s="284" t="str">
        <f>IF(T265&gt;0,T265*E265,"-")</f>
        <v>-</v>
      </c>
      <c r="W265" s="224" t="s">
        <v>34</v>
      </c>
      <c r="X265" s="293" t="n">
        <v>0.589999999999999947</v>
      </c>
      <c r="Y265" s="297">
        <f>X265*T265</f>
        <v>0</v>
      </c>
    </row>
    <row r="266" spans="1:25" s="188" customFormat="1" ht="37.25" customHeight="1">
      <c r="A266" s="205" t="s">
        <v>684</v>
      </c>
      <c r="B266" s="206" t="s">
        <v>704</v>
      </c>
      <c r="C266" s="206" t="s">
        <v>705</v>
      </c>
      <c r="D266" s="198" t="n">
        <v>10</v>
      </c>
      <c r="E266" s="222" t="n">
        <v>118</v>
      </c>
      <c r="F266" s="327"/>
      <c r="G266" s="328"/>
      <c r="H266" s="329"/>
      <c r="I266" s="330"/>
      <c r="J266" s="331"/>
      <c r="K266" s="332"/>
      <c r="L266" s="333"/>
      <c r="M266" s="334"/>
      <c r="N266" s="361"/>
      <c r="O266" s="335"/>
      <c r="P266" s="336"/>
      <c r="Q266" s="337"/>
      <c r="R266" s="338"/>
      <c r="S266" s="339"/>
      <c r="T266" s="223">
        <f>F266+G266+H266+I266+J266+K266+L266+M266+N266+O266+P266+Q266+R266+S266</f>
        <v>0</v>
      </c>
      <c r="U266" s="223">
        <f>T266*D266</f>
        <v>0</v>
      </c>
      <c r="V266" s="284" t="str">
        <f>IF(T266&gt;0,T266*E266,"-")</f>
        <v>-</v>
      </c>
      <c r="W266" s="224" t="s">
        <v>706</v>
      </c>
      <c r="X266" s="293" t="n">
        <v>1.56000000000000005</v>
      </c>
      <c r="Y266" s="297">
        <f>X266*T266</f>
        <v>0</v>
      </c>
    </row>
    <row r="267" spans="1:25" s="188" customFormat="1" ht="37.25" customHeight="1">
      <c r="A267" s="205" t="s">
        <v>684</v>
      </c>
      <c r="B267" s="242" t="s">
        <v>707</v>
      </c>
      <c r="C267" s="206" t="s">
        <v>708</v>
      </c>
      <c r="D267" s="198" t="n">
        <v>5</v>
      </c>
      <c r="E267" s="222" t="n">
        <v>53</v>
      </c>
      <c r="F267" s="327"/>
      <c r="G267" s="328"/>
      <c r="H267" s="329"/>
      <c r="I267" s="330"/>
      <c r="J267" s="331"/>
      <c r="K267" s="332"/>
      <c r="L267" s="333"/>
      <c r="M267" s="334"/>
      <c r="N267" s="361"/>
      <c r="O267" s="335"/>
      <c r="P267" s="336"/>
      <c r="Q267" s="337"/>
      <c r="R267" s="338"/>
      <c r="S267" s="339"/>
      <c r="T267" s="223">
        <f>F267+G267+H267+I267+J267+K267+L267+M267+N267+O267+P267+Q267+R267+S267</f>
        <v>0</v>
      </c>
      <c r="U267" s="223">
        <f>T267*D267</f>
        <v>0</v>
      </c>
      <c r="V267" s="284" t="str">
        <f>IF(T267&gt;0,T267*E267,"-")</f>
        <v>-</v>
      </c>
      <c r="W267" s="224" t="s">
        <v>34</v>
      </c>
      <c r="X267" s="293" t="n">
        <v>0.7</v>
      </c>
      <c r="Y267" s="297">
        <f>X267*T267</f>
        <v>0</v>
      </c>
    </row>
    <row r="268" spans="1:25" s="188" customFormat="1" ht="37.25" customHeight="1">
      <c r="A268" s="205" t="s">
        <v>684</v>
      </c>
      <c r="B268" s="242" t="s">
        <v>709</v>
      </c>
      <c r="C268" s="206" t="s">
        <v>710</v>
      </c>
      <c r="D268" s="198" t="n">
        <v>3</v>
      </c>
      <c r="E268" s="222" t="n">
        <v>54</v>
      </c>
      <c r="F268" s="327"/>
      <c r="G268" s="328"/>
      <c r="H268" s="329"/>
      <c r="I268" s="330"/>
      <c r="J268" s="331"/>
      <c r="K268" s="332"/>
      <c r="L268" s="333"/>
      <c r="M268" s="334"/>
      <c r="N268" s="361"/>
      <c r="O268" s="335"/>
      <c r="P268" s="336"/>
      <c r="Q268" s="337"/>
      <c r="R268" s="338"/>
      <c r="S268" s="339"/>
      <c r="T268" s="223">
        <f>F268+G268+H268+I268+J268+K268+L268+M268+N268+O268+P268+Q268+R268+S268</f>
        <v>0</v>
      </c>
      <c r="U268" s="223">
        <f>T268*D268</f>
        <v>0</v>
      </c>
      <c r="V268" s="284" t="str">
        <f>IF(T268&gt;0,T268*E268,"-")</f>
        <v>-</v>
      </c>
      <c r="W268" s="224" t="s">
        <v>125</v>
      </c>
      <c r="X268" s="293" t="n">
        <v>0.85</v>
      </c>
      <c r="Y268" s="297">
        <f>X268*T268</f>
        <v>0</v>
      </c>
    </row>
    <row r="269" spans="1:25" s="188" customFormat="1" ht="37.25" customHeight="1">
      <c r="A269" s="205" t="s">
        <v>684</v>
      </c>
      <c r="B269" s="206" t="s">
        <v>711</v>
      </c>
      <c r="C269" s="206" t="s">
        <v>712</v>
      </c>
      <c r="D269" s="198" t="n">
        <v>3</v>
      </c>
      <c r="E269" s="222" t="n">
        <v>62</v>
      </c>
      <c r="F269" s="327"/>
      <c r="G269" s="328"/>
      <c r="H269" s="329"/>
      <c r="I269" s="330"/>
      <c r="J269" s="331"/>
      <c r="K269" s="332"/>
      <c r="L269" s="333"/>
      <c r="M269" s="334"/>
      <c r="N269" s="361"/>
      <c r="O269" s="335"/>
      <c r="P269" s="336"/>
      <c r="Q269" s="337"/>
      <c r="R269" s="338"/>
      <c r="S269" s="339"/>
      <c r="T269" s="223">
        <f>F269+G269+H269+I269+J269+K269+L269+M269+N269+O269+P269+Q269+R269+S269</f>
        <v>0</v>
      </c>
      <c r="U269" s="223">
        <f>T269*D269</f>
        <v>0</v>
      </c>
      <c r="V269" s="284" t="str">
        <f>IF(T269&gt;0,T269*E269,"-")</f>
        <v>-</v>
      </c>
      <c r="W269" s="224" t="s">
        <v>713</v>
      </c>
      <c r="X269" s="293" t="n">
        <v>1</v>
      </c>
      <c r="Y269" s="297">
        <f>X269*T269</f>
        <v>0</v>
      </c>
    </row>
    <row r="270" spans="1:25" s="188" customFormat="1" ht="37.25" customHeight="1">
      <c r="A270" s="205" t="s">
        <v>684</v>
      </c>
      <c r="B270" s="242" t="s">
        <v>714</v>
      </c>
      <c r="C270" s="206" t="s">
        <v>715</v>
      </c>
      <c r="D270" s="198" t="n">
        <v>3</v>
      </c>
      <c r="E270" s="222" t="n">
        <v>52</v>
      </c>
      <c r="F270" s="327"/>
      <c r="G270" s="328"/>
      <c r="H270" s="329"/>
      <c r="I270" s="330"/>
      <c r="J270" s="331"/>
      <c r="K270" s="332"/>
      <c r="L270" s="333"/>
      <c r="M270" s="334"/>
      <c r="N270" s="361"/>
      <c r="O270" s="335"/>
      <c r="P270" s="336"/>
      <c r="Q270" s="337"/>
      <c r="R270" s="338"/>
      <c r="S270" s="339"/>
      <c r="T270" s="223">
        <f>F270+G270+H270+I270+J270+K270+L270+M270+N270+O270+P270+Q270+R270+S270</f>
        <v>0</v>
      </c>
      <c r="U270" s="223">
        <f>T270*D270</f>
        <v>0</v>
      </c>
      <c r="V270" s="284" t="str">
        <f>IF(T270&gt;0,T270*E270,"-")</f>
        <v>-</v>
      </c>
      <c r="W270" s="224" t="s">
        <v>716</v>
      </c>
      <c r="X270" s="293" t="n">
        <v>0.8</v>
      </c>
      <c r="Y270" s="297">
        <f>X270*T270</f>
        <v>0</v>
      </c>
    </row>
    <row r="271" spans="1:25" s="188" customFormat="1" ht="37.25" customHeight="1">
      <c r="A271" s="205" t="s">
        <v>684</v>
      </c>
      <c r="B271" s="242" t="s">
        <v>717</v>
      </c>
      <c r="C271" s="206" t="s">
        <v>718</v>
      </c>
      <c r="D271" s="198" t="n">
        <v>3</v>
      </c>
      <c r="E271" s="222" t="n">
        <v>67</v>
      </c>
      <c r="F271" s="327"/>
      <c r="G271" s="328"/>
      <c r="H271" s="329"/>
      <c r="I271" s="330"/>
      <c r="J271" s="331"/>
      <c r="K271" s="332"/>
      <c r="L271" s="333"/>
      <c r="M271" s="334"/>
      <c r="N271" s="361"/>
      <c r="O271" s="335"/>
      <c r="P271" s="336"/>
      <c r="Q271" s="337"/>
      <c r="R271" s="338"/>
      <c r="S271" s="339"/>
      <c r="T271" s="223">
        <f>F271+G271+H271+I271+J271+K271+L271+M271+N271+O271+P271+Q271+R271+S271</f>
        <v>0</v>
      </c>
      <c r="U271" s="223">
        <f>T271*D271</f>
        <v>0</v>
      </c>
      <c r="V271" s="284" t="str">
        <f>IF(T271&gt;0,T271*E271,"-")</f>
        <v>-</v>
      </c>
      <c r="W271" s="224" t="s">
        <v>125</v>
      </c>
      <c r="X271" s="293" t="n">
        <v>1.1100000000000001</v>
      </c>
      <c r="Y271" s="297">
        <f>X271*T271</f>
        <v>0</v>
      </c>
    </row>
    <row r="272" spans="1:25" s="188" customFormat="1" ht="37.25" customHeight="1">
      <c r="A272" s="205" t="s">
        <v>684</v>
      </c>
      <c r="B272" s="242" t="s">
        <v>719</v>
      </c>
      <c r="C272" s="206" t="s">
        <v>720</v>
      </c>
      <c r="D272" s="198" t="n">
        <v>3</v>
      </c>
      <c r="E272" s="222" t="n">
        <v>74</v>
      </c>
      <c r="F272" s="327"/>
      <c r="G272" s="328"/>
      <c r="H272" s="329"/>
      <c r="I272" s="330"/>
      <c r="J272" s="331"/>
      <c r="K272" s="332"/>
      <c r="L272" s="333"/>
      <c r="M272" s="334"/>
      <c r="N272" s="361"/>
      <c r="O272" s="335"/>
      <c r="P272" s="336"/>
      <c r="Q272" s="337"/>
      <c r="R272" s="338"/>
      <c r="S272" s="339"/>
      <c r="T272" s="223">
        <f>F272+G272+H272+I272+J272+K272+L272+M272+N272+O272+P272+Q272+R272+S272</f>
        <v>0</v>
      </c>
      <c r="U272" s="223">
        <f>T272*D272</f>
        <v>0</v>
      </c>
      <c r="V272" s="284" t="str">
        <f>IF(T272&gt;0,T272*E272,"-")</f>
        <v>-</v>
      </c>
      <c r="W272" s="224" t="s">
        <v>122</v>
      </c>
      <c r="X272" s="293" t="n">
        <v>1.27000000000000002</v>
      </c>
      <c r="Y272" s="297">
        <f>X272*T272</f>
        <v>0</v>
      </c>
    </row>
    <row r="273" spans="1:25" s="188" customFormat="1" ht="37.25" customHeight="1">
      <c r="A273" s="205" t="s">
        <v>684</v>
      </c>
      <c r="B273" s="242" t="s">
        <v>721</v>
      </c>
      <c r="C273" s="206" t="s">
        <v>722</v>
      </c>
      <c r="D273" s="198" t="n">
        <v>3</v>
      </c>
      <c r="E273" s="222" t="n">
        <v>99</v>
      </c>
      <c r="F273" s="327"/>
      <c r="G273" s="328"/>
      <c r="H273" s="329"/>
      <c r="I273" s="330"/>
      <c r="J273" s="331"/>
      <c r="K273" s="332"/>
      <c r="L273" s="333"/>
      <c r="M273" s="334"/>
      <c r="N273" s="361"/>
      <c r="O273" s="335"/>
      <c r="P273" s="336"/>
      <c r="Q273" s="337"/>
      <c r="R273" s="338"/>
      <c r="S273" s="339"/>
      <c r="T273" s="223">
        <f>F273+G273+H273+I273+J273+K273+L273+M273+N273+O273+P273+Q273+R273+S273</f>
        <v>0</v>
      </c>
      <c r="U273" s="223">
        <f>T273*D273</f>
        <v>0</v>
      </c>
      <c r="V273" s="284" t="str">
        <f>IF(T273&gt;0,T273*E273,"-")</f>
        <v>-</v>
      </c>
      <c r="W273" s="224" t="s">
        <v>723</v>
      </c>
      <c r="X273" s="293" t="n">
        <v>1.01000000000000001</v>
      </c>
      <c r="Y273" s="297">
        <f>X273*T273</f>
        <v>0</v>
      </c>
    </row>
    <row r="274" spans="1:25" s="188" customFormat="1" ht="37.25" customHeight="1">
      <c r="A274" s="205" t="s">
        <v>684</v>
      </c>
      <c r="B274" s="242" t="s">
        <v>724</v>
      </c>
      <c r="C274" s="206" t="s">
        <v>725</v>
      </c>
      <c r="D274" s="198" t="n">
        <v>3</v>
      </c>
      <c r="E274" s="222" t="n">
        <v>93</v>
      </c>
      <c r="F274" s="327"/>
      <c r="G274" s="328"/>
      <c r="H274" s="329"/>
      <c r="I274" s="330"/>
      <c r="J274" s="331"/>
      <c r="K274" s="332"/>
      <c r="L274" s="333"/>
      <c r="M274" s="334"/>
      <c r="N274" s="361"/>
      <c r="O274" s="335"/>
      <c r="P274" s="336"/>
      <c r="Q274" s="337"/>
      <c r="R274" s="338"/>
      <c r="S274" s="339"/>
      <c r="T274" s="223">
        <f>F274+G274+H274+I274+J274+K274+L274+M274+N274+O274+P274+Q274+R274+S274</f>
        <v>0</v>
      </c>
      <c r="U274" s="223">
        <f>T274*D274</f>
        <v>0</v>
      </c>
      <c r="V274" s="284" t="str">
        <f>IF(T274&gt;0,T274*E274,"-")</f>
        <v>-</v>
      </c>
      <c r="W274" s="224" t="s">
        <v>726</v>
      </c>
      <c r="X274" s="293" t="n">
        <v>0.920000000000000107</v>
      </c>
      <c r="Y274" s="297">
        <f>X274*T274</f>
        <v>0</v>
      </c>
    </row>
    <row r="275" spans="1:25" s="188" customFormat="1" ht="37.25" customHeight="1">
      <c r="A275" s="205" t="s">
        <v>684</v>
      </c>
      <c r="B275" s="242" t="s">
        <v>727</v>
      </c>
      <c r="C275" s="206" t="s">
        <v>728</v>
      </c>
      <c r="D275" s="198" t="n">
        <v>3</v>
      </c>
      <c r="E275" s="222" t="n">
        <v>97</v>
      </c>
      <c r="F275" s="327"/>
      <c r="G275" s="328"/>
      <c r="H275" s="329"/>
      <c r="I275" s="330"/>
      <c r="J275" s="331"/>
      <c r="K275" s="332"/>
      <c r="L275" s="333"/>
      <c r="M275" s="334"/>
      <c r="N275" s="361"/>
      <c r="O275" s="335"/>
      <c r="P275" s="336"/>
      <c r="Q275" s="337"/>
      <c r="R275" s="338"/>
      <c r="S275" s="339"/>
      <c r="T275" s="223">
        <f>F275+G275+H275+I275+J275+K275+L275+M275+N275+O275+P275+Q275+R275+S275</f>
        <v>0</v>
      </c>
      <c r="U275" s="223">
        <f>T275*D275</f>
        <v>0</v>
      </c>
      <c r="V275" s="284" t="str">
        <f>IF(T275&gt;0,T275*E275,"-")</f>
        <v>-</v>
      </c>
      <c r="W275" s="224" t="s">
        <v>729</v>
      </c>
      <c r="X275" s="293" t="n">
        <v>1.01000000000000001</v>
      </c>
      <c r="Y275" s="297">
        <f>X275*T275</f>
        <v>0</v>
      </c>
    </row>
    <row r="276" spans="1:25" s="188" customFormat="1" ht="37.25" customHeight="1">
      <c r="A276" s="205" t="s">
        <v>684</v>
      </c>
      <c r="B276" s="242" t="s">
        <v>730</v>
      </c>
      <c r="C276" s="206" t="s">
        <v>731</v>
      </c>
      <c r="D276" s="198" t="n">
        <v>3</v>
      </c>
      <c r="E276" s="222" t="n">
        <v>96</v>
      </c>
      <c r="F276" s="327"/>
      <c r="G276" s="328"/>
      <c r="H276" s="329"/>
      <c r="I276" s="330"/>
      <c r="J276" s="331"/>
      <c r="K276" s="332"/>
      <c r="L276" s="333"/>
      <c r="M276" s="334"/>
      <c r="N276" s="361"/>
      <c r="O276" s="335"/>
      <c r="P276" s="336"/>
      <c r="Q276" s="337"/>
      <c r="R276" s="338"/>
      <c r="S276" s="339"/>
      <c r="T276" s="223">
        <f>F276+G276+H276+I276+J276+K276+L276+M276+N276+O276+P276+Q276+R276+S276</f>
        <v>0</v>
      </c>
      <c r="U276" s="223">
        <f>T276*D276</f>
        <v>0</v>
      </c>
      <c r="V276" s="284" t="str">
        <f>IF(T276&gt;0,T276*E276,"-")</f>
        <v>-</v>
      </c>
      <c r="W276" s="224" t="s">
        <v>63</v>
      </c>
      <c r="X276" s="293" t="n">
        <v>0.939999999999999858</v>
      </c>
      <c r="Y276" s="297">
        <f>X276*T276</f>
        <v>0</v>
      </c>
    </row>
    <row r="277" spans="1:25" s="188" customFormat="1" ht="37.25" customHeight="1">
      <c r="A277" s="205" t="s">
        <v>684</v>
      </c>
      <c r="B277" s="242" t="s">
        <v>732</v>
      </c>
      <c r="C277" s="206" t="s">
        <v>733</v>
      </c>
      <c r="D277" s="198" t="n">
        <v>3</v>
      </c>
      <c r="E277" s="222" t="n">
        <v>96</v>
      </c>
      <c r="F277" s="327"/>
      <c r="G277" s="328"/>
      <c r="H277" s="329"/>
      <c r="I277" s="330"/>
      <c r="J277" s="331"/>
      <c r="K277" s="332"/>
      <c r="L277" s="333"/>
      <c r="M277" s="334"/>
      <c r="N277" s="361"/>
      <c r="O277" s="335"/>
      <c r="P277" s="336"/>
      <c r="Q277" s="337"/>
      <c r="R277" s="338"/>
      <c r="S277" s="339"/>
      <c r="T277" s="223">
        <f>F277+G277+H277+I277+J277+K277+L277+M277+N277+O277+P277+Q277+R277+S277</f>
        <v>0</v>
      </c>
      <c r="U277" s="223">
        <f>T277*D277</f>
        <v>0</v>
      </c>
      <c r="V277" s="284" t="str">
        <f>IF(T277&gt;0,T277*E277,"-")</f>
        <v>-</v>
      </c>
      <c r="W277" s="224" t="s">
        <v>734</v>
      </c>
      <c r="X277" s="293" t="n">
        <v>1.7</v>
      </c>
      <c r="Y277" s="297">
        <f>X277*T277</f>
        <v>0</v>
      </c>
    </row>
    <row r="278" spans="1:25" s="188" customFormat="1" ht="37.25" customHeight="1">
      <c r="A278" s="205" t="s">
        <v>684</v>
      </c>
      <c r="B278" s="242" t="s">
        <v>735</v>
      </c>
      <c r="C278" s="206" t="s">
        <v>736</v>
      </c>
      <c r="D278" s="198" t="n">
        <v>3</v>
      </c>
      <c r="E278" s="222" t="n">
        <v>129</v>
      </c>
      <c r="F278" s="327"/>
      <c r="G278" s="328"/>
      <c r="H278" s="329"/>
      <c r="I278" s="330"/>
      <c r="J278" s="331"/>
      <c r="K278" s="332"/>
      <c r="L278" s="333"/>
      <c r="M278" s="334"/>
      <c r="N278" s="361"/>
      <c r="O278" s="335"/>
      <c r="P278" s="336"/>
      <c r="Q278" s="337"/>
      <c r="R278" s="338"/>
      <c r="S278" s="339"/>
      <c r="T278" s="223">
        <f>F278+G278+H278+I278+J278+K278+L278+M278+N278+O278+P278+Q278+R278+S278</f>
        <v>0</v>
      </c>
      <c r="U278" s="223">
        <f>T278*D278</f>
        <v>0</v>
      </c>
      <c r="V278" s="284" t="str">
        <f>IF(T278&gt;0,T278*E278,"-")</f>
        <v>-</v>
      </c>
      <c r="W278" s="224" t="s">
        <v>737</v>
      </c>
      <c r="X278" s="293" t="n">
        <v>1.53000000000000007</v>
      </c>
      <c r="Y278" s="297">
        <f>X278*T278</f>
        <v>0</v>
      </c>
    </row>
    <row r="279" spans="1:25" s="188" customFormat="1" ht="37.25" customHeight="1">
      <c r="A279" s="205" t="s">
        <v>684</v>
      </c>
      <c r="B279" s="242" t="s">
        <v>738</v>
      </c>
      <c r="C279" s="206" t="s">
        <v>739</v>
      </c>
      <c r="D279" s="198" t="n">
        <v>2</v>
      </c>
      <c r="E279" s="222" t="n">
        <v>65</v>
      </c>
      <c r="F279" s="327"/>
      <c r="G279" s="328"/>
      <c r="H279" s="329"/>
      <c r="I279" s="330"/>
      <c r="J279" s="331"/>
      <c r="K279" s="332"/>
      <c r="L279" s="333"/>
      <c r="M279" s="334"/>
      <c r="N279" s="361"/>
      <c r="O279" s="335"/>
      <c r="P279" s="336"/>
      <c r="Q279" s="337"/>
      <c r="R279" s="338"/>
      <c r="S279" s="339"/>
      <c r="T279" s="223">
        <f>F279+G279+H279+I279+J279+K279+L279+M279+N279+O279+P279+Q279+R279+S279</f>
        <v>0</v>
      </c>
      <c r="U279" s="223">
        <f>T279*D279</f>
        <v>0</v>
      </c>
      <c r="V279" s="284" t="str">
        <f>IF(T279&gt;0,T279*E279,"-")</f>
        <v>-</v>
      </c>
      <c r="W279" s="224" t="s">
        <v>48</v>
      </c>
      <c r="X279" s="293" t="n">
        <v>1.17999999999999994</v>
      </c>
      <c r="Y279" s="297">
        <f>X279*T279</f>
        <v>0</v>
      </c>
    </row>
    <row r="280" spans="1:25" s="188" customFormat="1" ht="37.25" customHeight="1">
      <c r="A280" s="205" t="s">
        <v>684</v>
      </c>
      <c r="B280" s="206" t="s">
        <v>740</v>
      </c>
      <c r="C280" s="206" t="s">
        <v>741</v>
      </c>
      <c r="D280" s="198" t="n">
        <v>2</v>
      </c>
      <c r="E280" s="222" t="n">
        <v>64</v>
      </c>
      <c r="F280" s="327"/>
      <c r="G280" s="328"/>
      <c r="H280" s="329"/>
      <c r="I280" s="330"/>
      <c r="J280" s="331"/>
      <c r="K280" s="332"/>
      <c r="L280" s="333"/>
      <c r="M280" s="334"/>
      <c r="N280" s="361"/>
      <c r="O280" s="335"/>
      <c r="P280" s="336"/>
      <c r="Q280" s="337"/>
      <c r="R280" s="338"/>
      <c r="S280" s="339"/>
      <c r="T280" s="223">
        <f>F280+G280+H280+I280+J280+K280+L280+M280+N280+O280+P280+Q280+R280+S280</f>
        <v>0</v>
      </c>
      <c r="U280" s="223">
        <f>T280*D280</f>
        <v>0</v>
      </c>
      <c r="V280" s="284" t="str">
        <f>IF(T280&gt;0,T280*E280,"-")</f>
        <v>-</v>
      </c>
      <c r="W280" s="224" t="s">
        <v>458</v>
      </c>
      <c r="X280" s="293" t="n">
        <v>0.629999999999999982</v>
      </c>
      <c r="Y280" s="297">
        <f>X280*T280</f>
        <v>0</v>
      </c>
    </row>
    <row r="281" spans="1:25" s="188" customFormat="1" ht="37.25" customHeight="1">
      <c r="A281" s="205" t="s">
        <v>684</v>
      </c>
      <c r="B281" s="242" t="s">
        <v>742</v>
      </c>
      <c r="C281" s="206" t="s">
        <v>743</v>
      </c>
      <c r="D281" s="198" t="n">
        <v>2</v>
      </c>
      <c r="E281" s="222" t="n">
        <v>110</v>
      </c>
      <c r="F281" s="327"/>
      <c r="G281" s="328"/>
      <c r="H281" s="329"/>
      <c r="I281" s="330"/>
      <c r="J281" s="331"/>
      <c r="K281" s="332"/>
      <c r="L281" s="333"/>
      <c r="M281" s="334"/>
      <c r="N281" s="361"/>
      <c r="O281" s="335"/>
      <c r="P281" s="336"/>
      <c r="Q281" s="337"/>
      <c r="R281" s="338"/>
      <c r="S281" s="339"/>
      <c r="T281" s="223">
        <f>F281+G281+H281+I281+J281+K281+L281+M281+N281+O281+P281+Q281+R281+S281</f>
        <v>0</v>
      </c>
      <c r="U281" s="223">
        <f>T281*D281</f>
        <v>0</v>
      </c>
      <c r="V281" s="284" t="str">
        <f>IF(T281&gt;0,T281*E281,"-")</f>
        <v>-</v>
      </c>
      <c r="W281" s="224" t="s">
        <v>744</v>
      </c>
      <c r="X281" s="293" t="n">
        <v>1.39999999999999991</v>
      </c>
      <c r="Y281" s="297">
        <f>X281*T281</f>
        <v>0</v>
      </c>
    </row>
    <row r="282" spans="1:25" s="188" customFormat="1" ht="37.25" customHeight="1">
      <c r="A282" s="205" t="s">
        <v>684</v>
      </c>
      <c r="B282" s="206" t="s">
        <v>745</v>
      </c>
      <c r="C282" s="206" t="s">
        <v>746</v>
      </c>
      <c r="D282" s="198" t="n">
        <v>2</v>
      </c>
      <c r="E282" s="222" t="n">
        <v>105</v>
      </c>
      <c r="F282" s="327"/>
      <c r="G282" s="328"/>
      <c r="H282" s="329"/>
      <c r="I282" s="330"/>
      <c r="J282" s="331"/>
      <c r="K282" s="332"/>
      <c r="L282" s="333"/>
      <c r="M282" s="334"/>
      <c r="N282" s="361"/>
      <c r="O282" s="335"/>
      <c r="P282" s="336"/>
      <c r="Q282" s="337"/>
      <c r="R282" s="338"/>
      <c r="S282" s="339"/>
      <c r="T282" s="223">
        <f>F282+G282+H282+I282+J282+K282+L282+M282+N282+O282+P282+Q282+R282+S282</f>
        <v>0</v>
      </c>
      <c r="U282" s="223">
        <f>T282*D282</f>
        <v>0</v>
      </c>
      <c r="V282" s="284" t="str">
        <f>IF(T282&gt;0,T282*E282,"-")</f>
        <v>-</v>
      </c>
      <c r="W282" s="224" t="s">
        <v>747</v>
      </c>
      <c r="X282" s="293" t="n">
        <v>1.3600000000000001</v>
      </c>
      <c r="Y282" s="297">
        <f>X282*T282</f>
        <v>0</v>
      </c>
    </row>
    <row r="283" spans="1:25" s="188" customFormat="1" ht="37.25" customHeight="1">
      <c r="A283" s="205" t="s">
        <v>684</v>
      </c>
      <c r="B283" s="242" t="s">
        <v>748</v>
      </c>
      <c r="C283" s="206" t="s">
        <v>749</v>
      </c>
      <c r="D283" s="198" t="n">
        <v>2</v>
      </c>
      <c r="E283" s="222" t="n">
        <v>93</v>
      </c>
      <c r="F283" s="327"/>
      <c r="G283" s="328"/>
      <c r="H283" s="329"/>
      <c r="I283" s="330"/>
      <c r="J283" s="331"/>
      <c r="K283" s="332"/>
      <c r="L283" s="333"/>
      <c r="M283" s="334"/>
      <c r="N283" s="361"/>
      <c r="O283" s="335"/>
      <c r="P283" s="336"/>
      <c r="Q283" s="337"/>
      <c r="R283" s="338"/>
      <c r="S283" s="339"/>
      <c r="T283" s="223">
        <f>F283+G283+H283+I283+J283+K283+L283+M283+N283+O283+P283+Q283+R283+S283</f>
        <v>0</v>
      </c>
      <c r="U283" s="223">
        <f>T283*D283</f>
        <v>0</v>
      </c>
      <c r="V283" s="284" t="str">
        <f>IF(T283&gt;0,T283*E283,"-")</f>
        <v>-</v>
      </c>
      <c r="W283" s="224" t="s">
        <v>747</v>
      </c>
      <c r="X283" s="293" t="n">
        <v>1.1100000000000001</v>
      </c>
      <c r="Y283" s="297">
        <f>X283*T283</f>
        <v>0</v>
      </c>
    </row>
    <row r="284" spans="1:25" s="188" customFormat="1" ht="37.25" customHeight="1">
      <c r="A284" s="205" t="s">
        <v>684</v>
      </c>
      <c r="B284" s="242" t="s">
        <v>750</v>
      </c>
      <c r="C284" s="206" t="s">
        <v>751</v>
      </c>
      <c r="D284" s="198" t="n">
        <v>2</v>
      </c>
      <c r="E284" s="222" t="n">
        <v>112</v>
      </c>
      <c r="F284" s="327"/>
      <c r="G284" s="328"/>
      <c r="H284" s="329"/>
      <c r="I284" s="330"/>
      <c r="J284" s="331"/>
      <c r="K284" s="332"/>
      <c r="L284" s="333"/>
      <c r="M284" s="334"/>
      <c r="N284" s="361"/>
      <c r="O284" s="335"/>
      <c r="P284" s="336"/>
      <c r="Q284" s="337"/>
      <c r="R284" s="338"/>
      <c r="S284" s="339"/>
      <c r="T284" s="223">
        <f>F284+G284+H284+I284+J284+K284+L284+M284+N284+O284+P284+Q284+R284+S284</f>
        <v>0</v>
      </c>
      <c r="U284" s="223">
        <f>T284*D284</f>
        <v>0</v>
      </c>
      <c r="V284" s="284" t="str">
        <f>IF(T284&gt;0,T284*E284,"-")</f>
        <v>-</v>
      </c>
      <c r="W284" s="224" t="s">
        <v>752</v>
      </c>
      <c r="X284" s="293" t="n">
        <v>1.45999999999999996</v>
      </c>
      <c r="Y284" s="297">
        <f>X284*T284</f>
        <v>0</v>
      </c>
    </row>
    <row r="285" spans="1:25" s="188" customFormat="1" ht="37.25" customHeight="1">
      <c r="A285" s="205" t="s">
        <v>684</v>
      </c>
      <c r="B285" s="242" t="s">
        <v>753</v>
      </c>
      <c r="C285" s="206" t="s">
        <v>754</v>
      </c>
      <c r="D285" s="198" t="n">
        <v>2</v>
      </c>
      <c r="E285" s="222" t="n">
        <v>102</v>
      </c>
      <c r="F285" s="327"/>
      <c r="G285" s="328"/>
      <c r="H285" s="329"/>
      <c r="I285" s="330"/>
      <c r="J285" s="331"/>
      <c r="K285" s="332"/>
      <c r="L285" s="333"/>
      <c r="M285" s="334"/>
      <c r="N285" s="361"/>
      <c r="O285" s="335"/>
      <c r="P285" s="336"/>
      <c r="Q285" s="337"/>
      <c r="R285" s="338"/>
      <c r="S285" s="339"/>
      <c r="T285" s="223">
        <f>F285+G285+H285+I285+J285+K285+L285+M285+N285+O285+P285+Q285+R285+S285</f>
        <v>0</v>
      </c>
      <c r="U285" s="223">
        <f>T285*D285</f>
        <v>0</v>
      </c>
      <c r="V285" s="284" t="str">
        <f>IF(T285&gt;0,T285*E285,"-")</f>
        <v>-</v>
      </c>
      <c r="W285" s="224" t="s">
        <v>755</v>
      </c>
      <c r="X285" s="293" t="n">
        <v>1.27000000000000002</v>
      </c>
      <c r="Y285" s="297">
        <f>X285*T285</f>
        <v>0</v>
      </c>
    </row>
    <row r="286" spans="1:25" s="188" customFormat="1" ht="37.25" customHeight="1">
      <c r="A286" s="205" t="s">
        <v>684</v>
      </c>
      <c r="B286" s="242" t="s">
        <v>756</v>
      </c>
      <c r="C286" s="206" t="s">
        <v>757</v>
      </c>
      <c r="D286" s="198" t="n">
        <v>2</v>
      </c>
      <c r="E286" s="222" t="n">
        <v>85</v>
      </c>
      <c r="F286" s="327"/>
      <c r="G286" s="328"/>
      <c r="H286" s="329"/>
      <c r="I286" s="330"/>
      <c r="J286" s="331"/>
      <c r="K286" s="332"/>
      <c r="L286" s="333"/>
      <c r="M286" s="334"/>
      <c r="N286" s="361"/>
      <c r="O286" s="335"/>
      <c r="P286" s="336"/>
      <c r="Q286" s="337"/>
      <c r="R286" s="338"/>
      <c r="S286" s="339"/>
      <c r="T286" s="223">
        <f>F286+G286+H286+I286+J286+K286+L286+M286+N286+O286+P286+Q286+R286+S286</f>
        <v>0</v>
      </c>
      <c r="U286" s="223">
        <f>T286*D286</f>
        <v>0</v>
      </c>
      <c r="V286" s="284" t="str">
        <f>IF(T286&gt;0,T286*E286,"-")</f>
        <v>-</v>
      </c>
      <c r="W286" s="224" t="s">
        <v>464</v>
      </c>
      <c r="X286" s="293" t="n">
        <v>0.990000000000000036</v>
      </c>
      <c r="Y286" s="297">
        <f>X286*T286</f>
        <v>0</v>
      </c>
    </row>
    <row r="287" spans="1:25" s="188" customFormat="1" ht="37.25" customHeight="1">
      <c r="A287" s="205" t="s">
        <v>684</v>
      </c>
      <c r="B287" s="242" t="s">
        <v>758</v>
      </c>
      <c r="C287" s="206" t="s">
        <v>759</v>
      </c>
      <c r="D287" s="198" t="n">
        <v>2</v>
      </c>
      <c r="E287" s="222" t="n">
        <v>140</v>
      </c>
      <c r="F287" s="327"/>
      <c r="G287" s="328"/>
      <c r="H287" s="329"/>
      <c r="I287" s="330"/>
      <c r="J287" s="331"/>
      <c r="K287" s="332"/>
      <c r="L287" s="333"/>
      <c r="M287" s="334"/>
      <c r="N287" s="361"/>
      <c r="O287" s="335"/>
      <c r="P287" s="336"/>
      <c r="Q287" s="337"/>
      <c r="R287" s="338"/>
      <c r="S287" s="339"/>
      <c r="T287" s="223">
        <f>F287+G287+H287+I287+J287+K287+L287+M287+N287+O287+P287+Q287+R287+S287</f>
        <v>0</v>
      </c>
      <c r="U287" s="223">
        <f>T287*D287</f>
        <v>0</v>
      </c>
      <c r="V287" s="284" t="str">
        <f>IF(T287&gt;0,T287*E287,"-")</f>
        <v>-</v>
      </c>
      <c r="W287" s="224" t="s">
        <v>760</v>
      </c>
      <c r="X287" s="293" t="n">
        <v>1.95</v>
      </c>
      <c r="Y287" s="297">
        <f>X287*T287</f>
        <v>0</v>
      </c>
    </row>
    <row r="288" spans="1:25" s="188" customFormat="1" ht="37.25" customHeight="1">
      <c r="A288" s="205" t="s">
        <v>684</v>
      </c>
      <c r="B288" s="242" t="s">
        <v>761</v>
      </c>
      <c r="C288" s="206" t="s">
        <v>762</v>
      </c>
      <c r="D288" s="198" t="n">
        <v>2</v>
      </c>
      <c r="E288" s="222" t="n">
        <v>127</v>
      </c>
      <c r="F288" s="327"/>
      <c r="G288" s="328"/>
      <c r="H288" s="329"/>
      <c r="I288" s="330"/>
      <c r="J288" s="331"/>
      <c r="K288" s="332"/>
      <c r="L288" s="333"/>
      <c r="M288" s="334"/>
      <c r="N288" s="361"/>
      <c r="O288" s="335"/>
      <c r="P288" s="336"/>
      <c r="Q288" s="337"/>
      <c r="R288" s="338"/>
      <c r="S288" s="339"/>
      <c r="T288" s="223">
        <f>F288+G288+H288+I288+J288+K288+L288+M288+N288+O288+P288+Q288+R288+S288</f>
        <v>0</v>
      </c>
      <c r="U288" s="223">
        <f>T288*D288</f>
        <v>0</v>
      </c>
      <c r="V288" s="284" t="str">
        <f>IF(T288&gt;0,T288*E288,"-")</f>
        <v>-</v>
      </c>
      <c r="W288" s="224" t="s">
        <v>763</v>
      </c>
      <c r="X288" s="293" t="n">
        <v>1.70999999999999996</v>
      </c>
      <c r="Y288" s="297">
        <f>X288*T288</f>
        <v>0</v>
      </c>
    </row>
    <row r="289" spans="1:25" s="188" customFormat="1" ht="37.25" customHeight="1">
      <c r="A289" s="205" t="s">
        <v>684</v>
      </c>
      <c r="B289" s="242" t="s">
        <v>764</v>
      </c>
      <c r="C289" s="206" t="s">
        <v>765</v>
      </c>
      <c r="D289" s="198" t="n">
        <v>2</v>
      </c>
      <c r="E289" s="222" t="n">
        <v>133</v>
      </c>
      <c r="F289" s="327"/>
      <c r="G289" s="328"/>
      <c r="H289" s="329"/>
      <c r="I289" s="330"/>
      <c r="J289" s="331"/>
      <c r="K289" s="332"/>
      <c r="L289" s="333"/>
      <c r="M289" s="334"/>
      <c r="N289" s="361"/>
      <c r="O289" s="335"/>
      <c r="P289" s="336"/>
      <c r="Q289" s="337"/>
      <c r="R289" s="338"/>
      <c r="S289" s="339"/>
      <c r="T289" s="223">
        <f>F289+G289+H289+I289+J289+K289+L289+M289+N289+O289+P289+Q289+R289+S289</f>
        <v>0</v>
      </c>
      <c r="U289" s="223">
        <f>T289*D289</f>
        <v>0</v>
      </c>
      <c r="V289" s="284" t="str">
        <f>IF(T289&gt;0,T289*E289,"-")</f>
        <v>-</v>
      </c>
      <c r="W289" s="224" t="s">
        <v>766</v>
      </c>
      <c r="X289" s="293" t="n">
        <v>1.82000000000000011</v>
      </c>
      <c r="Y289" s="297">
        <f>X289*T289</f>
        <v>0</v>
      </c>
    </row>
    <row r="290" spans="1:25" s="188" customFormat="1" ht="37.25" customHeight="1">
      <c r="A290" s="205" t="s">
        <v>684</v>
      </c>
      <c r="B290" s="242" t="s">
        <v>767</v>
      </c>
      <c r="C290" s="206" t="s">
        <v>768</v>
      </c>
      <c r="D290" s="198" t="n">
        <v>2</v>
      </c>
      <c r="E290" s="222" t="n">
        <v>129</v>
      </c>
      <c r="F290" s="327"/>
      <c r="G290" s="328"/>
      <c r="H290" s="329"/>
      <c r="I290" s="330"/>
      <c r="J290" s="331"/>
      <c r="K290" s="332"/>
      <c r="L290" s="333"/>
      <c r="M290" s="334"/>
      <c r="N290" s="361"/>
      <c r="O290" s="335"/>
      <c r="P290" s="336"/>
      <c r="Q290" s="337"/>
      <c r="R290" s="338"/>
      <c r="S290" s="339"/>
      <c r="T290" s="223">
        <f>F290+G290+H290+I290+J290+K290+L290+M290+N290+O290+P290+Q290+R290+S290</f>
        <v>0</v>
      </c>
      <c r="U290" s="223">
        <f>T290*D290</f>
        <v>0</v>
      </c>
      <c r="V290" s="284" t="str">
        <f>IF(T290&gt;0,T290*E290,"-")</f>
        <v>-</v>
      </c>
      <c r="W290" s="224" t="s">
        <v>769</v>
      </c>
      <c r="X290" s="293" t="n">
        <v>1.75999999999999996</v>
      </c>
      <c r="Y290" s="297">
        <f>X290*T290</f>
        <v>0</v>
      </c>
    </row>
    <row r="291" spans="1:25" s="188" customFormat="1" ht="37.25" customHeight="1">
      <c r="A291" s="205" t="s">
        <v>684</v>
      </c>
      <c r="B291" s="242" t="s">
        <v>770</v>
      </c>
      <c r="C291" s="206" t="s">
        <v>771</v>
      </c>
      <c r="D291" s="198" t="n">
        <v>2</v>
      </c>
      <c r="E291" s="222" t="n">
        <v>99</v>
      </c>
      <c r="F291" s="327"/>
      <c r="G291" s="328"/>
      <c r="H291" s="329"/>
      <c r="I291" s="330"/>
      <c r="J291" s="331"/>
      <c r="K291" s="332"/>
      <c r="L291" s="333"/>
      <c r="M291" s="334"/>
      <c r="N291" s="361"/>
      <c r="O291" s="335"/>
      <c r="P291" s="336"/>
      <c r="Q291" s="337"/>
      <c r="R291" s="338"/>
      <c r="S291" s="339"/>
      <c r="T291" s="223">
        <f>F291+G291+H291+I291+J291+K291+L291+M291+N291+O291+P291+Q291+R291+S291</f>
        <v>0</v>
      </c>
      <c r="U291" s="223">
        <f>T291*D291</f>
        <v>0</v>
      </c>
      <c r="V291" s="284" t="str">
        <f>IF(T291&gt;0,T291*E291,"-")</f>
        <v>-</v>
      </c>
      <c r="W291" s="224" t="s">
        <v>458</v>
      </c>
      <c r="X291" s="293" t="n">
        <v>1.25</v>
      </c>
      <c r="Y291" s="297">
        <f>X291*T291</f>
        <v>0</v>
      </c>
    </row>
    <row r="292" spans="1:25" s="188" customFormat="1" ht="37.25" customHeight="1">
      <c r="A292" s="205" t="s">
        <v>684</v>
      </c>
      <c r="B292" s="242" t="s">
        <v>772</v>
      </c>
      <c r="C292" s="206" t="s">
        <v>773</v>
      </c>
      <c r="D292" s="198" t="n">
        <v>1</v>
      </c>
      <c r="E292" s="222" t="n">
        <v>80</v>
      </c>
      <c r="F292" s="327"/>
      <c r="G292" s="328"/>
      <c r="H292" s="329"/>
      <c r="I292" s="330"/>
      <c r="J292" s="331"/>
      <c r="K292" s="332"/>
      <c r="L292" s="333"/>
      <c r="M292" s="334"/>
      <c r="N292" s="361"/>
      <c r="O292" s="335"/>
      <c r="P292" s="336"/>
      <c r="Q292" s="337"/>
      <c r="R292" s="338"/>
      <c r="S292" s="339"/>
      <c r="T292" s="223">
        <f>F292+G292+H292+I292+J292+K292+L292+M292+N292+O292+P292+Q292+R292+S292</f>
        <v>0</v>
      </c>
      <c r="U292" s="223">
        <f>T292*D292</f>
        <v>0</v>
      </c>
      <c r="V292" s="284" t="str">
        <f>IF(T292&gt;0,T292*E292,"-")</f>
        <v>-</v>
      </c>
      <c r="W292" s="224" t="s">
        <v>82</v>
      </c>
      <c r="X292" s="293" t="n">
        <v>1.12000000000000011</v>
      </c>
      <c r="Y292" s="297">
        <f>X292*T292</f>
        <v>0</v>
      </c>
    </row>
    <row r="293" spans="1:25" s="188" customFormat="1" ht="37.25" customHeight="1">
      <c r="A293" s="205" t="s">
        <v>684</v>
      </c>
      <c r="B293" s="242" t="s">
        <v>774</v>
      </c>
      <c r="C293" s="206" t="s">
        <v>775</v>
      </c>
      <c r="D293" s="198" t="n">
        <v>1</v>
      </c>
      <c r="E293" s="222" t="n">
        <v>96</v>
      </c>
      <c r="F293" s="327"/>
      <c r="G293" s="328"/>
      <c r="H293" s="329"/>
      <c r="I293" s="330"/>
      <c r="J293" s="331"/>
      <c r="K293" s="332"/>
      <c r="L293" s="333"/>
      <c r="M293" s="334"/>
      <c r="N293" s="361"/>
      <c r="O293" s="335"/>
      <c r="P293" s="336"/>
      <c r="Q293" s="337"/>
      <c r="R293" s="338"/>
      <c r="S293" s="339"/>
      <c r="T293" s="223">
        <f>F293+G293+H293+I293+J293+K293+L293+M293+N293+O293+P293+Q293+R293+S293</f>
        <v>0</v>
      </c>
      <c r="U293" s="223">
        <f>T293*D293</f>
        <v>0</v>
      </c>
      <c r="V293" s="284" t="str">
        <f>IF(T293&gt;0,T293*E293,"-")</f>
        <v>-</v>
      </c>
      <c r="W293" s="224" t="s">
        <v>69</v>
      </c>
      <c r="X293" s="293" t="n">
        <v>1.39999999999999991</v>
      </c>
      <c r="Y293" s="297">
        <f>X293*T293</f>
        <v>0</v>
      </c>
    </row>
    <row r="294" spans="1:25" s="188" customFormat="1" ht="37.25" customHeight="1">
      <c r="A294" s="205" t="s">
        <v>684</v>
      </c>
      <c r="B294" s="242" t="s">
        <v>776</v>
      </c>
      <c r="C294" s="206" t="s">
        <v>777</v>
      </c>
      <c r="D294" s="198" t="n">
        <v>1</v>
      </c>
      <c r="E294" s="222" t="n">
        <v>209</v>
      </c>
      <c r="F294" s="327"/>
      <c r="G294" s="328"/>
      <c r="H294" s="329"/>
      <c r="I294" s="330"/>
      <c r="J294" s="331"/>
      <c r="K294" s="332"/>
      <c r="L294" s="333"/>
      <c r="M294" s="334"/>
      <c r="N294" s="361"/>
      <c r="O294" s="335"/>
      <c r="P294" s="336"/>
      <c r="Q294" s="337"/>
      <c r="R294" s="338"/>
      <c r="S294" s="339"/>
      <c r="T294" s="223">
        <f>F294+G294+H294+I294+J294+K294+L294+M294+N294+O294+P294+Q294+R294+S294</f>
        <v>0</v>
      </c>
      <c r="U294" s="223">
        <f>T294*D294</f>
        <v>0</v>
      </c>
      <c r="V294" s="284" t="str">
        <f>IF(T294&gt;0,T294*E294,"-")</f>
        <v>-</v>
      </c>
      <c r="W294" s="224" t="s">
        <v>85</v>
      </c>
      <c r="X294" s="293" t="n">
        <v>3.33999999999999986</v>
      </c>
      <c r="Y294" s="297">
        <f>X294*T294</f>
        <v>0</v>
      </c>
    </row>
    <row r="295" spans="1:25" s="188" customFormat="1" ht="37.25" customHeight="1">
      <c r="A295" s="205" t="s">
        <v>684</v>
      </c>
      <c r="B295" s="242" t="s">
        <v>778</v>
      </c>
      <c r="C295" s="206" t="s">
        <v>779</v>
      </c>
      <c r="D295" s="198" t="n">
        <v>1</v>
      </c>
      <c r="E295" s="222" t="n">
        <v>114</v>
      </c>
      <c r="F295" s="327"/>
      <c r="G295" s="328"/>
      <c r="H295" s="329"/>
      <c r="I295" s="330"/>
      <c r="J295" s="331"/>
      <c r="K295" s="332"/>
      <c r="L295" s="333"/>
      <c r="M295" s="334"/>
      <c r="N295" s="361"/>
      <c r="O295" s="335"/>
      <c r="P295" s="336"/>
      <c r="Q295" s="337"/>
      <c r="R295" s="338"/>
      <c r="S295" s="339"/>
      <c r="T295" s="223">
        <f>F295+G295+H295+I295+J295+K295+L295+M295+N295+O295+P295+Q295+R295+S295</f>
        <v>0</v>
      </c>
      <c r="U295" s="223">
        <f>T295*D295</f>
        <v>0</v>
      </c>
      <c r="V295" s="284" t="str">
        <f>IF(T295&gt;0,T295*E295,"-")</f>
        <v>-</v>
      </c>
      <c r="W295" s="224" t="s">
        <v>85</v>
      </c>
      <c r="X295" s="293" t="n">
        <v>1.72999999999999998</v>
      </c>
      <c r="Y295" s="297">
        <f>X295*T295</f>
        <v>0</v>
      </c>
    </row>
    <row r="296" spans="1:25" s="188" customFormat="1" ht="37.25" customHeight="1">
      <c r="A296" s="205" t="s">
        <v>684</v>
      </c>
      <c r="B296" s="242" t="s">
        <v>780</v>
      </c>
      <c r="C296" s="206" t="s">
        <v>781</v>
      </c>
      <c r="D296" s="198" t="n">
        <v>1</v>
      </c>
      <c r="E296" s="222" t="n">
        <v>110</v>
      </c>
      <c r="F296" s="327"/>
      <c r="G296" s="328"/>
      <c r="H296" s="329"/>
      <c r="I296" s="330"/>
      <c r="J296" s="331"/>
      <c r="K296" s="332"/>
      <c r="L296" s="333"/>
      <c r="M296" s="334"/>
      <c r="N296" s="361"/>
      <c r="O296" s="335"/>
      <c r="P296" s="336"/>
      <c r="Q296" s="337"/>
      <c r="R296" s="338"/>
      <c r="S296" s="339"/>
      <c r="T296" s="223">
        <f>F296+G296+H296+I296+J296+K296+L296+M296+N296+O296+P296+Q296+R296+S296</f>
        <v>0</v>
      </c>
      <c r="U296" s="223">
        <f>T296*D296</f>
        <v>0</v>
      </c>
      <c r="V296" s="284" t="str">
        <f>IF(T296&gt;0,T296*E296,"-")</f>
        <v>-</v>
      </c>
      <c r="W296" s="224" t="s">
        <v>69</v>
      </c>
      <c r="X296" s="293" t="n">
        <v>1.65999999999999996</v>
      </c>
      <c r="Y296" s="297">
        <f>X296*T296</f>
        <v>0</v>
      </c>
    </row>
    <row r="297" spans="1:25" s="188" customFormat="1" ht="37.25" customHeight="1">
      <c r="A297" s="205" t="s">
        <v>684</v>
      </c>
      <c r="B297" s="247" t="s">
        <v>782</v>
      </c>
      <c r="C297" s="248" t="s">
        <v>783</v>
      </c>
      <c r="D297" s="249" t="n">
        <v>1</v>
      </c>
      <c r="E297" s="222" t="n">
        <v>119</v>
      </c>
      <c r="F297" s="327"/>
      <c r="G297" s="328"/>
      <c r="H297" s="329"/>
      <c r="I297" s="330"/>
      <c r="J297" s="331"/>
      <c r="K297" s="332"/>
      <c r="L297" s="333"/>
      <c r="M297" s="334"/>
      <c r="N297" s="361"/>
      <c r="O297" s="335"/>
      <c r="P297" s="336"/>
      <c r="Q297" s="337"/>
      <c r="R297" s="338"/>
      <c r="S297" s="339"/>
      <c r="T297" s="223">
        <f>F297+G297+H297+I297+J297+K297+L297+M297+N297+O297+P297+Q297+R297+S297</f>
        <v>0</v>
      </c>
      <c r="U297" s="223">
        <f>T297*D297</f>
        <v>0</v>
      </c>
      <c r="V297" s="284" t="str">
        <f>IF(T297&gt;0,T297*E297,"-")</f>
        <v>-</v>
      </c>
      <c r="W297" s="224" t="s">
        <v>85</v>
      </c>
      <c r="X297" s="293" t="n">
        <v>1.8</v>
      </c>
      <c r="Y297" s="297">
        <f>X297*T297</f>
        <v>0</v>
      </c>
    </row>
    <row r="298" spans="1:25" s="188" customFormat="1" ht="37.25" customHeight="1">
      <c r="A298" s="205" t="s">
        <v>784</v>
      </c>
      <c r="B298" s="242" t="s">
        <v>785</v>
      </c>
      <c r="C298" s="206" t="s">
        <v>786</v>
      </c>
      <c r="D298" s="198" t="n">
        <v>30</v>
      </c>
      <c r="E298" s="222" t="n">
        <v>111</v>
      </c>
      <c r="F298" s="327"/>
      <c r="G298" s="328"/>
      <c r="H298" s="329"/>
      <c r="I298" s="330"/>
      <c r="J298" s="331"/>
      <c r="K298" s="332"/>
      <c r="L298" s="333"/>
      <c r="M298" s="334"/>
      <c r="N298" s="361"/>
      <c r="O298" s="335"/>
      <c r="P298" s="336"/>
      <c r="Q298" s="337"/>
      <c r="R298" s="338"/>
      <c r="S298" s="339"/>
      <c r="T298" s="223">
        <f>F298+G298+H298+I298+J298+K298+L298+M298+N298+O298+P298+Q298+R298+S298</f>
        <v>0</v>
      </c>
      <c r="U298" s="223">
        <f>T298*D298</f>
        <v>0</v>
      </c>
      <c r="V298" s="284" t="str">
        <f>IF(T298&gt;0,T298*E298,"-")</f>
        <v>-</v>
      </c>
      <c r="W298" s="224"/>
      <c r="X298" s="293" t="n">
        <v>0.405000000000000071</v>
      </c>
      <c r="Y298" s="297">
        <f>X298*T298</f>
        <v>0</v>
      </c>
    </row>
    <row r="299" spans="1:25" s="188" customFormat="1" ht="37.25" customHeight="1">
      <c r="A299" s="205" t="s">
        <v>784</v>
      </c>
      <c r="B299" s="242" t="s">
        <v>787</v>
      </c>
      <c r="C299" s="206" t="s">
        <v>788</v>
      </c>
      <c r="D299" s="198" t="n">
        <v>20</v>
      </c>
      <c r="E299" s="222" t="n">
        <v>80</v>
      </c>
      <c r="F299" s="327"/>
      <c r="G299" s="328"/>
      <c r="H299" s="329"/>
      <c r="I299" s="330"/>
      <c r="J299" s="331"/>
      <c r="K299" s="332"/>
      <c r="L299" s="333"/>
      <c r="M299" s="334"/>
      <c r="N299" s="361"/>
      <c r="O299" s="335"/>
      <c r="P299" s="336"/>
      <c r="Q299" s="337"/>
      <c r="R299" s="338"/>
      <c r="S299" s="339"/>
      <c r="T299" s="223">
        <f>F299+G299+H299+I299+J299+K299+L299+M299+N299+O299+P299+Q299+R299+S299</f>
        <v>0</v>
      </c>
      <c r="U299" s="223">
        <f>T299*D299</f>
        <v>0</v>
      </c>
      <c r="V299" s="284" t="str">
        <f>IF(T299&gt;0,T299*E299,"-")</f>
        <v>-</v>
      </c>
      <c r="W299" s="224"/>
      <c r="X299" s="293" t="n">
        <v>0.379000000000000004</v>
      </c>
      <c r="Y299" s="297">
        <f>X299*T299</f>
        <v>0</v>
      </c>
    </row>
    <row r="300" spans="1:25" s="188" customFormat="1" ht="37.25" customHeight="1">
      <c r="A300" s="205" t="s">
        <v>784</v>
      </c>
      <c r="B300" s="206" t="s">
        <v>789</v>
      </c>
      <c r="C300" s="206" t="s">
        <v>790</v>
      </c>
      <c r="D300" s="198" t="n">
        <v>20</v>
      </c>
      <c r="E300" s="222" t="n">
        <v>113</v>
      </c>
      <c r="F300" s="327"/>
      <c r="G300" s="328"/>
      <c r="H300" s="329"/>
      <c r="I300" s="330"/>
      <c r="J300" s="331"/>
      <c r="K300" s="332"/>
      <c r="L300" s="333"/>
      <c r="M300" s="334"/>
      <c r="N300" s="361"/>
      <c r="O300" s="335"/>
      <c r="P300" s="336"/>
      <c r="Q300" s="337"/>
      <c r="R300" s="338"/>
      <c r="S300" s="339"/>
      <c r="T300" s="223">
        <f>F300+G300+H300+I300+J300+K300+L300+M300+N300+O300+P300+Q300+R300+S300</f>
        <v>0</v>
      </c>
      <c r="U300" s="223">
        <f>T300*D300</f>
        <v>0</v>
      </c>
      <c r="V300" s="284" t="str">
        <f>IF(T300&gt;0,T300*E300,"-")</f>
        <v>-</v>
      </c>
      <c r="W300" s="224" t="s">
        <v>791</v>
      </c>
      <c r="X300" s="293" t="n">
        <v>0.831999999999999851</v>
      </c>
      <c r="Y300" s="297">
        <f>X300*T300</f>
        <v>0</v>
      </c>
    </row>
    <row r="301" spans="1:25" s="188" customFormat="1" ht="37.25" customHeight="1">
      <c r="A301" s="205" t="s">
        <v>784</v>
      </c>
      <c r="B301" s="242" t="s">
        <v>792</v>
      </c>
      <c r="C301" s="206" t="s">
        <v>793</v>
      </c>
      <c r="D301" s="198" t="n">
        <v>15</v>
      </c>
      <c r="E301" s="222" t="n">
        <v>111</v>
      </c>
      <c r="F301" s="327"/>
      <c r="G301" s="328"/>
      <c r="H301" s="329"/>
      <c r="I301" s="330"/>
      <c r="J301" s="331"/>
      <c r="K301" s="332"/>
      <c r="L301" s="333"/>
      <c r="M301" s="334"/>
      <c r="N301" s="361"/>
      <c r="O301" s="335"/>
      <c r="P301" s="336"/>
      <c r="Q301" s="337"/>
      <c r="R301" s="338"/>
      <c r="S301" s="339"/>
      <c r="T301" s="223">
        <f>F301+G301+H301+I301+J301+K301+L301+M301+N301+O301+P301+Q301+R301+S301</f>
        <v>0</v>
      </c>
      <c r="U301" s="223">
        <f>T301*D301</f>
        <v>0</v>
      </c>
      <c r="V301" s="284" t="str">
        <f>IF(T301&gt;0,T301*E301,"-")</f>
        <v>-</v>
      </c>
      <c r="W301" s="224"/>
      <c r="X301" s="293" t="n">
        <v>1.67999999999999989</v>
      </c>
      <c r="Y301" s="297">
        <f>X301*T301</f>
        <v>0</v>
      </c>
    </row>
    <row r="302" spans="1:25" s="188" customFormat="1" ht="37.25" customHeight="1">
      <c r="A302" s="205" t="s">
        <v>784</v>
      </c>
      <c r="B302" s="206" t="s">
        <v>794</v>
      </c>
      <c r="C302" s="206" t="s">
        <v>795</v>
      </c>
      <c r="D302" s="198" t="n">
        <v>15</v>
      </c>
      <c r="E302" s="222" t="n">
        <v>88</v>
      </c>
      <c r="F302" s="327"/>
      <c r="G302" s="328"/>
      <c r="H302" s="329"/>
      <c r="I302" s="330"/>
      <c r="J302" s="331"/>
      <c r="K302" s="332"/>
      <c r="L302" s="333"/>
      <c r="M302" s="334"/>
      <c r="N302" s="361"/>
      <c r="O302" s="335"/>
      <c r="P302" s="336"/>
      <c r="Q302" s="337"/>
      <c r="R302" s="338"/>
      <c r="S302" s="339"/>
      <c r="T302" s="223">
        <f>F302+G302+H302+I302+J302+K302+L302+M302+N302+O302+P302+Q302+R302+S302</f>
        <v>0</v>
      </c>
      <c r="U302" s="223">
        <f>T302*D302</f>
        <v>0</v>
      </c>
      <c r="V302" s="284" t="str">
        <f>IF(T302&gt;0,T302*E302,"-")</f>
        <v>-</v>
      </c>
      <c r="W302" s="224" t="s">
        <v>796</v>
      </c>
      <c r="X302" s="293" t="n">
        <v>0.701999999999999957</v>
      </c>
      <c r="Y302" s="297">
        <f>X302*T302</f>
        <v>0</v>
      </c>
    </row>
    <row r="303" spans="1:25" s="188" customFormat="1" ht="37.25" customHeight="1">
      <c r="A303" s="205" t="s">
        <v>784</v>
      </c>
      <c r="B303" s="242" t="s">
        <v>797</v>
      </c>
      <c r="C303" s="206" t="s">
        <v>798</v>
      </c>
      <c r="D303" s="198" t="n">
        <v>5</v>
      </c>
      <c r="E303" s="222" t="n">
        <v>60</v>
      </c>
      <c r="F303" s="327"/>
      <c r="G303" s="328"/>
      <c r="H303" s="329"/>
      <c r="I303" s="330"/>
      <c r="J303" s="331"/>
      <c r="K303" s="332"/>
      <c r="L303" s="333"/>
      <c r="M303" s="334"/>
      <c r="N303" s="361"/>
      <c r="O303" s="335"/>
      <c r="P303" s="336"/>
      <c r="Q303" s="337"/>
      <c r="R303" s="338"/>
      <c r="S303" s="339"/>
      <c r="T303" s="223">
        <f>F303+G303+H303+I303+J303+K303+L303+M303+N303+O303+P303+Q303+R303+S303</f>
        <v>0</v>
      </c>
      <c r="U303" s="223">
        <f>T303*D303</f>
        <v>0</v>
      </c>
      <c r="V303" s="284" t="str">
        <f>IF(T303&gt;0,T303*E303,"-")</f>
        <v>-</v>
      </c>
      <c r="W303" s="224" t="s">
        <v>799</v>
      </c>
      <c r="X303" s="293" t="n">
        <v>0.950999999999999979</v>
      </c>
      <c r="Y303" s="297">
        <f>X303*T303</f>
        <v>0</v>
      </c>
    </row>
    <row r="304" spans="1:25" s="188" customFormat="1" ht="37.25" customHeight="1">
      <c r="A304" s="205" t="s">
        <v>784</v>
      </c>
      <c r="B304" s="242" t="s">
        <v>800</v>
      </c>
      <c r="C304" s="206" t="s">
        <v>801</v>
      </c>
      <c r="D304" s="198" t="n">
        <v>5</v>
      </c>
      <c r="E304" s="222" t="n">
        <v>93</v>
      </c>
      <c r="F304" s="327"/>
      <c r="G304" s="328"/>
      <c r="H304" s="329"/>
      <c r="I304" s="330"/>
      <c r="J304" s="331"/>
      <c r="K304" s="332"/>
      <c r="L304" s="333"/>
      <c r="M304" s="334"/>
      <c r="N304" s="361"/>
      <c r="O304" s="335"/>
      <c r="P304" s="336"/>
      <c r="Q304" s="337"/>
      <c r="R304" s="338"/>
      <c r="S304" s="339"/>
      <c r="T304" s="223">
        <f>F304+G304+H304+I304+J304+K304+L304+M304+N304+O304+P304+Q304+R304+S304</f>
        <v>0</v>
      </c>
      <c r="U304" s="223">
        <f>T304*D304</f>
        <v>0</v>
      </c>
      <c r="V304" s="284" t="str">
        <f>IF(T304&gt;0,T304*E304,"-")</f>
        <v>-</v>
      </c>
      <c r="W304" s="224" t="s">
        <v>802</v>
      </c>
      <c r="X304" s="293" t="n">
        <v>1.621</v>
      </c>
      <c r="Y304" s="297">
        <f>X304*T304</f>
        <v>0</v>
      </c>
    </row>
    <row r="305" spans="1:25" s="188" customFormat="1" ht="37.25" customHeight="1">
      <c r="A305" s="205" t="s">
        <v>784</v>
      </c>
      <c r="B305" s="242" t="s">
        <v>803</v>
      </c>
      <c r="C305" s="206" t="s">
        <v>804</v>
      </c>
      <c r="D305" s="198" t="n">
        <v>3</v>
      </c>
      <c r="E305" s="222" t="n">
        <v>105</v>
      </c>
      <c r="F305" s="327"/>
      <c r="G305" s="328"/>
      <c r="H305" s="329"/>
      <c r="I305" s="330"/>
      <c r="J305" s="331"/>
      <c r="K305" s="332"/>
      <c r="L305" s="333"/>
      <c r="M305" s="334"/>
      <c r="N305" s="361"/>
      <c r="O305" s="335"/>
      <c r="P305" s="336"/>
      <c r="Q305" s="337"/>
      <c r="R305" s="338"/>
      <c r="S305" s="339"/>
      <c r="T305" s="223">
        <f>F305+G305+H305+I305+J305+K305+L305+M305+N305+O305+P305+Q305+R305+S305</f>
        <v>0</v>
      </c>
      <c r="U305" s="223">
        <f>T305*D305</f>
        <v>0</v>
      </c>
      <c r="V305" s="284" t="str">
        <f>IF(T305&gt;0,T305*E305,"-")</f>
        <v>-</v>
      </c>
      <c r="W305" s="224"/>
      <c r="X305" s="293" t="n">
        <v>1.28000000000000004</v>
      </c>
      <c r="Y305" s="297">
        <f>X305*T305</f>
        <v>0</v>
      </c>
    </row>
    <row r="306" spans="1:25" s="188" customFormat="1" ht="37.25" customHeight="1">
      <c r="A306" s="205" t="s">
        <v>784</v>
      </c>
      <c r="B306" s="242" t="s">
        <v>805</v>
      </c>
      <c r="C306" s="206" t="s">
        <v>806</v>
      </c>
      <c r="D306" s="198" t="n">
        <v>3</v>
      </c>
      <c r="E306" s="222" t="n">
        <v>86</v>
      </c>
      <c r="F306" s="327"/>
      <c r="G306" s="328"/>
      <c r="H306" s="329"/>
      <c r="I306" s="330"/>
      <c r="J306" s="331"/>
      <c r="K306" s="332"/>
      <c r="L306" s="333"/>
      <c r="M306" s="334"/>
      <c r="N306" s="361"/>
      <c r="O306" s="335"/>
      <c r="P306" s="336"/>
      <c r="Q306" s="337"/>
      <c r="R306" s="338"/>
      <c r="S306" s="339"/>
      <c r="T306" s="223">
        <f>F306+G306+H306+I306+J306+K306+L306+M306+N306+O306+P306+Q306+R306+S306</f>
        <v>0</v>
      </c>
      <c r="U306" s="223">
        <f>T306*D306</f>
        <v>0</v>
      </c>
      <c r="V306" s="284" t="str">
        <f>IF(T306&gt;0,T306*E306,"-")</f>
        <v>-</v>
      </c>
      <c r="W306" s="224"/>
      <c r="X306" s="293" t="n">
        <v>0.834999999999999787</v>
      </c>
      <c r="Y306" s="297">
        <f>X306*T306</f>
        <v>0</v>
      </c>
    </row>
    <row r="307" spans="1:25" s="188" customFormat="1" ht="37.25" customHeight="1">
      <c r="A307" s="205" t="s">
        <v>784</v>
      </c>
      <c r="B307" s="242" t="s">
        <v>807</v>
      </c>
      <c r="C307" s="206" t="s">
        <v>808</v>
      </c>
      <c r="D307" s="198" t="n">
        <v>3</v>
      </c>
      <c r="E307" s="222" t="n">
        <v>100</v>
      </c>
      <c r="F307" s="327"/>
      <c r="G307" s="328"/>
      <c r="H307" s="329"/>
      <c r="I307" s="330"/>
      <c r="J307" s="331"/>
      <c r="K307" s="332"/>
      <c r="L307" s="333"/>
      <c r="M307" s="334"/>
      <c r="N307" s="361"/>
      <c r="O307" s="335"/>
      <c r="P307" s="336"/>
      <c r="Q307" s="337"/>
      <c r="R307" s="338"/>
      <c r="S307" s="339"/>
      <c r="T307" s="223">
        <f>F307+G307+H307+I307+J307+K307+L307+M307+N307+O307+P307+Q307+R307+S307</f>
        <v>0</v>
      </c>
      <c r="U307" s="223">
        <f>T307*D307</f>
        <v>0</v>
      </c>
      <c r="V307" s="284" t="str">
        <f>IF(T307&gt;0,T307*E307,"-")</f>
        <v>-</v>
      </c>
      <c r="W307" s="224"/>
      <c r="X307" s="293" t="n">
        <v>1.0169999999999999</v>
      </c>
      <c r="Y307" s="297">
        <f>X307*T307</f>
        <v>0</v>
      </c>
    </row>
    <row r="308" spans="1:25" s="188" customFormat="1" ht="37.25" customHeight="1">
      <c r="A308" s="205" t="s">
        <v>784</v>
      </c>
      <c r="B308" s="242" t="s">
        <v>809</v>
      </c>
      <c r="C308" s="206" t="s">
        <v>810</v>
      </c>
      <c r="D308" s="198" t="n">
        <v>3</v>
      </c>
      <c r="E308" s="222" t="n">
        <v>147</v>
      </c>
      <c r="F308" s="327"/>
      <c r="G308" s="328"/>
      <c r="H308" s="329"/>
      <c r="I308" s="330"/>
      <c r="J308" s="331"/>
      <c r="K308" s="332"/>
      <c r="L308" s="333"/>
      <c r="M308" s="334"/>
      <c r="N308" s="361"/>
      <c r="O308" s="335"/>
      <c r="P308" s="336"/>
      <c r="Q308" s="337"/>
      <c r="R308" s="338"/>
      <c r="S308" s="339"/>
      <c r="T308" s="223">
        <f>F308+G308+H308+I308+J308+K308+L308+M308+N308+O308+P308+Q308+R308+S308</f>
        <v>0</v>
      </c>
      <c r="U308" s="223">
        <f>T308*D308</f>
        <v>0</v>
      </c>
      <c r="V308" s="284" t="str">
        <f>IF(T308&gt;0,T308*E308,"-")</f>
        <v>-</v>
      </c>
      <c r="W308" s="224" t="s">
        <v>554</v>
      </c>
      <c r="X308" s="293" t="n">
        <v>1.69199999999999999</v>
      </c>
      <c r="Y308" s="297">
        <f>X308*T308</f>
        <v>0</v>
      </c>
    </row>
    <row r="309" spans="1:25" s="188" customFormat="1" ht="37.25" customHeight="1">
      <c r="A309" s="205" t="s">
        <v>784</v>
      </c>
      <c r="B309" s="242" t="s">
        <v>811</v>
      </c>
      <c r="C309" s="206" t="s">
        <v>812</v>
      </c>
      <c r="D309" s="198" t="n">
        <v>3</v>
      </c>
      <c r="E309" s="222" t="n">
        <v>151</v>
      </c>
      <c r="F309" s="327"/>
      <c r="G309" s="328"/>
      <c r="H309" s="329"/>
      <c r="I309" s="330"/>
      <c r="J309" s="331"/>
      <c r="K309" s="332"/>
      <c r="L309" s="333"/>
      <c r="M309" s="334"/>
      <c r="N309" s="361"/>
      <c r="O309" s="335"/>
      <c r="P309" s="336"/>
      <c r="Q309" s="337"/>
      <c r="R309" s="338"/>
      <c r="S309" s="339"/>
      <c r="T309" s="223">
        <f>F309+G309+H309+I309+J309+K309+L309+M309+N309+O309+P309+Q309+R309+S309</f>
        <v>0</v>
      </c>
      <c r="U309" s="223">
        <f>T309*D309</f>
        <v>0</v>
      </c>
      <c r="V309" s="284" t="str">
        <f>IF(T309&gt;0,T309*E309,"-")</f>
        <v>-</v>
      </c>
      <c r="W309" s="224" t="s">
        <v>813</v>
      </c>
      <c r="X309" s="293" t="n">
        <v>1.9370000000000001</v>
      </c>
      <c r="Y309" s="297">
        <f>X309*T309</f>
        <v>0</v>
      </c>
    </row>
    <row r="310" spans="1:25" s="188" customFormat="1" ht="37.25" customHeight="1">
      <c r="A310" s="205" t="s">
        <v>784</v>
      </c>
      <c r="B310" s="242" t="s">
        <v>814</v>
      </c>
      <c r="C310" s="206" t="s">
        <v>815</v>
      </c>
      <c r="D310" s="198" t="n">
        <v>2</v>
      </c>
      <c r="E310" s="222" t="n">
        <v>114</v>
      </c>
      <c r="F310" s="327"/>
      <c r="G310" s="328"/>
      <c r="H310" s="329"/>
      <c r="I310" s="330"/>
      <c r="J310" s="331"/>
      <c r="K310" s="332"/>
      <c r="L310" s="333"/>
      <c r="M310" s="334"/>
      <c r="N310" s="361"/>
      <c r="O310" s="335"/>
      <c r="P310" s="336"/>
      <c r="Q310" s="337"/>
      <c r="R310" s="338"/>
      <c r="S310" s="339"/>
      <c r="T310" s="223">
        <f>F310+G310+H310+I310+J310+K310+L310+M310+N310+O310+P310+Q310+R310+S310</f>
        <v>0</v>
      </c>
      <c r="U310" s="223">
        <f>T310*D310</f>
        <v>0</v>
      </c>
      <c r="V310" s="284" t="str">
        <f>IF(T310&gt;0,T310*E310,"-")</f>
        <v>-</v>
      </c>
      <c r="W310" s="224"/>
      <c r="X310" s="293" t="n">
        <v>1.64999999999999991</v>
      </c>
      <c r="Y310" s="297">
        <f>X310*T310</f>
        <v>0</v>
      </c>
    </row>
    <row r="311" spans="1:25" s="188" customFormat="1" ht="37.25" customHeight="1">
      <c r="A311" s="205" t="s">
        <v>784</v>
      </c>
      <c r="B311" s="242" t="s">
        <v>816</v>
      </c>
      <c r="C311" s="206" t="s">
        <v>817</v>
      </c>
      <c r="D311" s="198" t="n">
        <v>3</v>
      </c>
      <c r="E311" s="222" t="n">
        <v>104</v>
      </c>
      <c r="F311" s="327"/>
      <c r="G311" s="328"/>
      <c r="H311" s="329"/>
      <c r="I311" s="330"/>
      <c r="J311" s="331"/>
      <c r="K311" s="332"/>
      <c r="L311" s="333"/>
      <c r="M311" s="334"/>
      <c r="N311" s="361"/>
      <c r="O311" s="335"/>
      <c r="P311" s="336"/>
      <c r="Q311" s="337"/>
      <c r="R311" s="338"/>
      <c r="S311" s="339"/>
      <c r="T311" s="223">
        <f>F311+G311+H311+I311+J311+K311+L311+M311+N311+O311+P311+Q311+R311+S311</f>
        <v>0</v>
      </c>
      <c r="U311" s="223">
        <f>T311*D311</f>
        <v>0</v>
      </c>
      <c r="V311" s="284" t="str">
        <f>IF(T311&gt;0,T311*E311,"-")</f>
        <v>-</v>
      </c>
      <c r="W311" s="224"/>
      <c r="X311" s="293" t="n">
        <v>2.70800000000000018</v>
      </c>
      <c r="Y311" s="297">
        <f>X311*T311</f>
        <v>0</v>
      </c>
    </row>
    <row r="312" spans="1:25" s="188" customFormat="1" ht="37.25" customHeight="1">
      <c r="A312" s="205" t="s">
        <v>784</v>
      </c>
      <c r="B312" s="242" t="s">
        <v>818</v>
      </c>
      <c r="C312" s="206" t="s">
        <v>819</v>
      </c>
      <c r="D312" s="198" t="n">
        <v>2</v>
      </c>
      <c r="E312" s="222" t="n">
        <v>121</v>
      </c>
      <c r="F312" s="327"/>
      <c r="G312" s="328"/>
      <c r="H312" s="329"/>
      <c r="I312" s="330"/>
      <c r="J312" s="331"/>
      <c r="K312" s="332"/>
      <c r="L312" s="333"/>
      <c r="M312" s="334"/>
      <c r="N312" s="361"/>
      <c r="O312" s="335"/>
      <c r="P312" s="336"/>
      <c r="Q312" s="337"/>
      <c r="R312" s="338"/>
      <c r="S312" s="339"/>
      <c r="T312" s="223">
        <f>F312+G312+H312+I312+J312+K312+L312+M312+N312+O312+P312+Q312+R312+S312</f>
        <v>0</v>
      </c>
      <c r="U312" s="223">
        <f>T312*D312</f>
        <v>0</v>
      </c>
      <c r="V312" s="284" t="str">
        <f>IF(T312&gt;0,T312*E312,"-")</f>
        <v>-</v>
      </c>
      <c r="W312" s="224" t="s">
        <v>554</v>
      </c>
      <c r="X312" s="293" t="n">
        <v>1.63300000000000001</v>
      </c>
      <c r="Y312" s="297">
        <f>X312*T312</f>
        <v>0</v>
      </c>
    </row>
    <row r="313" spans="1:25" s="188" customFormat="1" ht="37.25" customHeight="1">
      <c r="A313" s="205" t="s">
        <v>784</v>
      </c>
      <c r="B313" s="242" t="s">
        <v>820</v>
      </c>
      <c r="C313" s="206" t="s">
        <v>821</v>
      </c>
      <c r="D313" s="198" t="n">
        <v>2</v>
      </c>
      <c r="E313" s="222" t="n">
        <v>115</v>
      </c>
      <c r="F313" s="327"/>
      <c r="G313" s="328"/>
      <c r="H313" s="329"/>
      <c r="I313" s="330"/>
      <c r="J313" s="331"/>
      <c r="K313" s="332"/>
      <c r="L313" s="333"/>
      <c r="M313" s="334"/>
      <c r="N313" s="361"/>
      <c r="O313" s="335"/>
      <c r="P313" s="336"/>
      <c r="Q313" s="337"/>
      <c r="R313" s="338"/>
      <c r="S313" s="339"/>
      <c r="T313" s="223">
        <f>F313+G313+H313+I313+J313+K313+L313+M313+N313+O313+P313+Q313+R313+S313</f>
        <v>0</v>
      </c>
      <c r="U313" s="223">
        <f>T313*D313</f>
        <v>0</v>
      </c>
      <c r="V313" s="284" t="str">
        <f>IF(T313&gt;0,T313*E313,"-")</f>
        <v>-</v>
      </c>
      <c r="W313" s="224"/>
      <c r="X313" s="293" t="n">
        <v>1.46700000000000008</v>
      </c>
      <c r="Y313" s="297">
        <f>X313*T313</f>
        <v>0</v>
      </c>
    </row>
    <row r="314" spans="1:25" s="188" customFormat="1" ht="37.25" customHeight="1">
      <c r="A314" s="205" t="s">
        <v>784</v>
      </c>
      <c r="B314" s="242" t="s">
        <v>822</v>
      </c>
      <c r="C314" s="206" t="s">
        <v>823</v>
      </c>
      <c r="D314" s="198" t="n">
        <v>1</v>
      </c>
      <c r="E314" s="222" t="n">
        <v>68</v>
      </c>
      <c r="F314" s="327"/>
      <c r="G314" s="328"/>
      <c r="H314" s="329"/>
      <c r="I314" s="330"/>
      <c r="J314" s="331"/>
      <c r="K314" s="332"/>
      <c r="L314" s="333"/>
      <c r="M314" s="334"/>
      <c r="N314" s="361"/>
      <c r="O314" s="335"/>
      <c r="P314" s="336"/>
      <c r="Q314" s="337"/>
      <c r="R314" s="338"/>
      <c r="S314" s="339"/>
      <c r="T314" s="223">
        <f>F314+G314+H314+I314+J314+K314+L314+M314+N314+O314+P314+Q314+R314+S314</f>
        <v>0</v>
      </c>
      <c r="U314" s="223">
        <f>T314*D314</f>
        <v>0</v>
      </c>
      <c r="V314" s="284" t="str">
        <f>IF(T314&gt;0,T314*E314,"-")</f>
        <v>-</v>
      </c>
      <c r="W314" s="224"/>
      <c r="X314" s="293" t="n">
        <v>0.978999999999999915</v>
      </c>
      <c r="Y314" s="297">
        <f>X314*T314</f>
        <v>0</v>
      </c>
    </row>
    <row r="315" spans="1:25" s="188" customFormat="1" ht="37.25" customHeight="1">
      <c r="A315" s="205" t="s">
        <v>784</v>
      </c>
      <c r="B315" s="242" t="s">
        <v>824</v>
      </c>
      <c r="C315" s="206" t="s">
        <v>825</v>
      </c>
      <c r="D315" s="198" t="n">
        <v>2</v>
      </c>
      <c r="E315" s="222" t="n">
        <v>261</v>
      </c>
      <c r="F315" s="327"/>
      <c r="G315" s="328"/>
      <c r="H315" s="329"/>
      <c r="I315" s="330"/>
      <c r="J315" s="331"/>
      <c r="K315" s="332"/>
      <c r="L315" s="333"/>
      <c r="M315" s="334"/>
      <c r="N315" s="361"/>
      <c r="O315" s="335"/>
      <c r="P315" s="336"/>
      <c r="Q315" s="337"/>
      <c r="R315" s="338"/>
      <c r="S315" s="339"/>
      <c r="T315" s="223">
        <f>F315+G315+H315+I315+J315+K315+L315+M315+N315+O315+P315+Q315+R315+S315</f>
        <v>0</v>
      </c>
      <c r="U315" s="223">
        <f>T315*D315</f>
        <v>0</v>
      </c>
      <c r="V315" s="284" t="str">
        <f>IF(T315&gt;0,T315*E315,"-")</f>
        <v>-</v>
      </c>
      <c r="W315" s="224" t="s">
        <v>66</v>
      </c>
      <c r="X315" s="293" t="n">
        <v>0.589999999999999947</v>
      </c>
      <c r="Y315" s="297">
        <f>X315*T315</f>
        <v>0</v>
      </c>
    </row>
    <row r="316" spans="1:25" s="188" customFormat="1" ht="37.25" customHeight="1">
      <c r="A316" s="205" t="s">
        <v>784</v>
      </c>
      <c r="B316" s="242" t="s">
        <v>826</v>
      </c>
      <c r="C316" s="206" t="s">
        <v>827</v>
      </c>
      <c r="D316" s="198" t="n">
        <v>1</v>
      </c>
      <c r="E316" s="222" t="n">
        <v>166</v>
      </c>
      <c r="F316" s="327"/>
      <c r="G316" s="328"/>
      <c r="H316" s="329"/>
      <c r="I316" s="330"/>
      <c r="J316" s="331"/>
      <c r="K316" s="332"/>
      <c r="L316" s="333"/>
      <c r="M316" s="334"/>
      <c r="N316" s="361"/>
      <c r="O316" s="335"/>
      <c r="P316" s="336"/>
      <c r="Q316" s="337"/>
      <c r="R316" s="338"/>
      <c r="S316" s="339"/>
      <c r="T316" s="223">
        <f>F316+G316+H316+I316+J316+K316+L316+M316+N316+O316+P316+Q316+R316+S316</f>
        <v>0</v>
      </c>
      <c r="U316" s="223">
        <f>T316*D316</f>
        <v>0</v>
      </c>
      <c r="V316" s="284" t="str">
        <f>IF(T316&gt;0,T316*E316,"-")</f>
        <v>-</v>
      </c>
      <c r="W316" s="224" t="s">
        <v>82</v>
      </c>
      <c r="X316" s="293" t="n">
        <v>3.17300000000000004</v>
      </c>
      <c r="Y316" s="297">
        <f>X316*T316</f>
        <v>0</v>
      </c>
    </row>
    <row r="317" spans="1:25" s="188" customFormat="1" ht="37.25" customHeight="1">
      <c r="A317" s="205" t="s">
        <v>784</v>
      </c>
      <c r="B317" s="242" t="s">
        <v>828</v>
      </c>
      <c r="C317" s="206" t="s">
        <v>829</v>
      </c>
      <c r="D317" s="198" t="n">
        <v>1</v>
      </c>
      <c r="E317" s="222" t="n">
        <v>122</v>
      </c>
      <c r="F317" s="327"/>
      <c r="G317" s="328"/>
      <c r="H317" s="329"/>
      <c r="I317" s="330"/>
      <c r="J317" s="331"/>
      <c r="K317" s="332"/>
      <c r="L317" s="333"/>
      <c r="M317" s="334"/>
      <c r="N317" s="361"/>
      <c r="O317" s="335"/>
      <c r="P317" s="336"/>
      <c r="Q317" s="337"/>
      <c r="R317" s="338"/>
      <c r="S317" s="339"/>
      <c r="T317" s="223">
        <f>F317+G317+H317+I317+J317+K317+L317+M317+N317+O317+P317+Q317+R317+S317</f>
        <v>0</v>
      </c>
      <c r="U317" s="223">
        <f>T317*D317</f>
        <v>0</v>
      </c>
      <c r="V317" s="203" t="str">
        <f>IF(T317&gt;0,T317*E317,"-")</f>
        <v>-</v>
      </c>
      <c r="W317" s="224" t="s">
        <v>82</v>
      </c>
      <c r="X317" s="293" t="n">
        <v>1.9</v>
      </c>
      <c r="Y317" s="297">
        <f>X317*T317</f>
        <v>0</v>
      </c>
    </row>
    <row r="318" spans="1:25" s="188" customFormat="1" ht="37.25" customHeight="1">
      <c r="A318" s="205" t="s">
        <v>784</v>
      </c>
      <c r="B318" s="242" t="s">
        <v>830</v>
      </c>
      <c r="C318" s="206" t="s">
        <v>831</v>
      </c>
      <c r="D318" s="198" t="n">
        <v>1</v>
      </c>
      <c r="E318" s="222" t="n">
        <v>153</v>
      </c>
      <c r="F318" s="327"/>
      <c r="G318" s="328"/>
      <c r="H318" s="329"/>
      <c r="I318" s="330"/>
      <c r="J318" s="331"/>
      <c r="K318" s="332"/>
      <c r="L318" s="333"/>
      <c r="M318" s="334"/>
      <c r="N318" s="361"/>
      <c r="O318" s="335"/>
      <c r="P318" s="336"/>
      <c r="Q318" s="337"/>
      <c r="R318" s="338"/>
      <c r="S318" s="339"/>
      <c r="T318" s="223">
        <f>F318+G318+H318+I318+J318+K318+L318+M318+N318+O318+P318+Q318+R318+S318</f>
        <v>0</v>
      </c>
      <c r="U318" s="223">
        <f>T318*D318</f>
        <v>0</v>
      </c>
      <c r="V318" s="203" t="str">
        <f>IF(T318&gt;0,T318*E318,"-")</f>
        <v>-</v>
      </c>
      <c r="W318" s="224"/>
      <c r="X318" s="293" t="n">
        <v>2.4700000000000002</v>
      </c>
      <c r="Y318" s="297">
        <f>X318*T318</f>
        <v>0</v>
      </c>
    </row>
    <row r="319" spans="1:25" s="188" customFormat="1" ht="37.25" customHeight="1">
      <c r="A319" s="205" t="s">
        <v>784</v>
      </c>
      <c r="B319" s="242" t="s">
        <v>832</v>
      </c>
      <c r="C319" s="206" t="s">
        <v>833</v>
      </c>
      <c r="D319" s="198" t="n">
        <v>5</v>
      </c>
      <c r="E319" s="222" t="n">
        <v>130</v>
      </c>
      <c r="F319" s="327"/>
      <c r="G319" s="328"/>
      <c r="H319" s="329"/>
      <c r="I319" s="330"/>
      <c r="J319" s="331"/>
      <c r="K319" s="332"/>
      <c r="L319" s="333"/>
      <c r="M319" s="334"/>
      <c r="N319" s="361"/>
      <c r="O319" s="335"/>
      <c r="P319" s="336"/>
      <c r="Q319" s="337"/>
      <c r="R319" s="338"/>
      <c r="S319" s="339"/>
      <c r="T319" s="223">
        <f>F319+G319+H319+I319+J319+K319+L319+M319+N319+O319+P319+Q319+R319+S319</f>
        <v>0</v>
      </c>
      <c r="U319" s="223">
        <f>T319*D319</f>
        <v>0</v>
      </c>
      <c r="V319" s="284" t="str">
        <f>IF(T319&gt;0,T319*E319,"-")</f>
        <v>-</v>
      </c>
      <c r="W319" s="224"/>
      <c r="X319" s="293" t="n">
        <v>2.12000000000000011</v>
      </c>
      <c r="Y319" s="297">
        <f>X319*T319</f>
        <v>0</v>
      </c>
    </row>
    <row r="320" spans="1:25" s="188" customFormat="1" ht="37.25" customHeight="1">
      <c r="A320" s="205" t="s">
        <v>784</v>
      </c>
      <c r="B320" s="242" t="s">
        <v>834</v>
      </c>
      <c r="C320" s="206" t="s">
        <v>835</v>
      </c>
      <c r="D320" s="198" t="n">
        <v>5</v>
      </c>
      <c r="E320" s="222" t="n">
        <v>111</v>
      </c>
      <c r="F320" s="327"/>
      <c r="G320" s="328"/>
      <c r="H320" s="329"/>
      <c r="I320" s="330"/>
      <c r="J320" s="331"/>
      <c r="K320" s="332"/>
      <c r="L320" s="333"/>
      <c r="M320" s="334"/>
      <c r="N320" s="361"/>
      <c r="O320" s="335"/>
      <c r="P320" s="336"/>
      <c r="Q320" s="337"/>
      <c r="R320" s="338"/>
      <c r="S320" s="339"/>
      <c r="T320" s="223">
        <f>F320+G320+H320+I320+J320+K320+L320+M320+N320+O320+P320+Q320+R320+S320</f>
        <v>0</v>
      </c>
      <c r="U320" s="223">
        <f>T320*D320</f>
        <v>0</v>
      </c>
      <c r="V320" s="284" t="str">
        <f>IF(T320&gt;0,T320*E320,"-")</f>
        <v>-</v>
      </c>
      <c r="W320" s="224"/>
      <c r="X320" s="293" t="n">
        <v>1.77000000000000002</v>
      </c>
      <c r="Y320" s="297">
        <f>X320*T320</f>
        <v>0</v>
      </c>
    </row>
    <row r="321" spans="1:25" s="188" customFormat="1" ht="37.25" customHeight="1">
      <c r="A321" s="205" t="s">
        <v>784</v>
      </c>
      <c r="B321" s="242" t="s">
        <v>836</v>
      </c>
      <c r="C321" s="206" t="s">
        <v>837</v>
      </c>
      <c r="D321" s="198" t="n">
        <v>5</v>
      </c>
      <c r="E321" s="222" t="n">
        <v>118</v>
      </c>
      <c r="F321" s="327"/>
      <c r="G321" s="328"/>
      <c r="H321" s="329"/>
      <c r="I321" s="330"/>
      <c r="J321" s="331"/>
      <c r="K321" s="332"/>
      <c r="L321" s="333"/>
      <c r="M321" s="334"/>
      <c r="N321" s="361"/>
      <c r="O321" s="335"/>
      <c r="P321" s="336"/>
      <c r="Q321" s="337"/>
      <c r="R321" s="338"/>
      <c r="S321" s="339"/>
      <c r="T321" s="223">
        <f>F321+G321+H321+I321+J321+K321+L321+M321+N321+O321+P321+Q321+R321+S321</f>
        <v>0</v>
      </c>
      <c r="U321" s="223">
        <f>T321*D321</f>
        <v>0</v>
      </c>
      <c r="V321" s="284" t="str">
        <f>IF(T321&gt;0,T321*E321,"-")</f>
        <v>-</v>
      </c>
      <c r="W321" s="224"/>
      <c r="X321" s="293" t="n">
        <v>1.87999999999999989</v>
      </c>
      <c r="Y321" s="297">
        <f>X321*T321</f>
        <v>0</v>
      </c>
    </row>
    <row r="322" spans="1:25" s="188" customFormat="1" ht="37.25" customHeight="1">
      <c r="A322" s="205" t="s">
        <v>784</v>
      </c>
      <c r="B322" s="242" t="s">
        <v>838</v>
      </c>
      <c r="C322" s="206" t="s">
        <v>839</v>
      </c>
      <c r="D322" s="198" t="n">
        <v>10</v>
      </c>
      <c r="E322" s="222" t="n">
        <v>128</v>
      </c>
      <c r="F322" s="327"/>
      <c r="G322" s="328"/>
      <c r="H322" s="329"/>
      <c r="I322" s="330"/>
      <c r="J322" s="331"/>
      <c r="K322" s="332"/>
      <c r="L322" s="333"/>
      <c r="M322" s="334"/>
      <c r="N322" s="361"/>
      <c r="O322" s="335"/>
      <c r="P322" s="336"/>
      <c r="Q322" s="337"/>
      <c r="R322" s="338"/>
      <c r="S322" s="339"/>
      <c r="T322" s="223">
        <f>F322+G322+H322+I322+J322+K322+L322+M322+N322+O322+P322+Q322+R322+S322</f>
        <v>0</v>
      </c>
      <c r="U322" s="223">
        <f>T322*D322</f>
        <v>0</v>
      </c>
      <c r="V322" s="203" t="str">
        <f>IF(T322&gt;0,T322*E322,"-")</f>
        <v>-</v>
      </c>
      <c r="W322" s="224"/>
      <c r="X322" s="293" t="n">
        <v>1.78000000000000007</v>
      </c>
      <c r="Y322" s="297">
        <f>X322*T322</f>
        <v>0</v>
      </c>
    </row>
    <row r="323" spans="1:25" s="188" customFormat="1" ht="37.25" customHeight="1">
      <c r="A323" s="205" t="s">
        <v>784</v>
      </c>
      <c r="B323" s="242" t="s">
        <v>840</v>
      </c>
      <c r="C323" s="206" t="s">
        <v>841</v>
      </c>
      <c r="D323" s="198" t="n">
        <v>15</v>
      </c>
      <c r="E323" s="222" t="n">
        <v>125</v>
      </c>
      <c r="F323" s="327"/>
      <c r="G323" s="328"/>
      <c r="H323" s="329"/>
      <c r="I323" s="330"/>
      <c r="J323" s="331"/>
      <c r="K323" s="332"/>
      <c r="L323" s="333"/>
      <c r="M323" s="334"/>
      <c r="N323" s="361"/>
      <c r="O323" s="335"/>
      <c r="P323" s="336"/>
      <c r="Q323" s="337"/>
      <c r="R323" s="338"/>
      <c r="S323" s="339"/>
      <c r="T323" s="223">
        <f>F323+G323+H323+I323+J323+K323+L323+M323+N323+O323+P323+Q323+R323+S323</f>
        <v>0</v>
      </c>
      <c r="U323" s="223">
        <f>T323*D323</f>
        <v>0</v>
      </c>
      <c r="V323" s="284" t="str">
        <f>IF(T323&gt;0,T323*E323,"-")</f>
        <v>-</v>
      </c>
      <c r="W323" s="224"/>
      <c r="X323" s="293" t="n">
        <v>1.39999999999999991</v>
      </c>
      <c r="Y323" s="297">
        <f>X323*T323</f>
        <v>0</v>
      </c>
    </row>
    <row r="324" spans="1:25" s="188" customFormat="1" ht="37.25" customHeight="1">
      <c r="A324" s="205" t="s">
        <v>784</v>
      </c>
      <c r="B324" s="242" t="s">
        <v>842</v>
      </c>
      <c r="C324" s="206" t="s">
        <v>843</v>
      </c>
      <c r="D324" s="198" t="n">
        <v>3</v>
      </c>
      <c r="E324" s="222" t="n">
        <v>144</v>
      </c>
      <c r="F324" s="327"/>
      <c r="G324" s="328"/>
      <c r="H324" s="329"/>
      <c r="I324" s="330"/>
      <c r="J324" s="331"/>
      <c r="K324" s="332"/>
      <c r="L324" s="333"/>
      <c r="M324" s="334"/>
      <c r="N324" s="361"/>
      <c r="O324" s="335"/>
      <c r="P324" s="336"/>
      <c r="Q324" s="337"/>
      <c r="R324" s="338"/>
      <c r="S324" s="339"/>
      <c r="T324" s="223">
        <f>F324+G324+H324+I324+J324+K324+L324+M324+N324+O324+P324+Q324+R324+S324</f>
        <v>0</v>
      </c>
      <c r="U324" s="223">
        <f>T324*D324</f>
        <v>0</v>
      </c>
      <c r="V324" s="284" t="str">
        <f>IF(T324&gt;0,T324*E324,"-")</f>
        <v>-</v>
      </c>
      <c r="W324" s="224" t="s">
        <v>63</v>
      </c>
      <c r="X324" s="293" t="n">
        <v>1.58000000000000007</v>
      </c>
      <c r="Y324" s="297">
        <f>X324*T324</f>
        <v>0</v>
      </c>
    </row>
    <row r="325" spans="1:25" s="188" customFormat="1" ht="37.25" customHeight="1">
      <c r="A325" s="205" t="s">
        <v>784</v>
      </c>
      <c r="B325" s="242" t="s">
        <v>844</v>
      </c>
      <c r="C325" s="206" t="s">
        <v>845</v>
      </c>
      <c r="D325" s="198" t="n">
        <v>3</v>
      </c>
      <c r="E325" s="222" t="n">
        <v>119</v>
      </c>
      <c r="F325" s="327"/>
      <c r="G325" s="328"/>
      <c r="H325" s="329"/>
      <c r="I325" s="330"/>
      <c r="J325" s="331"/>
      <c r="K325" s="332"/>
      <c r="L325" s="333"/>
      <c r="M325" s="334"/>
      <c r="N325" s="361"/>
      <c r="O325" s="335"/>
      <c r="P325" s="336"/>
      <c r="Q325" s="337"/>
      <c r="R325" s="338"/>
      <c r="S325" s="339"/>
      <c r="T325" s="223">
        <f>F325+G325+H325+I325+J325+K325+L325+M325+N325+O325+P325+Q325+R325+S325</f>
        <v>0</v>
      </c>
      <c r="U325" s="223">
        <f>T325*D325</f>
        <v>0</v>
      </c>
      <c r="V325" s="284" t="str">
        <f>IF(T325&gt;0,T325*E325,"-")</f>
        <v>-</v>
      </c>
      <c r="W325" s="224" t="s">
        <v>846</v>
      </c>
      <c r="X325" s="293" t="n">
        <v>1.45999999999999996</v>
      </c>
      <c r="Y325" s="297">
        <f>X325*T325</f>
        <v>0</v>
      </c>
    </row>
    <row r="326" spans="1:25" s="188" customFormat="1" ht="37.25" customHeight="1">
      <c r="A326" s="205" t="s">
        <v>784</v>
      </c>
      <c r="B326" s="242" t="s">
        <v>847</v>
      </c>
      <c r="C326" s="206" t="s">
        <v>848</v>
      </c>
      <c r="D326" s="198" t="n">
        <v>5</v>
      </c>
      <c r="E326" s="222" t="n">
        <v>86</v>
      </c>
      <c r="F326" s="327"/>
      <c r="G326" s="328"/>
      <c r="H326" s="329"/>
      <c r="I326" s="330"/>
      <c r="J326" s="331"/>
      <c r="K326" s="332"/>
      <c r="L326" s="333"/>
      <c r="M326" s="334"/>
      <c r="N326" s="361"/>
      <c r="O326" s="335"/>
      <c r="P326" s="336"/>
      <c r="Q326" s="337"/>
      <c r="R326" s="338"/>
      <c r="S326" s="339"/>
      <c r="T326" s="223">
        <f>F326+G326+H326+I326+J326+K326+L326+M326+N326+O326+P326+Q326+R326+S326</f>
        <v>0</v>
      </c>
      <c r="U326" s="223">
        <f>T326*D326</f>
        <v>0</v>
      </c>
      <c r="V326" s="284" t="str">
        <f>IF(T326&gt;0,T326*E326,"-")</f>
        <v>-</v>
      </c>
      <c r="W326" s="224" t="s">
        <v>846</v>
      </c>
      <c r="X326" s="293" t="n">
        <v>1.32000000000000006</v>
      </c>
      <c r="Y326" s="297">
        <f>X326*T326</f>
        <v>0</v>
      </c>
    </row>
    <row r="327" spans="1:25" s="188" customFormat="1" ht="37.25" customHeight="1">
      <c r="A327" s="205" t="s">
        <v>784</v>
      </c>
      <c r="B327" s="242" t="s">
        <v>849</v>
      </c>
      <c r="C327" s="206" t="s">
        <v>850</v>
      </c>
      <c r="D327" s="198" t="n">
        <v>3</v>
      </c>
      <c r="E327" s="222" t="n">
        <v>175</v>
      </c>
      <c r="F327" s="327"/>
      <c r="G327" s="328"/>
      <c r="H327" s="329"/>
      <c r="I327" s="330"/>
      <c r="J327" s="331"/>
      <c r="K327" s="332"/>
      <c r="L327" s="333"/>
      <c r="M327" s="334"/>
      <c r="N327" s="361"/>
      <c r="O327" s="335"/>
      <c r="P327" s="336"/>
      <c r="Q327" s="337"/>
      <c r="R327" s="338"/>
      <c r="S327" s="339"/>
      <c r="T327" s="223">
        <f>F327+G327+H327+I327+J327+K327+L327+M327+N327+O327+P327+Q327+R327+S327</f>
        <v>0</v>
      </c>
      <c r="U327" s="223">
        <f>T327*D327</f>
        <v>0</v>
      </c>
      <c r="V327" s="284" t="str">
        <f>IF(T327&gt;0,T327*E327,"-")</f>
        <v>-</v>
      </c>
      <c r="W327" s="224" t="s">
        <v>851</v>
      </c>
      <c r="X327" s="293" t="n">
        <v>2.60999999999999988</v>
      </c>
      <c r="Y327" s="297">
        <f>X327*T327</f>
        <v>0</v>
      </c>
    </row>
    <row r="328" spans="1:25" s="188" customFormat="1" ht="37.25" customHeight="1">
      <c r="A328" s="205" t="s">
        <v>784</v>
      </c>
      <c r="B328" s="242" t="s">
        <v>852</v>
      </c>
      <c r="C328" s="206" t="s">
        <v>853</v>
      </c>
      <c r="D328" s="198" t="n">
        <v>4</v>
      </c>
      <c r="E328" s="222" t="n">
        <v>184</v>
      </c>
      <c r="F328" s="327"/>
      <c r="G328" s="328"/>
      <c r="H328" s="329"/>
      <c r="I328" s="330"/>
      <c r="J328" s="331"/>
      <c r="K328" s="332"/>
      <c r="L328" s="333"/>
      <c r="M328" s="334"/>
      <c r="N328" s="361"/>
      <c r="O328" s="335"/>
      <c r="P328" s="336"/>
      <c r="Q328" s="337"/>
      <c r="R328" s="338"/>
      <c r="S328" s="339"/>
      <c r="T328" s="223">
        <f>F328+G328+H328+I328+J328+K328+L328+M328+N328+O328+P328+Q328+R328+S328</f>
        <v>0</v>
      </c>
      <c r="U328" s="223">
        <f>T328*D328</f>
        <v>0</v>
      </c>
      <c r="V328" s="284" t="str">
        <f>IF(T328&gt;0,T328*E328,"-")</f>
        <v>-</v>
      </c>
      <c r="W328" s="224" t="s">
        <v>854</v>
      </c>
      <c r="X328" s="293" t="n">
        <v>2.29000000000000004</v>
      </c>
      <c r="Y328" s="297">
        <f>X328*T328</f>
        <v>0</v>
      </c>
    </row>
    <row r="329" spans="1:25" s="188" customFormat="1" ht="37.25" customHeight="1">
      <c r="A329" s="205" t="s">
        <v>784</v>
      </c>
      <c r="B329" s="242" t="s">
        <v>855</v>
      </c>
      <c r="C329" s="206" t="s">
        <v>856</v>
      </c>
      <c r="D329" s="198" t="n">
        <v>3</v>
      </c>
      <c r="E329" s="222" t="n">
        <v>151</v>
      </c>
      <c r="F329" s="327"/>
      <c r="G329" s="328"/>
      <c r="H329" s="329"/>
      <c r="I329" s="330"/>
      <c r="J329" s="331"/>
      <c r="K329" s="332"/>
      <c r="L329" s="333"/>
      <c r="M329" s="334"/>
      <c r="N329" s="361"/>
      <c r="O329" s="335"/>
      <c r="P329" s="336"/>
      <c r="Q329" s="337"/>
      <c r="R329" s="338"/>
      <c r="S329" s="339"/>
      <c r="T329" s="223">
        <f>F329+G329+H329+I329+J329+K329+L329+M329+N329+O329+P329+Q329+R329+S329</f>
        <v>0</v>
      </c>
      <c r="U329" s="223">
        <f>T329*D329</f>
        <v>0</v>
      </c>
      <c r="V329" s="284" t="str">
        <f>IF(T329&gt;0,T329*E329,"-")</f>
        <v>-</v>
      </c>
      <c r="W329" s="224" t="s">
        <v>663</v>
      </c>
      <c r="X329" s="293" t="n">
        <v>1.78000000000000007</v>
      </c>
      <c r="Y329" s="297">
        <f>X329*T329</f>
        <v>0</v>
      </c>
    </row>
    <row r="330" spans="1:25" s="188" customFormat="1" ht="37.25" customHeight="1">
      <c r="A330" s="205" t="s">
        <v>784</v>
      </c>
      <c r="B330" s="242" t="s">
        <v>857</v>
      </c>
      <c r="C330" s="206" t="s">
        <v>858</v>
      </c>
      <c r="D330" s="198" t="n">
        <v>3</v>
      </c>
      <c r="E330" s="222" t="n">
        <v>283</v>
      </c>
      <c r="F330" s="327"/>
      <c r="G330" s="328"/>
      <c r="H330" s="329"/>
      <c r="I330" s="330"/>
      <c r="J330" s="331"/>
      <c r="K330" s="332"/>
      <c r="L330" s="333"/>
      <c r="M330" s="334"/>
      <c r="N330" s="361"/>
      <c r="O330" s="335"/>
      <c r="P330" s="336"/>
      <c r="Q330" s="337"/>
      <c r="R330" s="338"/>
      <c r="S330" s="339"/>
      <c r="T330" s="223">
        <f>F330+G330+H330+I330+J330+K330+L330+M330+N330+O330+P330+Q330+R330+S330</f>
        <v>0</v>
      </c>
      <c r="U330" s="223">
        <f>T330*D330</f>
        <v>0</v>
      </c>
      <c r="V330" s="284" t="str">
        <f>IF(T330&gt;0,T330*E330,"-")</f>
        <v>-</v>
      </c>
      <c r="W330" s="224" t="s">
        <v>859</v>
      </c>
      <c r="X330" s="293" t="n">
        <v>4.53000000000000025</v>
      </c>
      <c r="Y330" s="297">
        <f>X330*T330</f>
        <v>0</v>
      </c>
    </row>
    <row r="331" spans="1:25" s="188" customFormat="1" ht="37.25" customHeight="1">
      <c r="A331" s="205" t="s">
        <v>784</v>
      </c>
      <c r="B331" s="242" t="s">
        <v>860</v>
      </c>
      <c r="C331" s="206" t="s">
        <v>861</v>
      </c>
      <c r="D331" s="198" t="n">
        <v>2</v>
      </c>
      <c r="E331" s="222" t="n">
        <v>203</v>
      </c>
      <c r="F331" s="327"/>
      <c r="G331" s="328"/>
      <c r="H331" s="329"/>
      <c r="I331" s="330"/>
      <c r="J331" s="331"/>
      <c r="K331" s="332"/>
      <c r="L331" s="333"/>
      <c r="M331" s="334"/>
      <c r="N331" s="361"/>
      <c r="O331" s="335"/>
      <c r="P331" s="336"/>
      <c r="Q331" s="337"/>
      <c r="R331" s="338"/>
      <c r="S331" s="339"/>
      <c r="T331" s="223">
        <f>F331+G331+H331+I331+J331+K331+L331+M331+N331+O331+P331+Q331+R331+S331</f>
        <v>0</v>
      </c>
      <c r="U331" s="223">
        <f>T331*D331</f>
        <v>0</v>
      </c>
      <c r="V331" s="284" t="str">
        <f>IF(T331&gt;0,T331*E331,"-")</f>
        <v>-</v>
      </c>
      <c r="W331" s="224" t="s">
        <v>862</v>
      </c>
      <c r="X331" s="293" t="n">
        <v>2.29000000000000004</v>
      </c>
      <c r="Y331" s="297">
        <f>X331*T331</f>
        <v>0</v>
      </c>
    </row>
    <row r="332" spans="1:25" s="188" customFormat="1" ht="37.25" customHeight="1">
      <c r="A332" s="205" t="s">
        <v>784</v>
      </c>
      <c r="B332" s="242" t="s">
        <v>863</v>
      </c>
      <c r="C332" s="206" t="s">
        <v>864</v>
      </c>
      <c r="D332" s="198" t="n">
        <v>1</v>
      </c>
      <c r="E332" s="222" t="n">
        <v>139</v>
      </c>
      <c r="F332" s="327"/>
      <c r="G332" s="328"/>
      <c r="H332" s="329"/>
      <c r="I332" s="330"/>
      <c r="J332" s="331"/>
      <c r="K332" s="332"/>
      <c r="L332" s="333"/>
      <c r="M332" s="334"/>
      <c r="N332" s="361"/>
      <c r="O332" s="335"/>
      <c r="P332" s="336"/>
      <c r="Q332" s="337"/>
      <c r="R332" s="338"/>
      <c r="S332" s="339"/>
      <c r="T332" s="223">
        <f>F332+G332+H332+I332+J332+K332+L332+M332+N332+O332+P332+Q332+R332+S332</f>
        <v>0</v>
      </c>
      <c r="U332" s="223">
        <f>T332*D332</f>
        <v>0</v>
      </c>
      <c r="V332" s="284" t="str">
        <f>IF(T332&gt;0,T332*E332,"-")</f>
        <v>-</v>
      </c>
      <c r="W332" s="224" t="s">
        <v>264</v>
      </c>
      <c r="X332" s="293" t="n">
        <v>2.25</v>
      </c>
      <c r="Y332" s="297">
        <f>X332*T332</f>
        <v>0</v>
      </c>
    </row>
    <row r="333" spans="1:25" s="188" customFormat="1" ht="37.25" customHeight="1">
      <c r="A333" s="205" t="s">
        <v>784</v>
      </c>
      <c r="B333" s="242" t="s">
        <v>865</v>
      </c>
      <c r="C333" s="206" t="s">
        <v>866</v>
      </c>
      <c r="D333" s="198" t="n">
        <v>1</v>
      </c>
      <c r="E333" s="222" t="n">
        <v>111</v>
      </c>
      <c r="F333" s="327"/>
      <c r="G333" s="328"/>
      <c r="H333" s="329"/>
      <c r="I333" s="330"/>
      <c r="J333" s="331"/>
      <c r="K333" s="332"/>
      <c r="L333" s="333"/>
      <c r="M333" s="334"/>
      <c r="N333" s="361"/>
      <c r="O333" s="335"/>
      <c r="P333" s="336"/>
      <c r="Q333" s="337"/>
      <c r="R333" s="338"/>
      <c r="S333" s="339"/>
      <c r="T333" s="223">
        <f>F333+G333+H333+I333+J333+K333+L333+M333+N333+O333+P333+Q333+R333+S333</f>
        <v>0</v>
      </c>
      <c r="U333" s="223">
        <f>T333*D333</f>
        <v>0</v>
      </c>
      <c r="V333" s="284" t="str">
        <f>IF(T333&gt;0,T333*E333,"-")</f>
        <v>-</v>
      </c>
      <c r="W333" s="224" t="s">
        <v>264</v>
      </c>
      <c r="X333" s="293" t="n">
        <v>1.9</v>
      </c>
      <c r="Y333" s="297">
        <f>X333*T333</f>
        <v>0</v>
      </c>
    </row>
    <row r="334" spans="1:25" s="188" customFormat="1" ht="37.25" customHeight="1">
      <c r="A334" s="205" t="s">
        <v>784</v>
      </c>
      <c r="B334" s="242" t="s">
        <v>867</v>
      </c>
      <c r="C334" s="206" t="s">
        <v>868</v>
      </c>
      <c r="D334" s="198" t="n">
        <v>2</v>
      </c>
      <c r="E334" s="222" t="n">
        <v>148</v>
      </c>
      <c r="F334" s="327"/>
      <c r="G334" s="328"/>
      <c r="H334" s="329"/>
      <c r="I334" s="330"/>
      <c r="J334" s="331"/>
      <c r="K334" s="332"/>
      <c r="L334" s="333"/>
      <c r="M334" s="334"/>
      <c r="N334" s="361"/>
      <c r="O334" s="335"/>
      <c r="P334" s="336"/>
      <c r="Q334" s="337"/>
      <c r="R334" s="338"/>
      <c r="S334" s="339"/>
      <c r="T334" s="223">
        <f>F334+G334+H334+I334+J334+K334+L334+M334+N334+O334+P334+Q334+R334+S334</f>
        <v>0</v>
      </c>
      <c r="U334" s="223">
        <f>T334*D334</f>
        <v>0</v>
      </c>
      <c r="V334" s="284" t="str">
        <f>IF(T334&gt;0,T334*E334,"-")</f>
        <v>-</v>
      </c>
      <c r="W334" s="224" t="s">
        <v>869</v>
      </c>
      <c r="X334" s="293" t="n">
        <v>2.22999999999999998</v>
      </c>
      <c r="Y334" s="297">
        <f>X334*T334</f>
        <v>0</v>
      </c>
    </row>
    <row r="335" spans="1:25" s="188" customFormat="1" ht="37.25" customHeight="1">
      <c r="A335" s="205" t="s">
        <v>784</v>
      </c>
      <c r="B335" s="242" t="s">
        <v>870</v>
      </c>
      <c r="C335" s="206" t="s">
        <v>871</v>
      </c>
      <c r="D335" s="198" t="n">
        <v>1</v>
      </c>
      <c r="E335" s="222" t="n">
        <v>325</v>
      </c>
      <c r="F335" s="327"/>
      <c r="G335" s="328"/>
      <c r="H335" s="329"/>
      <c r="I335" s="330"/>
      <c r="J335" s="331"/>
      <c r="K335" s="332"/>
      <c r="L335" s="333"/>
      <c r="M335" s="334"/>
      <c r="N335" s="361"/>
      <c r="O335" s="335"/>
      <c r="P335" s="336"/>
      <c r="Q335" s="337"/>
      <c r="R335" s="338"/>
      <c r="S335" s="339"/>
      <c r="T335" s="223">
        <f>F335+G335+H335+I335+J335+K335+L335+M335+N335+O335+P335+Q335+R335+S335</f>
        <v>0</v>
      </c>
      <c r="U335" s="223">
        <f>T335*D335</f>
        <v>0</v>
      </c>
      <c r="V335" s="284" t="str">
        <f>IF(T335&gt;0,T335*E335,"-")</f>
        <v>-</v>
      </c>
      <c r="W335" s="224" t="s">
        <v>872</v>
      </c>
      <c r="X335" s="293" t="n">
        <v>5.90000000000000036</v>
      </c>
      <c r="Y335" s="297">
        <f>X335*T335</f>
        <v>0</v>
      </c>
    </row>
    <row r="336" spans="1:25" s="188" customFormat="1" ht="37.25" customHeight="1">
      <c r="A336" s="205" t="s">
        <v>784</v>
      </c>
      <c r="B336" s="242" t="s">
        <v>873</v>
      </c>
      <c r="C336" s="206" t="s">
        <v>874</v>
      </c>
      <c r="D336" s="198" t="n">
        <v>1</v>
      </c>
      <c r="E336" s="222" t="n">
        <v>190</v>
      </c>
      <c r="F336" s="327"/>
      <c r="G336" s="328"/>
      <c r="H336" s="329"/>
      <c r="I336" s="330"/>
      <c r="J336" s="331"/>
      <c r="K336" s="332"/>
      <c r="L336" s="333"/>
      <c r="M336" s="334"/>
      <c r="N336" s="361"/>
      <c r="O336" s="335"/>
      <c r="P336" s="336"/>
      <c r="Q336" s="337"/>
      <c r="R336" s="338"/>
      <c r="S336" s="339"/>
      <c r="T336" s="223">
        <f>F336+G336+H336+I336+J336+K336+L336+M336+N336+O336+P336+Q336+R336+S336</f>
        <v>0</v>
      </c>
      <c r="U336" s="223">
        <f>T336*D336</f>
        <v>0</v>
      </c>
      <c r="V336" s="284" t="str">
        <f>IF(T336&gt;0,T336*E336,"-")</f>
        <v>-</v>
      </c>
      <c r="W336" s="224" t="s">
        <v>872</v>
      </c>
      <c r="X336" s="293" t="n">
        <v>3.25</v>
      </c>
      <c r="Y336" s="297">
        <f>X336*T336</f>
        <v>0</v>
      </c>
    </row>
    <row r="337" spans="1:25" s="188" customFormat="1" ht="37.25" customHeight="1">
      <c r="A337" s="205" t="s">
        <v>784</v>
      </c>
      <c r="B337" s="242" t="s">
        <v>875</v>
      </c>
      <c r="C337" s="206" t="s">
        <v>876</v>
      </c>
      <c r="D337" s="198" t="n">
        <v>1</v>
      </c>
      <c r="E337" s="222" t="n">
        <v>218</v>
      </c>
      <c r="F337" s="327"/>
      <c r="G337" s="328"/>
      <c r="H337" s="329"/>
      <c r="I337" s="330"/>
      <c r="J337" s="331"/>
      <c r="K337" s="332"/>
      <c r="L337" s="333"/>
      <c r="M337" s="334"/>
      <c r="N337" s="361"/>
      <c r="O337" s="335"/>
      <c r="P337" s="336"/>
      <c r="Q337" s="337"/>
      <c r="R337" s="338"/>
      <c r="S337" s="339"/>
      <c r="T337" s="223">
        <f>F337+G337+H337+I337+J337+K337+L337+M337+N337+O337+P337+Q337+R337+S337</f>
        <v>0</v>
      </c>
      <c r="U337" s="223">
        <f>T337*D337</f>
        <v>0</v>
      </c>
      <c r="V337" s="284" t="str">
        <f>IF(T337&gt;0,T337*E337,"-")</f>
        <v>-</v>
      </c>
      <c r="W337" s="224" t="s">
        <v>872</v>
      </c>
      <c r="X337" s="293" t="n">
        <v>3.79999999999999982</v>
      </c>
      <c r="Y337" s="297">
        <f>X337*T337</f>
        <v>0</v>
      </c>
    </row>
    <row r="338" spans="1:25" s="188" customFormat="1" ht="37.25" customHeight="1">
      <c r="A338" s="205" t="s">
        <v>784</v>
      </c>
      <c r="B338" s="242" t="s">
        <v>877</v>
      </c>
      <c r="C338" s="206" t="s">
        <v>878</v>
      </c>
      <c r="D338" s="198" t="n">
        <v>10</v>
      </c>
      <c r="E338" s="222" t="n">
        <v>87</v>
      </c>
      <c r="F338" s="327"/>
      <c r="G338" s="328"/>
      <c r="H338" s="329"/>
      <c r="I338" s="330"/>
      <c r="J338" s="331"/>
      <c r="K338" s="332"/>
      <c r="L338" s="333"/>
      <c r="M338" s="334"/>
      <c r="N338" s="361"/>
      <c r="O338" s="335"/>
      <c r="P338" s="336"/>
      <c r="Q338" s="337"/>
      <c r="R338" s="338"/>
      <c r="S338" s="339"/>
      <c r="T338" s="223">
        <f>F338+G338+H338+I338+J338+K338+L338+M338+N338+O338+P338+Q338+R338+S338</f>
        <v>0</v>
      </c>
      <c r="U338" s="223">
        <f>T338*D338</f>
        <v>0</v>
      </c>
      <c r="V338" s="284" t="str">
        <f>IF(T338&gt;0,T338*E338,"-")</f>
        <v>-</v>
      </c>
      <c r="W338" s="224" t="s">
        <v>95</v>
      </c>
      <c r="X338" s="293" t="n">
        <v>1.02000000000000002</v>
      </c>
      <c r="Y338" s="297">
        <f>X338*T338</f>
        <v>0</v>
      </c>
    </row>
    <row r="339" spans="1:25" s="188" customFormat="1" ht="37.25" customHeight="1">
      <c r="A339" s="205" t="s">
        <v>784</v>
      </c>
      <c r="B339" s="242" t="s">
        <v>879</v>
      </c>
      <c r="C339" s="206" t="s">
        <v>880</v>
      </c>
      <c r="D339" s="198" t="n">
        <v>5</v>
      </c>
      <c r="E339" s="222" t="n">
        <v>67</v>
      </c>
      <c r="F339" s="327"/>
      <c r="G339" s="328"/>
      <c r="H339" s="329"/>
      <c r="I339" s="330"/>
      <c r="J339" s="331"/>
      <c r="K339" s="332"/>
      <c r="L339" s="333"/>
      <c r="M339" s="334"/>
      <c r="N339" s="361"/>
      <c r="O339" s="335"/>
      <c r="P339" s="336"/>
      <c r="Q339" s="337"/>
      <c r="R339" s="338"/>
      <c r="S339" s="339"/>
      <c r="T339" s="223">
        <f>F339+G339+H339+I339+J339+K339+L339+M339+N339+O339+P339+Q339+R339+S339</f>
        <v>0</v>
      </c>
      <c r="U339" s="223">
        <f>T339*D339</f>
        <v>0</v>
      </c>
      <c r="V339" s="284" t="str">
        <f>IF(T339&gt;0,T339*E339,"-")</f>
        <v>-</v>
      </c>
      <c r="W339" s="224" t="s">
        <v>34</v>
      </c>
      <c r="X339" s="293" t="n">
        <v>0.95</v>
      </c>
      <c r="Y339" s="297">
        <f>X339*T339</f>
        <v>0</v>
      </c>
    </row>
    <row r="340" spans="1:25" s="188" customFormat="1" ht="37.25" customHeight="1">
      <c r="A340" s="205" t="s">
        <v>784</v>
      </c>
      <c r="B340" s="242" t="s">
        <v>881</v>
      </c>
      <c r="C340" s="206" t="s">
        <v>882</v>
      </c>
      <c r="D340" s="198" t="n">
        <v>5</v>
      </c>
      <c r="E340" s="222" t="n">
        <v>136</v>
      </c>
      <c r="F340" s="327"/>
      <c r="G340" s="328"/>
      <c r="H340" s="329"/>
      <c r="I340" s="330"/>
      <c r="J340" s="331"/>
      <c r="K340" s="332"/>
      <c r="L340" s="333"/>
      <c r="M340" s="334"/>
      <c r="N340" s="361"/>
      <c r="O340" s="335"/>
      <c r="P340" s="336"/>
      <c r="Q340" s="337"/>
      <c r="R340" s="338"/>
      <c r="S340" s="339"/>
      <c r="T340" s="223">
        <f>F340+G340+H340+I340+J340+K340+L340+M340+N340+O340+P340+Q340+R340+S340</f>
        <v>0</v>
      </c>
      <c r="U340" s="223">
        <f>T340*D340</f>
        <v>0</v>
      </c>
      <c r="V340" s="284" t="str">
        <f>IF(T340&gt;0,T340*E340,"-")</f>
        <v>-</v>
      </c>
      <c r="W340" s="224" t="s">
        <v>883</v>
      </c>
      <c r="X340" s="293" t="n">
        <v>2.22999999999999998</v>
      </c>
      <c r="Y340" s="297">
        <f>X340*T340</f>
        <v>0</v>
      </c>
    </row>
    <row r="341" spans="1:25" s="188" customFormat="1" ht="37.25" customHeight="1">
      <c r="A341" s="205" t="s">
        <v>784</v>
      </c>
      <c r="B341" s="242" t="s">
        <v>884</v>
      </c>
      <c r="C341" s="206" t="s">
        <v>885</v>
      </c>
      <c r="D341" s="198" t="n">
        <v>3</v>
      </c>
      <c r="E341" s="222" t="n">
        <v>86</v>
      </c>
      <c r="F341" s="327"/>
      <c r="G341" s="328"/>
      <c r="H341" s="329"/>
      <c r="I341" s="330"/>
      <c r="J341" s="331"/>
      <c r="K341" s="332"/>
      <c r="L341" s="333"/>
      <c r="M341" s="334"/>
      <c r="N341" s="361"/>
      <c r="O341" s="335"/>
      <c r="P341" s="336"/>
      <c r="Q341" s="337"/>
      <c r="R341" s="338"/>
      <c r="S341" s="339"/>
      <c r="T341" s="223">
        <f>F341+G341+H341+I341+J341+K341+L341+M341+N341+O341+P341+Q341+R341+S341</f>
        <v>0</v>
      </c>
      <c r="U341" s="223">
        <f>T341*D341</f>
        <v>0</v>
      </c>
      <c r="V341" s="284" t="str">
        <f>IF(T341&gt;0,T341*E341,"-")</f>
        <v>-</v>
      </c>
      <c r="W341" s="224" t="s">
        <v>886</v>
      </c>
      <c r="X341" s="293" t="n">
        <v>0.729999999999999982</v>
      </c>
      <c r="Y341" s="297">
        <f>X341*T341</f>
        <v>0</v>
      </c>
    </row>
    <row r="342" spans="1:25" s="188" customFormat="1" ht="37.25" customHeight="1">
      <c r="A342" s="205" t="s">
        <v>784</v>
      </c>
      <c r="B342" s="242" t="s">
        <v>887</v>
      </c>
      <c r="C342" s="206" t="s">
        <v>888</v>
      </c>
      <c r="D342" s="198" t="n">
        <v>3</v>
      </c>
      <c r="E342" s="222" t="n">
        <v>134</v>
      </c>
      <c r="F342" s="327"/>
      <c r="G342" s="328"/>
      <c r="H342" s="329"/>
      <c r="I342" s="330"/>
      <c r="J342" s="331"/>
      <c r="K342" s="332"/>
      <c r="L342" s="333"/>
      <c r="M342" s="334"/>
      <c r="N342" s="361"/>
      <c r="O342" s="335"/>
      <c r="P342" s="336"/>
      <c r="Q342" s="337"/>
      <c r="R342" s="338"/>
      <c r="S342" s="339"/>
      <c r="T342" s="223">
        <f>F342+G342+H342+I342+J342+K342+L342+M342+N342+O342+P342+Q342+R342+S342</f>
        <v>0</v>
      </c>
      <c r="U342" s="223">
        <f>T342*D342</f>
        <v>0</v>
      </c>
      <c r="V342" s="284" t="str">
        <f>IF(T342&gt;0,T342*E342,"-")</f>
        <v>-</v>
      </c>
      <c r="W342" s="224" t="s">
        <v>889</v>
      </c>
      <c r="X342" s="293" t="n">
        <v>1.5</v>
      </c>
      <c r="Y342" s="297">
        <f>X342*T342</f>
        <v>0</v>
      </c>
    </row>
    <row r="343" spans="1:25" s="188" customFormat="1" ht="37.25" customHeight="1">
      <c r="A343" s="205" t="s">
        <v>784</v>
      </c>
      <c r="B343" s="242" t="s">
        <v>890</v>
      </c>
      <c r="C343" s="206" t="s">
        <v>891</v>
      </c>
      <c r="D343" s="198" t="n">
        <v>5</v>
      </c>
      <c r="E343" s="222" t="n">
        <v>67</v>
      </c>
      <c r="F343" s="327"/>
      <c r="G343" s="328"/>
      <c r="H343" s="329"/>
      <c r="I343" s="330"/>
      <c r="J343" s="331"/>
      <c r="K343" s="332"/>
      <c r="L343" s="333"/>
      <c r="M343" s="334"/>
      <c r="N343" s="361"/>
      <c r="O343" s="335"/>
      <c r="P343" s="336"/>
      <c r="Q343" s="337"/>
      <c r="R343" s="338"/>
      <c r="S343" s="339"/>
      <c r="T343" s="223">
        <f>F343+G343+H343+I343+J343+K343+L343+M343+N343+O343+P343+Q343+R343+S343</f>
        <v>0</v>
      </c>
      <c r="U343" s="223">
        <f>T343*D343</f>
        <v>0</v>
      </c>
      <c r="V343" s="284" t="str">
        <f>IF(T343&gt;0,T343*E343,"-")</f>
        <v>-</v>
      </c>
      <c r="W343" s="224" t="s">
        <v>34</v>
      </c>
      <c r="X343" s="293" t="n">
        <v>0.959999999999999964</v>
      </c>
      <c r="Y343" s="297">
        <f>X343*T343</f>
        <v>0</v>
      </c>
    </row>
    <row r="344" spans="1:25" s="188" customFormat="1" ht="37.25" customHeight="1">
      <c r="A344" s="205" t="s">
        <v>784</v>
      </c>
      <c r="B344" s="242" t="s">
        <v>892</v>
      </c>
      <c r="C344" s="206" t="s">
        <v>893</v>
      </c>
      <c r="D344" s="198" t="n">
        <v>4</v>
      </c>
      <c r="E344" s="222" t="n">
        <v>144</v>
      </c>
      <c r="F344" s="327"/>
      <c r="G344" s="328"/>
      <c r="H344" s="329"/>
      <c r="I344" s="330"/>
      <c r="J344" s="331"/>
      <c r="K344" s="332"/>
      <c r="L344" s="333"/>
      <c r="M344" s="334"/>
      <c r="N344" s="361"/>
      <c r="O344" s="335"/>
      <c r="P344" s="336"/>
      <c r="Q344" s="337"/>
      <c r="R344" s="338"/>
      <c r="S344" s="339"/>
      <c r="T344" s="223">
        <f>F344+G344+H344+I344+J344+K344+L344+M344+N344+O344+P344+Q344+R344+S344</f>
        <v>0</v>
      </c>
      <c r="U344" s="223">
        <f>T344*D344</f>
        <v>0</v>
      </c>
      <c r="V344" s="284" t="str">
        <f>IF(T344&gt;0,T344*E344,"-")</f>
        <v>-</v>
      </c>
      <c r="W344" s="224" t="s">
        <v>894</v>
      </c>
      <c r="X344" s="293" t="n">
        <v>1.45999999999999996</v>
      </c>
      <c r="Y344" s="297">
        <f>X344*T344</f>
        <v>0</v>
      </c>
    </row>
    <row r="345" spans="1:25" s="188" customFormat="1" ht="37.25" customHeight="1">
      <c r="A345" s="205" t="s">
        <v>784</v>
      </c>
      <c r="B345" s="242" t="s">
        <v>895</v>
      </c>
      <c r="C345" s="206" t="s">
        <v>896</v>
      </c>
      <c r="D345" s="198" t="n">
        <v>5</v>
      </c>
      <c r="E345" s="222" t="n">
        <v>101</v>
      </c>
      <c r="F345" s="327"/>
      <c r="G345" s="328"/>
      <c r="H345" s="329"/>
      <c r="I345" s="330"/>
      <c r="J345" s="331"/>
      <c r="K345" s="332"/>
      <c r="L345" s="333"/>
      <c r="M345" s="334"/>
      <c r="N345" s="361"/>
      <c r="O345" s="335"/>
      <c r="P345" s="336"/>
      <c r="Q345" s="337"/>
      <c r="R345" s="338"/>
      <c r="S345" s="339"/>
      <c r="T345" s="223">
        <f>F345+G345+H345+I345+J345+K345+L345+M345+N345+O345+P345+Q345+R345+S345</f>
        <v>0</v>
      </c>
      <c r="U345" s="223">
        <f>T345*D345</f>
        <v>0</v>
      </c>
      <c r="V345" s="284" t="str">
        <f>IF(T345&gt;0,T345*E345,"-")</f>
        <v>-</v>
      </c>
      <c r="W345" s="224" t="s">
        <v>654</v>
      </c>
      <c r="X345" s="293" t="n">
        <v>1.61000000000000014</v>
      </c>
      <c r="Y345" s="297">
        <f>X345*T345</f>
        <v>0</v>
      </c>
    </row>
    <row r="346" spans="1:25" s="188" customFormat="1" ht="37.25" customHeight="1">
      <c r="A346" s="205" t="s">
        <v>784</v>
      </c>
      <c r="B346" s="242" t="s">
        <v>897</v>
      </c>
      <c r="C346" s="206" t="s">
        <v>898</v>
      </c>
      <c r="D346" s="198" t="n">
        <v>3</v>
      </c>
      <c r="E346" s="222" t="n">
        <v>216</v>
      </c>
      <c r="F346" s="327"/>
      <c r="G346" s="328"/>
      <c r="H346" s="329"/>
      <c r="I346" s="330"/>
      <c r="J346" s="331"/>
      <c r="K346" s="332"/>
      <c r="L346" s="333"/>
      <c r="M346" s="334"/>
      <c r="N346" s="361"/>
      <c r="O346" s="335"/>
      <c r="P346" s="336"/>
      <c r="Q346" s="337"/>
      <c r="R346" s="338"/>
      <c r="S346" s="339"/>
      <c r="T346" s="223">
        <f>F346+G346+H346+I346+J346+K346+L346+M346+N346+O346+P346+Q346+R346+S346</f>
        <v>0</v>
      </c>
      <c r="U346" s="223">
        <f>T346*D346</f>
        <v>0</v>
      </c>
      <c r="V346" s="284" t="str">
        <f>IF(T346&gt;0,T346*E346,"-")</f>
        <v>-</v>
      </c>
      <c r="W346" s="224" t="s">
        <v>899</v>
      </c>
      <c r="X346" s="293" t="n">
        <v>2.79999999999999982</v>
      </c>
      <c r="Y346" s="297">
        <f>X346*T346</f>
        <v>0</v>
      </c>
    </row>
    <row r="347" spans="1:25" s="188" customFormat="1" ht="37.25" customHeight="1">
      <c r="A347" s="205" t="s">
        <v>784</v>
      </c>
      <c r="B347" s="242" t="s">
        <v>900</v>
      </c>
      <c r="C347" s="206" t="s">
        <v>901</v>
      </c>
      <c r="D347" s="198" t="n">
        <v>3</v>
      </c>
      <c r="E347" s="222" t="n">
        <v>169</v>
      </c>
      <c r="F347" s="327"/>
      <c r="G347" s="328"/>
      <c r="H347" s="329"/>
      <c r="I347" s="330"/>
      <c r="J347" s="331"/>
      <c r="K347" s="332"/>
      <c r="L347" s="333"/>
      <c r="M347" s="334"/>
      <c r="N347" s="361"/>
      <c r="O347" s="335"/>
      <c r="P347" s="336"/>
      <c r="Q347" s="337"/>
      <c r="R347" s="338"/>
      <c r="S347" s="339"/>
      <c r="T347" s="223">
        <f>F347+G347+H347+I347+J347+K347+L347+M347+N347+O347+P347+Q347+R347+S347</f>
        <v>0</v>
      </c>
      <c r="U347" s="223">
        <f>T347*D347</f>
        <v>0</v>
      </c>
      <c r="V347" s="284" t="str">
        <f>IF(T347&gt;0,T347*E347,"-")</f>
        <v>-</v>
      </c>
      <c r="W347" s="224" t="s">
        <v>902</v>
      </c>
      <c r="X347" s="293" t="n">
        <v>2.06000000000000005</v>
      </c>
      <c r="Y347" s="297">
        <f>X347*T347</f>
        <v>0</v>
      </c>
    </row>
    <row r="348" spans="1:25" s="188" customFormat="1" ht="37.25" customHeight="1">
      <c r="A348" s="205" t="s">
        <v>784</v>
      </c>
      <c r="B348" s="242" t="s">
        <v>903</v>
      </c>
      <c r="C348" s="206" t="s">
        <v>904</v>
      </c>
      <c r="D348" s="198" t="n">
        <v>4</v>
      </c>
      <c r="E348" s="222" t="n">
        <v>151</v>
      </c>
      <c r="F348" s="327"/>
      <c r="G348" s="328"/>
      <c r="H348" s="329"/>
      <c r="I348" s="330"/>
      <c r="J348" s="331"/>
      <c r="K348" s="332"/>
      <c r="L348" s="333"/>
      <c r="M348" s="334"/>
      <c r="N348" s="361"/>
      <c r="O348" s="335"/>
      <c r="P348" s="336"/>
      <c r="Q348" s="337"/>
      <c r="R348" s="338"/>
      <c r="S348" s="339"/>
      <c r="T348" s="223">
        <f>F348+G348+H348+I348+J348+K348+L348+M348+N348+O348+P348+Q348+R348+S348</f>
        <v>0</v>
      </c>
      <c r="U348" s="223">
        <f>T348*D348</f>
        <v>0</v>
      </c>
      <c r="V348" s="284" t="str">
        <f>IF(T348&gt;0,T348*E348,"-")</f>
        <v>-</v>
      </c>
      <c r="W348" s="224" t="s">
        <v>905</v>
      </c>
      <c r="X348" s="293" t="n">
        <v>1.96999999999999993</v>
      </c>
      <c r="Y348" s="297">
        <f>X348*T348</f>
        <v>0</v>
      </c>
    </row>
    <row r="349" spans="1:25" s="188" customFormat="1" ht="37.25" customHeight="1">
      <c r="A349" s="205" t="s">
        <v>784</v>
      </c>
      <c r="B349" s="242" t="s">
        <v>906</v>
      </c>
      <c r="C349" s="206" t="s">
        <v>907</v>
      </c>
      <c r="D349" s="198" t="n">
        <v>1</v>
      </c>
      <c r="E349" s="222" t="n">
        <v>60</v>
      </c>
      <c r="F349" s="327"/>
      <c r="G349" s="328"/>
      <c r="H349" s="329"/>
      <c r="I349" s="330"/>
      <c r="J349" s="331"/>
      <c r="K349" s="332"/>
      <c r="L349" s="333"/>
      <c r="M349" s="334"/>
      <c r="N349" s="361"/>
      <c r="O349" s="335"/>
      <c r="P349" s="336"/>
      <c r="Q349" s="337"/>
      <c r="R349" s="338"/>
      <c r="S349" s="339"/>
      <c r="T349" s="223">
        <f>F349+G349+H349+I349+J349+K349+L349+M349+N349+O349+P349+Q349+R349+S349</f>
        <v>0</v>
      </c>
      <c r="U349" s="223">
        <f>T349*D349</f>
        <v>0</v>
      </c>
      <c r="V349" s="284" t="str">
        <f>IF(T349&gt;0,T349*E349,"-")</f>
        <v>-</v>
      </c>
      <c r="W349" s="224" t="s">
        <v>82</v>
      </c>
      <c r="X349" s="293" t="n">
        <v>0.780000000000000071</v>
      </c>
      <c r="Y349" s="297">
        <f>X349*T349</f>
        <v>0</v>
      </c>
    </row>
    <row r="350" spans="1:25" s="188" customFormat="1" ht="37.25" customHeight="1">
      <c r="A350" s="205" t="s">
        <v>784</v>
      </c>
      <c r="B350" s="242" t="s">
        <v>908</v>
      </c>
      <c r="C350" s="206" t="s">
        <v>909</v>
      </c>
      <c r="D350" s="198" t="n">
        <v>3</v>
      </c>
      <c r="E350" s="222" t="n">
        <v>104</v>
      </c>
      <c r="F350" s="327"/>
      <c r="G350" s="328"/>
      <c r="H350" s="329"/>
      <c r="I350" s="330"/>
      <c r="J350" s="331"/>
      <c r="K350" s="332"/>
      <c r="L350" s="333"/>
      <c r="M350" s="334"/>
      <c r="N350" s="361"/>
      <c r="O350" s="335"/>
      <c r="P350" s="336"/>
      <c r="Q350" s="337"/>
      <c r="R350" s="338"/>
      <c r="S350" s="339"/>
      <c r="T350" s="223">
        <f>F350+G350+H350+I350+J350+K350+L350+M350+N350+O350+P350+Q350+R350+S350</f>
        <v>0</v>
      </c>
      <c r="U350" s="223">
        <f>T350*D350</f>
        <v>0</v>
      </c>
      <c r="V350" s="284" t="str">
        <f>IF(T350&gt;0,T350*E350,"-")</f>
        <v>-</v>
      </c>
      <c r="W350" s="224" t="s">
        <v>723</v>
      </c>
      <c r="X350" s="293" t="n">
        <v>1.04000000000000004</v>
      </c>
      <c r="Y350" s="297">
        <f>X350*T350</f>
        <v>0</v>
      </c>
    </row>
    <row r="351" spans="1:25" s="188" customFormat="1" ht="37.25" customHeight="1">
      <c r="A351" s="205" t="s">
        <v>784</v>
      </c>
      <c r="B351" s="242" t="s">
        <v>910</v>
      </c>
      <c r="C351" s="206" t="s">
        <v>911</v>
      </c>
      <c r="D351" s="198" t="n">
        <v>3</v>
      </c>
      <c r="E351" s="222" t="n">
        <v>100</v>
      </c>
      <c r="F351" s="327"/>
      <c r="G351" s="328"/>
      <c r="H351" s="329"/>
      <c r="I351" s="330"/>
      <c r="J351" s="331"/>
      <c r="K351" s="332"/>
      <c r="L351" s="333"/>
      <c r="M351" s="334"/>
      <c r="N351" s="361"/>
      <c r="O351" s="335"/>
      <c r="P351" s="336"/>
      <c r="Q351" s="337"/>
      <c r="R351" s="338"/>
      <c r="S351" s="339"/>
      <c r="T351" s="223">
        <f>F351+G351+H351+I351+J351+K351+L351+M351+N351+O351+P351+Q351+R351+S351</f>
        <v>0</v>
      </c>
      <c r="U351" s="223">
        <f>T351*D351</f>
        <v>0</v>
      </c>
      <c r="V351" s="284" t="str">
        <f>IF(T351&gt;0,T351*E351,"-")</f>
        <v>-</v>
      </c>
      <c r="W351" s="224" t="s">
        <v>125</v>
      </c>
      <c r="X351" s="293" t="n">
        <v>0.95</v>
      </c>
      <c r="Y351" s="297">
        <f>X351*T351</f>
        <v>0</v>
      </c>
    </row>
    <row r="352" spans="1:25" s="188" customFormat="1" ht="37.25" customHeight="1">
      <c r="A352" s="205" t="s">
        <v>784</v>
      </c>
      <c r="B352" s="242" t="s">
        <v>912</v>
      </c>
      <c r="C352" s="206" t="s">
        <v>913</v>
      </c>
      <c r="D352" s="198" t="n">
        <v>1</v>
      </c>
      <c r="E352" s="222" t="n">
        <v>123</v>
      </c>
      <c r="F352" s="327"/>
      <c r="G352" s="328"/>
      <c r="H352" s="329"/>
      <c r="I352" s="330"/>
      <c r="J352" s="331"/>
      <c r="K352" s="332"/>
      <c r="L352" s="333"/>
      <c r="M352" s="334"/>
      <c r="N352" s="361"/>
      <c r="O352" s="335"/>
      <c r="P352" s="336"/>
      <c r="Q352" s="337"/>
      <c r="R352" s="338"/>
      <c r="S352" s="339"/>
      <c r="T352" s="223">
        <f>F352+G352+H352+I352+J352+K352+L352+M352+N352+O352+P352+Q352+R352+S352</f>
        <v>0</v>
      </c>
      <c r="U352" s="223">
        <f>T352*D352</f>
        <v>0</v>
      </c>
      <c r="V352" s="284" t="str">
        <f>IF(T352&gt;0,T352*E352,"-")</f>
        <v>-</v>
      </c>
      <c r="W352" s="224" t="s">
        <v>85</v>
      </c>
      <c r="X352" s="293" t="n">
        <v>1.75999999999999996</v>
      </c>
      <c r="Y352" s="297">
        <f>X352*T352</f>
        <v>0</v>
      </c>
    </row>
    <row r="353" spans="1:25" s="188" customFormat="1" ht="37.25" customHeight="1">
      <c r="A353" s="205" t="s">
        <v>784</v>
      </c>
      <c r="B353" s="242" t="s">
        <v>914</v>
      </c>
      <c r="C353" s="206" t="s">
        <v>915</v>
      </c>
      <c r="D353" s="198" t="n">
        <v>1</v>
      </c>
      <c r="E353" s="222" t="n">
        <v>102</v>
      </c>
      <c r="F353" s="327"/>
      <c r="G353" s="328"/>
      <c r="H353" s="329"/>
      <c r="I353" s="330"/>
      <c r="J353" s="331"/>
      <c r="K353" s="332"/>
      <c r="L353" s="333"/>
      <c r="M353" s="334"/>
      <c r="N353" s="361"/>
      <c r="O353" s="335"/>
      <c r="P353" s="336"/>
      <c r="Q353" s="337"/>
      <c r="R353" s="338"/>
      <c r="S353" s="339"/>
      <c r="T353" s="223">
        <f>F353+G353+H353+I353+J353+K353+L353+M353+N353+O353+P353+Q353+R353+S353</f>
        <v>0</v>
      </c>
      <c r="U353" s="223">
        <f>T353*D353</f>
        <v>0</v>
      </c>
      <c r="V353" s="284" t="str">
        <f>IF(T353&gt;0,T353*E353,"-")</f>
        <v>-</v>
      </c>
      <c r="W353" s="224" t="s">
        <v>264</v>
      </c>
      <c r="X353" s="293" t="n">
        <v>1.41999999999999993</v>
      </c>
      <c r="Y353" s="297">
        <f>X353*T353</f>
        <v>0</v>
      </c>
    </row>
    <row r="354" spans="1:25" s="188" customFormat="1" ht="37.25" customHeight="1">
      <c r="A354" s="205" t="s">
        <v>916</v>
      </c>
      <c r="B354" s="242" t="s">
        <v>917</v>
      </c>
      <c r="C354" s="206" t="s">
        <v>918</v>
      </c>
      <c r="D354" s="198" t="n">
        <v>5</v>
      </c>
      <c r="E354" s="222" t="n">
        <v>130</v>
      </c>
      <c r="F354" s="327"/>
      <c r="G354" s="328"/>
      <c r="H354" s="329"/>
      <c r="I354" s="330"/>
      <c r="J354" s="331"/>
      <c r="K354" s="332"/>
      <c r="L354" s="333"/>
      <c r="M354" s="334"/>
      <c r="N354" s="361"/>
      <c r="O354" s="335"/>
      <c r="P354" s="336"/>
      <c r="Q354" s="337"/>
      <c r="R354" s="338"/>
      <c r="S354" s="339"/>
      <c r="T354" s="223">
        <f>F354+G354+H354+I354+J354+K354+L354+M354+N354+O354+P354+Q354+R354+S354</f>
        <v>0</v>
      </c>
      <c r="U354" s="223">
        <f>T354*D354</f>
        <v>0</v>
      </c>
      <c r="V354" s="284" t="str">
        <f>IF(T354&gt;0,T354*E354,"-")</f>
        <v>-</v>
      </c>
      <c r="W354" s="224" t="s">
        <v>919</v>
      </c>
      <c r="X354" s="293" t="n">
        <v>2.39999999999999991</v>
      </c>
      <c r="Y354" s="297">
        <f>X354*T354</f>
        <v>0</v>
      </c>
    </row>
    <row r="355" spans="1:25" s="188" customFormat="1" ht="37.25" customHeight="1">
      <c r="A355" s="205" t="s">
        <v>916</v>
      </c>
      <c r="B355" s="242" t="s">
        <v>920</v>
      </c>
      <c r="C355" s="206" t="s">
        <v>921</v>
      </c>
      <c r="D355" s="198" t="n">
        <v>5</v>
      </c>
      <c r="E355" s="222" t="n">
        <v>156</v>
      </c>
      <c r="F355" s="327"/>
      <c r="G355" s="328"/>
      <c r="H355" s="329"/>
      <c r="I355" s="330"/>
      <c r="J355" s="331"/>
      <c r="K355" s="332"/>
      <c r="L355" s="333"/>
      <c r="M355" s="334"/>
      <c r="N355" s="361"/>
      <c r="O355" s="335"/>
      <c r="P355" s="336"/>
      <c r="Q355" s="337"/>
      <c r="R355" s="338"/>
      <c r="S355" s="339"/>
      <c r="T355" s="223">
        <f>F355+G355+H355+I355+J355+K355+L355+M355+N355+O355+P355+Q355+R355+S355</f>
        <v>0</v>
      </c>
      <c r="U355" s="223">
        <f>T355*D355</f>
        <v>0</v>
      </c>
      <c r="V355" s="284" t="str">
        <f>IF(T355&gt;0,T355*E355,"-")</f>
        <v>-</v>
      </c>
      <c r="W355" s="224" t="s">
        <v>922</v>
      </c>
      <c r="X355" s="293" t="n">
        <v>2.9</v>
      </c>
      <c r="Y355" s="297">
        <f>X355*T355</f>
        <v>0</v>
      </c>
    </row>
    <row r="356" spans="1:25" s="188" customFormat="1" ht="37.25" customHeight="1">
      <c r="A356" s="205" t="s">
        <v>916</v>
      </c>
      <c r="B356" s="242" t="s">
        <v>923</v>
      </c>
      <c r="C356" s="206" t="s">
        <v>924</v>
      </c>
      <c r="D356" s="198" t="n">
        <v>5</v>
      </c>
      <c r="E356" s="222" t="n">
        <v>220</v>
      </c>
      <c r="F356" s="327"/>
      <c r="G356" s="328"/>
      <c r="H356" s="329"/>
      <c r="I356" s="330"/>
      <c r="J356" s="331"/>
      <c r="K356" s="332"/>
      <c r="L356" s="333"/>
      <c r="M356" s="334"/>
      <c r="N356" s="361"/>
      <c r="O356" s="335"/>
      <c r="P356" s="336"/>
      <c r="Q356" s="337"/>
      <c r="R356" s="338"/>
      <c r="S356" s="339"/>
      <c r="T356" s="223">
        <f>F356+G356+H356+I356+J356+K356+L356+M356+N356+O356+P356+Q356+R356+S356</f>
        <v>0</v>
      </c>
      <c r="U356" s="223">
        <f>T356*D356</f>
        <v>0</v>
      </c>
      <c r="V356" s="284" t="str">
        <f>IF(T356&gt;0,T356*E356,"-")</f>
        <v>-</v>
      </c>
      <c r="W356" s="224" t="s">
        <v>925</v>
      </c>
      <c r="X356" s="293" t="n">
        <v>3</v>
      </c>
      <c r="Y356" s="297">
        <f>X356*T356</f>
        <v>0</v>
      </c>
    </row>
    <row r="357" spans="1:25" s="188" customFormat="1" ht="37.25" customHeight="1">
      <c r="A357" s="205" t="s">
        <v>916</v>
      </c>
      <c r="B357" s="242" t="s">
        <v>926</v>
      </c>
      <c r="C357" s="206" t="s">
        <v>927</v>
      </c>
      <c r="D357" s="198" t="n">
        <v>3</v>
      </c>
      <c r="E357" s="222" t="n">
        <v>138</v>
      </c>
      <c r="F357" s="327"/>
      <c r="G357" s="328"/>
      <c r="H357" s="329"/>
      <c r="I357" s="330"/>
      <c r="J357" s="331"/>
      <c r="K357" s="332"/>
      <c r="L357" s="333"/>
      <c r="M357" s="334"/>
      <c r="N357" s="361"/>
      <c r="O357" s="335"/>
      <c r="P357" s="336"/>
      <c r="Q357" s="337"/>
      <c r="R357" s="338"/>
      <c r="S357" s="339"/>
      <c r="T357" s="223">
        <f>F357+G357+H357+I357+J357+K357+L357+M357+N357+O357+P357+Q357+R357+S357</f>
        <v>0</v>
      </c>
      <c r="U357" s="223">
        <f>T357*D357</f>
        <v>0</v>
      </c>
      <c r="V357" s="284" t="str">
        <f>IF(T357&gt;0,T357*E357,"-")</f>
        <v>-</v>
      </c>
      <c r="W357" s="224" t="s">
        <v>63</v>
      </c>
      <c r="X357" s="293" t="n">
        <v>1.7</v>
      </c>
      <c r="Y357" s="297">
        <f>X357*T357</f>
        <v>0</v>
      </c>
    </row>
    <row r="358" spans="1:25" s="188" customFormat="1" ht="37.25" customHeight="1">
      <c r="A358" s="205" t="s">
        <v>916</v>
      </c>
      <c r="B358" s="242" t="s">
        <v>928</v>
      </c>
      <c r="C358" s="206" t="s">
        <v>929</v>
      </c>
      <c r="D358" s="198" t="n">
        <v>3</v>
      </c>
      <c r="E358" s="222" t="n">
        <v>167</v>
      </c>
      <c r="F358" s="327"/>
      <c r="G358" s="328"/>
      <c r="H358" s="329"/>
      <c r="I358" s="330"/>
      <c r="J358" s="331"/>
      <c r="K358" s="332"/>
      <c r="L358" s="333"/>
      <c r="M358" s="334"/>
      <c r="N358" s="361"/>
      <c r="O358" s="335"/>
      <c r="P358" s="336"/>
      <c r="Q358" s="337"/>
      <c r="R358" s="338"/>
      <c r="S358" s="339"/>
      <c r="T358" s="223">
        <f>F358+G358+H358+I358+J358+K358+L358+M358+N358+O358+P358+Q358+R358+S358</f>
        <v>0</v>
      </c>
      <c r="U358" s="223">
        <f>T358*D358</f>
        <v>0</v>
      </c>
      <c r="V358" s="284" t="str">
        <f>IF(T358&gt;0,T358*E358,"-")</f>
        <v>-</v>
      </c>
      <c r="W358" s="224" t="s">
        <v>930</v>
      </c>
      <c r="X358" s="293" t="n">
        <v>2.79999999999999982</v>
      </c>
      <c r="Y358" s="297">
        <f>X358*T358</f>
        <v>0</v>
      </c>
    </row>
    <row r="359" spans="1:25" s="188" customFormat="1" ht="37.25" customHeight="1">
      <c r="A359" s="205" t="s">
        <v>916</v>
      </c>
      <c r="B359" s="242" t="s">
        <v>931</v>
      </c>
      <c r="C359" s="206" t="s">
        <v>932</v>
      </c>
      <c r="D359" s="198" t="n">
        <v>1</v>
      </c>
      <c r="E359" s="222" t="n">
        <v>110</v>
      </c>
      <c r="F359" s="327"/>
      <c r="G359" s="328"/>
      <c r="H359" s="329"/>
      <c r="I359" s="330"/>
      <c r="J359" s="331"/>
      <c r="K359" s="332"/>
      <c r="L359" s="333"/>
      <c r="M359" s="334"/>
      <c r="N359" s="361"/>
      <c r="O359" s="335"/>
      <c r="P359" s="336"/>
      <c r="Q359" s="337"/>
      <c r="R359" s="338"/>
      <c r="S359" s="339"/>
      <c r="T359" s="223">
        <f>F359+G359+H359+I359+J359+K359+L359+M359+N359+O359+P359+Q359+R359+S359</f>
        <v>0</v>
      </c>
      <c r="U359" s="223">
        <f>T359*D359</f>
        <v>0</v>
      </c>
      <c r="V359" s="284" t="str">
        <f>IF(T359&gt;0,T359*E359,"-")</f>
        <v>-</v>
      </c>
      <c r="W359" s="224" t="s">
        <v>69</v>
      </c>
      <c r="X359" s="293" t="n">
        <v>1.7</v>
      </c>
      <c r="Y359" s="297">
        <f>X359*T359</f>
        <v>0</v>
      </c>
    </row>
    <row r="360" spans="1:25" s="188" customFormat="1" ht="37.25" customHeight="1">
      <c r="A360" s="205" t="s">
        <v>933</v>
      </c>
      <c r="B360" s="242" t="s">
        <v>934</v>
      </c>
      <c r="C360" s="206" t="s">
        <v>935</v>
      </c>
      <c r="D360" s="198" t="n">
        <v>15</v>
      </c>
      <c r="E360" s="222" t="n">
        <v>93</v>
      </c>
      <c r="F360" s="327"/>
      <c r="G360" s="328"/>
      <c r="H360" s="329"/>
      <c r="I360" s="330"/>
      <c r="J360" s="331"/>
      <c r="K360" s="332"/>
      <c r="L360" s="333"/>
      <c r="M360" s="334"/>
      <c r="N360" s="361"/>
      <c r="O360" s="335"/>
      <c r="P360" s="336"/>
      <c r="Q360" s="337"/>
      <c r="R360" s="338"/>
      <c r="S360" s="339"/>
      <c r="T360" s="223">
        <f>F360+G360+H360+I360+J360+K360+L360+M360+N360+O360+P360+Q360+R360+S360</f>
        <v>0</v>
      </c>
      <c r="U360" s="223">
        <f>T360*D360</f>
        <v>0</v>
      </c>
      <c r="V360" s="284" t="str">
        <f>IF(T360&gt;0,T360*E360,"-")</f>
        <v>-</v>
      </c>
      <c r="W360" s="224" t="s">
        <v>936</v>
      </c>
      <c r="X360" s="293" t="n">
        <v>0.795000000000000018</v>
      </c>
      <c r="Y360" s="297">
        <f>X360*T360</f>
        <v>0</v>
      </c>
    </row>
    <row r="361" spans="1:25" s="188" customFormat="1" ht="37.25" customHeight="1">
      <c r="A361" s="205" t="s">
        <v>933</v>
      </c>
      <c r="B361" s="242" t="s">
        <v>937</v>
      </c>
      <c r="C361" s="206" t="s">
        <v>938</v>
      </c>
      <c r="D361" s="198" t="n">
        <v>10</v>
      </c>
      <c r="E361" s="222" t="n">
        <v>81</v>
      </c>
      <c r="F361" s="327"/>
      <c r="G361" s="328"/>
      <c r="H361" s="329"/>
      <c r="I361" s="330"/>
      <c r="J361" s="331"/>
      <c r="K361" s="332"/>
      <c r="L361" s="333"/>
      <c r="M361" s="334"/>
      <c r="N361" s="361"/>
      <c r="O361" s="335"/>
      <c r="P361" s="336"/>
      <c r="Q361" s="337"/>
      <c r="R361" s="338"/>
      <c r="S361" s="339"/>
      <c r="T361" s="223">
        <f>F361+G361+H361+I361+J361+K361+L361+M361+N361+O361+P361+Q361+R361+S361</f>
        <v>0</v>
      </c>
      <c r="U361" s="223">
        <f>T361*D361</f>
        <v>0</v>
      </c>
      <c r="V361" s="284" t="str">
        <f>IF(T361&gt;0,T361*E361,"-")</f>
        <v>-</v>
      </c>
      <c r="W361" s="224"/>
      <c r="X361" s="293" t="n">
        <v>0.980000000000000071</v>
      </c>
      <c r="Y361" s="297">
        <f>X361*T361</f>
        <v>0</v>
      </c>
    </row>
    <row r="362" spans="1:25" s="188" customFormat="1" ht="37.25" customHeight="1">
      <c r="A362" s="205" t="s">
        <v>933</v>
      </c>
      <c r="B362" s="242" t="s">
        <v>939</v>
      </c>
      <c r="C362" s="206" t="s">
        <v>940</v>
      </c>
      <c r="D362" s="198" t="n">
        <v>5</v>
      </c>
      <c r="E362" s="222" t="n">
        <v>73</v>
      </c>
      <c r="F362" s="327"/>
      <c r="G362" s="328"/>
      <c r="H362" s="329"/>
      <c r="I362" s="330"/>
      <c r="J362" s="331"/>
      <c r="K362" s="332"/>
      <c r="L362" s="333"/>
      <c r="M362" s="334"/>
      <c r="N362" s="361"/>
      <c r="O362" s="335"/>
      <c r="P362" s="336"/>
      <c r="Q362" s="337"/>
      <c r="R362" s="338"/>
      <c r="S362" s="339"/>
      <c r="T362" s="223">
        <f>F362+G362+H362+I362+J362+K362+L362+M362+N362+O362+P362+Q362+R362+S362</f>
        <v>0</v>
      </c>
      <c r="U362" s="223">
        <f>T362*D362</f>
        <v>0</v>
      </c>
      <c r="V362" s="284" t="str">
        <f>IF(T362&gt;0,T362*E362,"-")</f>
        <v>-</v>
      </c>
      <c r="W362" s="224" t="s">
        <v>941</v>
      </c>
      <c r="X362" s="293" t="n">
        <v>1.08000000000000007</v>
      </c>
      <c r="Y362" s="297">
        <f>X362*T362</f>
        <v>0</v>
      </c>
    </row>
    <row r="363" spans="1:25" s="188" customFormat="1" ht="37.25" customHeight="1">
      <c r="A363" s="205" t="s">
        <v>933</v>
      </c>
      <c r="B363" s="242" t="s">
        <v>942</v>
      </c>
      <c r="C363" s="206" t="s">
        <v>943</v>
      </c>
      <c r="D363" s="198" t="n">
        <v>4</v>
      </c>
      <c r="E363" s="222" t="n">
        <v>115</v>
      </c>
      <c r="F363" s="327"/>
      <c r="G363" s="328"/>
      <c r="H363" s="329"/>
      <c r="I363" s="330"/>
      <c r="J363" s="331"/>
      <c r="K363" s="332"/>
      <c r="L363" s="333"/>
      <c r="M363" s="334"/>
      <c r="N363" s="361"/>
      <c r="O363" s="335"/>
      <c r="P363" s="336"/>
      <c r="Q363" s="337"/>
      <c r="R363" s="338"/>
      <c r="S363" s="339"/>
      <c r="T363" s="223">
        <f>F363+G363+H363+I363+J363+K363+L363+M363+N363+O363+P363+Q363+R363+S363</f>
        <v>0</v>
      </c>
      <c r="U363" s="223">
        <f>T363*D363</f>
        <v>0</v>
      </c>
      <c r="V363" s="284" t="str">
        <f>IF(T363&gt;0,T363*E363,"-")</f>
        <v>-</v>
      </c>
      <c r="W363" s="224" t="s">
        <v>944</v>
      </c>
      <c r="X363" s="293" t="n">
        <v>1.92999999999999989</v>
      </c>
      <c r="Y363" s="297">
        <f>X363*T363</f>
        <v>0</v>
      </c>
    </row>
    <row r="364" spans="1:25" s="188" customFormat="1" ht="37.25" customHeight="1">
      <c r="A364" s="205" t="s">
        <v>933</v>
      </c>
      <c r="B364" s="242" t="s">
        <v>945</v>
      </c>
      <c r="C364" s="206" t="s">
        <v>946</v>
      </c>
      <c r="D364" s="198" t="n">
        <v>3</v>
      </c>
      <c r="E364" s="222" t="n">
        <v>118</v>
      </c>
      <c r="F364" s="327"/>
      <c r="G364" s="328"/>
      <c r="H364" s="329"/>
      <c r="I364" s="330"/>
      <c r="J364" s="331"/>
      <c r="K364" s="332"/>
      <c r="L364" s="333"/>
      <c r="M364" s="334"/>
      <c r="N364" s="361"/>
      <c r="O364" s="335"/>
      <c r="P364" s="336"/>
      <c r="Q364" s="337"/>
      <c r="R364" s="338"/>
      <c r="S364" s="339"/>
      <c r="T364" s="223">
        <f>F364+G364+H364+I364+J364+K364+L364+M364+N364+O364+P364+Q364+R364+S364</f>
        <v>0</v>
      </c>
      <c r="U364" s="223">
        <f>T364*D364</f>
        <v>0</v>
      </c>
      <c r="V364" s="284" t="str">
        <f>IF(T364&gt;0,T364*E364,"-")</f>
        <v>-</v>
      </c>
      <c r="W364" s="224" t="s">
        <v>902</v>
      </c>
      <c r="X364" s="293" t="n">
        <v>1.22999999999999998</v>
      </c>
      <c r="Y364" s="297">
        <f>X364*T364</f>
        <v>0</v>
      </c>
    </row>
    <row r="365" spans="1:25" s="188" customFormat="1" ht="37.25" customHeight="1">
      <c r="A365" s="205" t="s">
        <v>933</v>
      </c>
      <c r="B365" s="242" t="s">
        <v>947</v>
      </c>
      <c r="C365" s="206" t="s">
        <v>948</v>
      </c>
      <c r="D365" s="198" t="n">
        <v>3</v>
      </c>
      <c r="E365" s="222" t="n">
        <v>130</v>
      </c>
      <c r="F365" s="327"/>
      <c r="G365" s="328"/>
      <c r="H365" s="329"/>
      <c r="I365" s="330"/>
      <c r="J365" s="331"/>
      <c r="K365" s="332"/>
      <c r="L365" s="333"/>
      <c r="M365" s="334"/>
      <c r="N365" s="361"/>
      <c r="O365" s="335"/>
      <c r="P365" s="336"/>
      <c r="Q365" s="337"/>
      <c r="R365" s="338"/>
      <c r="S365" s="339"/>
      <c r="T365" s="223">
        <f>F365+G365+H365+I365+J365+K365+L365+M365+N365+O365+P365+Q365+R365+S365</f>
        <v>0</v>
      </c>
      <c r="U365" s="223">
        <f>T365*D365</f>
        <v>0</v>
      </c>
      <c r="V365" s="284" t="str">
        <f>IF(T365&gt;0,T365*E365,"-")</f>
        <v>-</v>
      </c>
      <c r="W365" s="224" t="s">
        <v>949</v>
      </c>
      <c r="X365" s="293" t="n">
        <v>1.42999999999999989</v>
      </c>
      <c r="Y365" s="297">
        <f>X365*T365</f>
        <v>0</v>
      </c>
    </row>
    <row r="366" spans="1:25" s="188" customFormat="1" ht="37.25" customHeight="1">
      <c r="A366" s="205" t="s">
        <v>933</v>
      </c>
      <c r="B366" s="242" t="s">
        <v>950</v>
      </c>
      <c r="C366" s="206" t="s">
        <v>951</v>
      </c>
      <c r="D366" s="198" t="n">
        <v>2</v>
      </c>
      <c r="E366" s="222" t="n">
        <v>127</v>
      </c>
      <c r="F366" s="327"/>
      <c r="G366" s="328"/>
      <c r="H366" s="329"/>
      <c r="I366" s="330"/>
      <c r="J366" s="331"/>
      <c r="K366" s="332"/>
      <c r="L366" s="333"/>
      <c r="M366" s="334"/>
      <c r="N366" s="361"/>
      <c r="O366" s="335"/>
      <c r="P366" s="336"/>
      <c r="Q366" s="337"/>
      <c r="R366" s="338"/>
      <c r="S366" s="339"/>
      <c r="T366" s="223">
        <f>F366+G366+H366+I366+J366+K366+L366+M366+N366+O366+P366+Q366+R366+S366</f>
        <v>0</v>
      </c>
      <c r="U366" s="223">
        <f>T366*D366</f>
        <v>0</v>
      </c>
      <c r="V366" s="284" t="str">
        <f>IF(T366&gt;0,T366*E366,"-")</f>
        <v>-</v>
      </c>
      <c r="W366" s="224" t="s">
        <v>869</v>
      </c>
      <c r="X366" s="293" t="n">
        <v>1.59000000000000004</v>
      </c>
      <c r="Y366" s="297">
        <f>X366*T366</f>
        <v>0</v>
      </c>
    </row>
    <row r="367" spans="1:25" s="188" customFormat="1" ht="37.25" customHeight="1">
      <c r="A367" s="205" t="s">
        <v>933</v>
      </c>
      <c r="B367" s="242" t="s">
        <v>952</v>
      </c>
      <c r="C367" s="206" t="s">
        <v>953</v>
      </c>
      <c r="D367" s="198" t="n">
        <v>2</v>
      </c>
      <c r="E367" s="222" t="n">
        <v>118</v>
      </c>
      <c r="F367" s="327"/>
      <c r="G367" s="328"/>
      <c r="H367" s="329"/>
      <c r="I367" s="330"/>
      <c r="J367" s="331"/>
      <c r="K367" s="332"/>
      <c r="L367" s="333"/>
      <c r="M367" s="334"/>
      <c r="N367" s="361"/>
      <c r="O367" s="335"/>
      <c r="P367" s="336"/>
      <c r="Q367" s="337"/>
      <c r="R367" s="338"/>
      <c r="S367" s="339"/>
      <c r="T367" s="223">
        <f>F367+G367+H367+I367+J367+K367+L367+M367+N367+O367+P367+Q367+R367+S367</f>
        <v>0</v>
      </c>
      <c r="U367" s="223">
        <f>T367*D367</f>
        <v>0</v>
      </c>
      <c r="V367" s="284" t="str">
        <f>IF(T367&gt;0,T367*E367,"-")</f>
        <v>-</v>
      </c>
      <c r="W367" s="224" t="s">
        <v>672</v>
      </c>
      <c r="X367" s="293" t="n">
        <v>1.45</v>
      </c>
      <c r="Y367" s="297">
        <f>X367*T367</f>
        <v>0</v>
      </c>
    </row>
    <row r="368" spans="1:25" s="188" customFormat="1" ht="37.25" customHeight="1">
      <c r="A368" s="205" t="s">
        <v>933</v>
      </c>
      <c r="B368" s="242" t="s">
        <v>954</v>
      </c>
      <c r="C368" s="206" t="s">
        <v>955</v>
      </c>
      <c r="D368" s="198" t="n">
        <v>2</v>
      </c>
      <c r="E368" s="222" t="n">
        <v>161</v>
      </c>
      <c r="F368" s="327"/>
      <c r="G368" s="328"/>
      <c r="H368" s="329"/>
      <c r="I368" s="330"/>
      <c r="J368" s="331"/>
      <c r="K368" s="332"/>
      <c r="L368" s="333"/>
      <c r="M368" s="334"/>
      <c r="N368" s="361"/>
      <c r="O368" s="335"/>
      <c r="P368" s="336"/>
      <c r="Q368" s="337"/>
      <c r="R368" s="338"/>
      <c r="S368" s="339"/>
      <c r="T368" s="223">
        <f>F368+G368+H368+I368+J368+K368+L368+M368+N368+O368+P368+Q368+R368+S368</f>
        <v>0</v>
      </c>
      <c r="U368" s="223">
        <f>T368*D368</f>
        <v>0</v>
      </c>
      <c r="V368" s="284" t="str">
        <f>IF(T368&gt;0,T368*E368,"-")</f>
        <v>-</v>
      </c>
      <c r="W368" s="224" t="s">
        <v>672</v>
      </c>
      <c r="X368" s="293" t="n">
        <v>2.18000000000000016</v>
      </c>
      <c r="Y368" s="297">
        <f>X368*T368</f>
        <v>0</v>
      </c>
    </row>
    <row r="369" spans="1:25" s="188" customFormat="1" ht="37.25" customHeight="1">
      <c r="A369" s="205" t="s">
        <v>933</v>
      </c>
      <c r="B369" s="242" t="s">
        <v>956</v>
      </c>
      <c r="C369" s="206" t="s">
        <v>957</v>
      </c>
      <c r="D369" s="198" t="n">
        <v>3</v>
      </c>
      <c r="E369" s="222" t="n">
        <v>118</v>
      </c>
      <c r="F369" s="327"/>
      <c r="G369" s="328"/>
      <c r="H369" s="329"/>
      <c r="I369" s="330"/>
      <c r="J369" s="331"/>
      <c r="K369" s="332"/>
      <c r="L369" s="333"/>
      <c r="M369" s="334"/>
      <c r="N369" s="361"/>
      <c r="O369" s="335"/>
      <c r="P369" s="336"/>
      <c r="Q369" s="337"/>
      <c r="R369" s="338"/>
      <c r="S369" s="339"/>
      <c r="T369" s="223">
        <f>F369+G369+H369+I369+J369+K369+L369+M369+N369+O369+P369+Q369+R369+S369</f>
        <v>0</v>
      </c>
      <c r="U369" s="223">
        <f>T369*D369</f>
        <v>0</v>
      </c>
      <c r="V369" s="284" t="str">
        <f>IF(T369&gt;0,T369*E369,"-")</f>
        <v>-</v>
      </c>
      <c r="W369" s="224"/>
      <c r="X369" s="297" t="n">
        <v>2</v>
      </c>
      <c r="Y369" s="297">
        <f>X369*T369</f>
        <v>0</v>
      </c>
    </row>
    <row r="370" spans="1:25" s="188" customFormat="1" ht="37.25" customHeight="1">
      <c r="A370" s="205" t="s">
        <v>933</v>
      </c>
      <c r="B370" s="242" t="s">
        <v>958</v>
      </c>
      <c r="C370" s="206" t="s">
        <v>959</v>
      </c>
      <c r="D370" s="198" t="n">
        <v>3</v>
      </c>
      <c r="E370" s="222" t="n">
        <v>105</v>
      </c>
      <c r="F370" s="327"/>
      <c r="G370" s="328"/>
      <c r="H370" s="329"/>
      <c r="I370" s="330"/>
      <c r="J370" s="331"/>
      <c r="K370" s="332"/>
      <c r="L370" s="333"/>
      <c r="M370" s="334"/>
      <c r="N370" s="361"/>
      <c r="O370" s="335"/>
      <c r="P370" s="336"/>
      <c r="Q370" s="337"/>
      <c r="R370" s="338"/>
      <c r="S370" s="339"/>
      <c r="T370" s="223">
        <f>F370+G370+H370+I370+J370+K370+L370+M370+N370+O370+P370+Q370+R370+S370</f>
        <v>0</v>
      </c>
      <c r="U370" s="223">
        <f>T370*D370</f>
        <v>0</v>
      </c>
      <c r="V370" s="284" t="str">
        <f>IF(T370&gt;0,T370*E370,"-")</f>
        <v>-</v>
      </c>
      <c r="W370" s="224"/>
      <c r="X370" s="297" t="n">
        <v>1.8</v>
      </c>
      <c r="Y370" s="297">
        <f>X370*T370</f>
        <v>0</v>
      </c>
    </row>
    <row r="371" spans="1:25" s="188" customFormat="1" ht="37.25" customHeight="1">
      <c r="A371" s="205" t="s">
        <v>933</v>
      </c>
      <c r="B371" s="242" t="s">
        <v>960</v>
      </c>
      <c r="C371" s="206" t="s">
        <v>961</v>
      </c>
      <c r="D371" s="198" t="n">
        <v>2</v>
      </c>
      <c r="E371" s="222" t="n">
        <v>177</v>
      </c>
      <c r="F371" s="327"/>
      <c r="G371" s="328"/>
      <c r="H371" s="329"/>
      <c r="I371" s="330"/>
      <c r="J371" s="331"/>
      <c r="K371" s="332"/>
      <c r="L371" s="333"/>
      <c r="M371" s="334"/>
      <c r="N371" s="361"/>
      <c r="O371" s="335"/>
      <c r="P371" s="336"/>
      <c r="Q371" s="337"/>
      <c r="R371" s="338"/>
      <c r="S371" s="339"/>
      <c r="T371" s="223">
        <f>F371+G371+H371+I371+J371+K371+L371+M371+N371+O371+P371+Q371+R371+S371</f>
        <v>0</v>
      </c>
      <c r="U371" s="223">
        <f>T371*D371</f>
        <v>0</v>
      </c>
      <c r="V371" s="284" t="str">
        <f>IF(T371&gt;0,T371*E371,"-")</f>
        <v>-</v>
      </c>
      <c r="W371" s="224"/>
      <c r="X371" s="297" t="n">
        <v>2.45000000000000018</v>
      </c>
      <c r="Y371" s="297">
        <f>X371*T371</f>
        <v>0</v>
      </c>
    </row>
    <row r="372" spans="1:25" s="188" customFormat="1" ht="37.25" customHeight="1">
      <c r="A372" s="205" t="s">
        <v>933</v>
      </c>
      <c r="B372" s="242" t="s">
        <v>962</v>
      </c>
      <c r="C372" s="206" t="s">
        <v>963</v>
      </c>
      <c r="D372" s="198" t="n">
        <v>1</v>
      </c>
      <c r="E372" s="222" t="n">
        <v>175</v>
      </c>
      <c r="F372" s="327"/>
      <c r="G372" s="328"/>
      <c r="H372" s="329"/>
      <c r="I372" s="330"/>
      <c r="J372" s="331"/>
      <c r="K372" s="332"/>
      <c r="L372" s="333"/>
      <c r="M372" s="334"/>
      <c r="N372" s="361"/>
      <c r="O372" s="335"/>
      <c r="P372" s="336"/>
      <c r="Q372" s="337"/>
      <c r="R372" s="338"/>
      <c r="S372" s="339"/>
      <c r="T372" s="223">
        <f>F372+G372+H372+I372+J372+K372+L372+M372+N372+O372+P372+Q372+R372+S372</f>
        <v>0</v>
      </c>
      <c r="U372" s="223">
        <f>T372*D372</f>
        <v>0</v>
      </c>
      <c r="V372" s="284" t="str">
        <f>IF(T372&gt;0,T372*E372,"-")</f>
        <v>-</v>
      </c>
      <c r="W372" s="224" t="s">
        <v>79</v>
      </c>
      <c r="X372" s="297" t="n">
        <v>2.64000000000000012</v>
      </c>
      <c r="Y372" s="297">
        <f>X372*T372</f>
        <v>0</v>
      </c>
    </row>
    <row r="373" spans="1:25" s="188" customFormat="1" ht="37.25" customHeight="1">
      <c r="A373" s="205" t="s">
        <v>933</v>
      </c>
      <c r="B373" s="242" t="s">
        <v>964</v>
      </c>
      <c r="C373" s="206" t="s">
        <v>965</v>
      </c>
      <c r="D373" s="198" t="n">
        <v>1</v>
      </c>
      <c r="E373" s="222" t="n">
        <v>111</v>
      </c>
      <c r="F373" s="327"/>
      <c r="G373" s="328"/>
      <c r="H373" s="329"/>
      <c r="I373" s="330"/>
      <c r="J373" s="331"/>
      <c r="K373" s="332"/>
      <c r="L373" s="333"/>
      <c r="M373" s="334"/>
      <c r="N373" s="361"/>
      <c r="O373" s="335"/>
      <c r="P373" s="336"/>
      <c r="Q373" s="337"/>
      <c r="R373" s="338"/>
      <c r="S373" s="339"/>
      <c r="T373" s="223">
        <f>F373+G373+H373+I373+J373+K373+L373+M373+N373+O373+P373+Q373+R373+S373</f>
        <v>0</v>
      </c>
      <c r="U373" s="223">
        <f>T373*D373</f>
        <v>0</v>
      </c>
      <c r="V373" s="284" t="str">
        <f>IF(T373&gt;0,T373*E373,"-")</f>
        <v>-</v>
      </c>
      <c r="W373" s="224"/>
      <c r="X373" s="297" t="n">
        <v>1.42999999999999989</v>
      </c>
      <c r="Y373" s="297">
        <f>X373*T373</f>
        <v>0</v>
      </c>
    </row>
    <row r="374" spans="1:25" s="188" customFormat="1" ht="37.25" customHeight="1">
      <c r="A374" s="205" t="s">
        <v>933</v>
      </c>
      <c r="B374" s="242" t="s">
        <v>966</v>
      </c>
      <c r="C374" s="206" t="s">
        <v>967</v>
      </c>
      <c r="D374" s="198" t="n">
        <v>1</v>
      </c>
      <c r="E374" s="222" t="n">
        <v>83</v>
      </c>
      <c r="F374" s="327"/>
      <c r="G374" s="328"/>
      <c r="H374" s="329"/>
      <c r="I374" s="330"/>
      <c r="J374" s="331"/>
      <c r="K374" s="332"/>
      <c r="L374" s="333"/>
      <c r="M374" s="334"/>
      <c r="N374" s="361"/>
      <c r="O374" s="335"/>
      <c r="P374" s="336"/>
      <c r="Q374" s="337"/>
      <c r="R374" s="338"/>
      <c r="S374" s="339"/>
      <c r="T374" s="223">
        <f>F374+G374+H374+I374+J374+K374+L374+M374+N374+O374+P374+Q374+R374+S374</f>
        <v>0</v>
      </c>
      <c r="U374" s="223">
        <f>T374*D374</f>
        <v>0</v>
      </c>
      <c r="V374" s="284" t="str">
        <f>IF(T374&gt;0,T374*E374,"-")</f>
        <v>-</v>
      </c>
      <c r="W374" s="224"/>
      <c r="X374" s="297" t="n">
        <v>0.990000000000000036</v>
      </c>
      <c r="Y374" s="297">
        <f>X374*T374</f>
        <v>0</v>
      </c>
    </row>
    <row r="375" spans="1:25" s="188" customFormat="1" ht="37.25" customHeight="1">
      <c r="A375" s="205" t="s">
        <v>933</v>
      </c>
      <c r="B375" s="242" t="s">
        <v>968</v>
      </c>
      <c r="C375" s="206" t="s">
        <v>969</v>
      </c>
      <c r="D375" s="198" t="n">
        <v>1</v>
      </c>
      <c r="E375" s="222" t="n">
        <v>127</v>
      </c>
      <c r="F375" s="327"/>
      <c r="G375" s="328"/>
      <c r="H375" s="329"/>
      <c r="I375" s="330"/>
      <c r="J375" s="331"/>
      <c r="K375" s="332"/>
      <c r="L375" s="333"/>
      <c r="M375" s="334"/>
      <c r="N375" s="361"/>
      <c r="O375" s="335"/>
      <c r="P375" s="336"/>
      <c r="Q375" s="337"/>
      <c r="R375" s="338"/>
      <c r="S375" s="339"/>
      <c r="T375" s="223">
        <f>F375+G375+H375+I375+J375+K375+L375+M375+N375+O375+P375+Q375+R375+S375</f>
        <v>0</v>
      </c>
      <c r="U375" s="223">
        <f>T375*D375</f>
        <v>0</v>
      </c>
      <c r="V375" s="284" t="str">
        <f>IF(T375&gt;0,T375*E375,"-")</f>
        <v>-</v>
      </c>
      <c r="W375" s="224"/>
      <c r="X375" s="297" t="n">
        <v>1.67999999999999989</v>
      </c>
      <c r="Y375" s="297">
        <f>X375*T375</f>
        <v>0</v>
      </c>
    </row>
    <row r="376" spans="1:25" s="188" customFormat="1" ht="37.25" customHeight="1">
      <c r="A376" s="205" t="s">
        <v>933</v>
      </c>
      <c r="B376" s="242" t="s">
        <v>970</v>
      </c>
      <c r="C376" s="206" t="s">
        <v>971</v>
      </c>
      <c r="D376" s="198" t="n">
        <v>2</v>
      </c>
      <c r="E376" s="222" t="n">
        <v>131</v>
      </c>
      <c r="F376" s="327"/>
      <c r="G376" s="328"/>
      <c r="H376" s="329"/>
      <c r="I376" s="330"/>
      <c r="J376" s="331"/>
      <c r="K376" s="332"/>
      <c r="L376" s="333"/>
      <c r="M376" s="334"/>
      <c r="N376" s="361"/>
      <c r="O376" s="335"/>
      <c r="P376" s="336"/>
      <c r="Q376" s="337"/>
      <c r="R376" s="338"/>
      <c r="S376" s="339"/>
      <c r="T376" s="223">
        <f>F376+G376+H376+I376+J376+K376+L376+M376+N376+O376+P376+Q376+R376+S376</f>
        <v>0</v>
      </c>
      <c r="U376" s="223">
        <f>T376*D376</f>
        <v>0</v>
      </c>
      <c r="V376" s="284" t="str">
        <f>IF(T376&gt;0,T376*E376,"-")</f>
        <v>-</v>
      </c>
      <c r="W376" s="224"/>
      <c r="X376" s="297" t="n">
        <v>2.24000000000000021</v>
      </c>
      <c r="Y376" s="297">
        <f>X376*T376</f>
        <v>0</v>
      </c>
    </row>
    <row r="377" spans="1:25" s="188" customFormat="1" ht="37.25" customHeight="1">
      <c r="A377" s="205" t="s">
        <v>933</v>
      </c>
      <c r="B377" s="242" t="s">
        <v>972</v>
      </c>
      <c r="C377" s="206" t="s">
        <v>973</v>
      </c>
      <c r="D377" s="198" t="n">
        <v>1</v>
      </c>
      <c r="E377" s="222" t="n">
        <v>159</v>
      </c>
      <c r="F377" s="327"/>
      <c r="G377" s="328"/>
      <c r="H377" s="329"/>
      <c r="I377" s="330"/>
      <c r="J377" s="331"/>
      <c r="K377" s="332"/>
      <c r="L377" s="333"/>
      <c r="M377" s="334"/>
      <c r="N377" s="361"/>
      <c r="O377" s="335"/>
      <c r="P377" s="336"/>
      <c r="Q377" s="337"/>
      <c r="R377" s="338"/>
      <c r="S377" s="339"/>
      <c r="T377" s="223">
        <f>F377+G377+H377+I377+J377+K377+L377+M377+N377+O377+P377+Q377+R377+S377</f>
        <v>0</v>
      </c>
      <c r="U377" s="223">
        <f>T377*D377</f>
        <v>0</v>
      </c>
      <c r="V377" s="284" t="str">
        <f>IF(T377&gt;0,T377*E377,"-")</f>
        <v>-</v>
      </c>
      <c r="W377" s="224"/>
      <c r="X377" s="297" t="n">
        <v>2.29999999999999982</v>
      </c>
      <c r="Y377" s="297">
        <f>X377*T377</f>
        <v>0</v>
      </c>
    </row>
    <row r="378" spans="1:25" s="188" customFormat="1" ht="37.25" customHeight="1">
      <c r="A378" s="205" t="s">
        <v>933</v>
      </c>
      <c r="B378" s="242" t="s">
        <v>974</v>
      </c>
      <c r="C378" s="206" t="s">
        <v>975</v>
      </c>
      <c r="D378" s="198" t="n">
        <v>1</v>
      </c>
      <c r="E378" s="222" t="n">
        <v>188</v>
      </c>
      <c r="F378" s="327"/>
      <c r="G378" s="328"/>
      <c r="H378" s="329"/>
      <c r="I378" s="330"/>
      <c r="J378" s="331"/>
      <c r="K378" s="332"/>
      <c r="L378" s="333"/>
      <c r="M378" s="334"/>
      <c r="N378" s="361"/>
      <c r="O378" s="335"/>
      <c r="P378" s="336"/>
      <c r="Q378" s="337"/>
      <c r="R378" s="338"/>
      <c r="S378" s="339"/>
      <c r="T378" s="223">
        <f>F378+G378+H378+I378+J378+K378+L378+M378+N378+O378+P378+Q378+R378+S378</f>
        <v>0</v>
      </c>
      <c r="U378" s="223">
        <f>T378*D378</f>
        <v>0</v>
      </c>
      <c r="V378" s="284" t="str">
        <f>IF(T378&gt;0,T378*E378,"-")</f>
        <v>-</v>
      </c>
      <c r="W378" s="224"/>
      <c r="X378" s="297" t="n">
        <v>2.77000000000000002</v>
      </c>
      <c r="Y378" s="297">
        <f>X378*T378</f>
        <v>0</v>
      </c>
    </row>
    <row r="379" spans="1:25" s="188" customFormat="1" ht="37.25" customHeight="1">
      <c r="A379" s="205" t="s">
        <v>933</v>
      </c>
      <c r="B379" s="242" t="s">
        <v>976</v>
      </c>
      <c r="C379" s="206" t="s">
        <v>977</v>
      </c>
      <c r="D379" s="198" t="n">
        <v>1</v>
      </c>
      <c r="E379" s="222" t="n">
        <v>103</v>
      </c>
      <c r="F379" s="327"/>
      <c r="G379" s="328"/>
      <c r="H379" s="329"/>
      <c r="I379" s="330"/>
      <c r="J379" s="331"/>
      <c r="K379" s="332"/>
      <c r="L379" s="333"/>
      <c r="M379" s="334"/>
      <c r="N379" s="361"/>
      <c r="O379" s="335"/>
      <c r="P379" s="336"/>
      <c r="Q379" s="337"/>
      <c r="R379" s="338"/>
      <c r="S379" s="339"/>
      <c r="T379" s="223">
        <f>F379+G379+H379+I379+J379+K379+L379+M379+N379+O379+P379+Q379+R379+S379</f>
        <v>0</v>
      </c>
      <c r="U379" s="223">
        <f>T379*D379</f>
        <v>0</v>
      </c>
      <c r="V379" s="284" t="str">
        <f>IF(T379&gt;0,T379*E379,"-")</f>
        <v>-</v>
      </c>
      <c r="W379" s="224" t="s">
        <v>583</v>
      </c>
      <c r="X379" s="293" t="n">
        <v>1.60000000000000009</v>
      </c>
      <c r="Y379" s="297">
        <f>X379*T379</f>
        <v>0</v>
      </c>
    </row>
    <row r="380" spans="1:25" s="188" customFormat="1" ht="37.25" customHeight="1">
      <c r="A380" s="205" t="s">
        <v>933</v>
      </c>
      <c r="B380" s="242" t="s">
        <v>978</v>
      </c>
      <c r="C380" s="206" t="s">
        <v>979</v>
      </c>
      <c r="D380" s="198" t="n">
        <v>1</v>
      </c>
      <c r="E380" s="222" t="n">
        <v>82</v>
      </c>
      <c r="F380" s="327"/>
      <c r="G380" s="328"/>
      <c r="H380" s="329"/>
      <c r="I380" s="330"/>
      <c r="J380" s="331"/>
      <c r="K380" s="332"/>
      <c r="L380" s="333"/>
      <c r="M380" s="334"/>
      <c r="N380" s="361"/>
      <c r="O380" s="335"/>
      <c r="P380" s="336"/>
      <c r="Q380" s="337"/>
      <c r="R380" s="338"/>
      <c r="S380" s="339"/>
      <c r="T380" s="223">
        <f>F380+G380+H380+I380+J380+K380+L380+M380+N380+O380+P380+Q380+R380+S380</f>
        <v>0</v>
      </c>
      <c r="U380" s="223">
        <f>T380*D380</f>
        <v>0</v>
      </c>
      <c r="V380" s="284" t="str">
        <f>IF(T380&gt;0,T380*E380,"-")</f>
        <v>-</v>
      </c>
      <c r="W380" s="224" t="s">
        <v>469</v>
      </c>
      <c r="X380" s="293" t="n">
        <v>1.19999999999999996</v>
      </c>
      <c r="Y380" s="297">
        <f>X380*T380</f>
        <v>0</v>
      </c>
    </row>
    <row r="381" spans="1:25" s="188" customFormat="1" ht="37.25" customHeight="1">
      <c r="A381" s="205" t="s">
        <v>933</v>
      </c>
      <c r="B381" s="242" t="s">
        <v>980</v>
      </c>
      <c r="C381" s="206" t="s">
        <v>981</v>
      </c>
      <c r="D381" s="198" t="n">
        <v>1</v>
      </c>
      <c r="E381" s="222" t="n">
        <v>90</v>
      </c>
      <c r="F381" s="327"/>
      <c r="G381" s="328"/>
      <c r="H381" s="329"/>
      <c r="I381" s="330"/>
      <c r="J381" s="331"/>
      <c r="K381" s="332"/>
      <c r="L381" s="333"/>
      <c r="M381" s="334"/>
      <c r="N381" s="361"/>
      <c r="O381" s="335"/>
      <c r="P381" s="336"/>
      <c r="Q381" s="337"/>
      <c r="R381" s="338"/>
      <c r="S381" s="339"/>
      <c r="T381" s="223">
        <f>F381+G381+H381+I381+J381+K381+L381+M381+N381+O381+P381+Q381+R381+S381</f>
        <v>0</v>
      </c>
      <c r="U381" s="223">
        <f>T381*D381</f>
        <v>0</v>
      </c>
      <c r="V381" s="284" t="str">
        <f>IF(T381&gt;0,T381*E381,"-")</f>
        <v>-</v>
      </c>
      <c r="W381" s="224" t="s">
        <v>69</v>
      </c>
      <c r="X381" s="293" t="n">
        <v>1.30000000000000004</v>
      </c>
      <c r="Y381" s="297">
        <f>X381*T381</f>
        <v>0</v>
      </c>
    </row>
    <row r="382" spans="1:25" s="188" customFormat="1" ht="37.25" customHeight="1">
      <c r="A382" s="205" t="s">
        <v>933</v>
      </c>
      <c r="B382" s="242" t="s">
        <v>982</v>
      </c>
      <c r="C382" s="206" t="s">
        <v>983</v>
      </c>
      <c r="D382" s="198" t="n">
        <v>1</v>
      </c>
      <c r="E382" s="222" t="n">
        <v>195</v>
      </c>
      <c r="F382" s="327"/>
      <c r="G382" s="328"/>
      <c r="H382" s="329"/>
      <c r="I382" s="330"/>
      <c r="J382" s="331"/>
      <c r="K382" s="332"/>
      <c r="L382" s="333"/>
      <c r="M382" s="334"/>
      <c r="N382" s="361"/>
      <c r="O382" s="335"/>
      <c r="P382" s="336"/>
      <c r="Q382" s="337"/>
      <c r="R382" s="338"/>
      <c r="S382" s="339"/>
      <c r="T382" s="223">
        <f>F382+G382+H382+I382+J382+K382+L382+M382+N382+O382+P382+Q382+R382+S382</f>
        <v>0</v>
      </c>
      <c r="U382" s="223">
        <f>T382*D382</f>
        <v>0</v>
      </c>
      <c r="V382" s="284" t="str">
        <f>IF(T382&gt;0,T382*E382,"-")</f>
        <v>-</v>
      </c>
      <c r="W382" s="224" t="s">
        <v>69</v>
      </c>
      <c r="X382" s="293" t="n">
        <v>3.20000000000000018</v>
      </c>
      <c r="Y382" s="297">
        <f>X382*T382</f>
        <v>0</v>
      </c>
    </row>
    <row r="383" spans="1:25" s="188" customFormat="1" ht="37.25" customHeight="1">
      <c r="A383" s="205" t="s">
        <v>984</v>
      </c>
      <c r="B383" s="242" t="s">
        <v>985</v>
      </c>
      <c r="C383" s="206" t="s">
        <v>986</v>
      </c>
      <c r="D383" s="198" t="n">
        <v>2</v>
      </c>
      <c r="E383" s="222" t="n">
        <v>84</v>
      </c>
      <c r="F383" s="327"/>
      <c r="G383" s="328"/>
      <c r="H383" s="329"/>
      <c r="I383" s="330"/>
      <c r="J383" s="331"/>
      <c r="K383" s="332"/>
      <c r="L383" s="333"/>
      <c r="M383" s="334"/>
      <c r="N383" s="361"/>
      <c r="O383" s="335"/>
      <c r="P383" s="336"/>
      <c r="Q383" s="337"/>
      <c r="R383" s="338"/>
      <c r="S383" s="339"/>
      <c r="T383" s="223">
        <f>F383+G383+H383+I383+J383+K383+L383+M383+N383+O383+P383+Q383+R383+S383</f>
        <v>0</v>
      </c>
      <c r="U383" s="223">
        <f>T383*D383</f>
        <v>0</v>
      </c>
      <c r="V383" s="284" t="str">
        <f>IF(T383&gt;0,T383*E383,"-")</f>
        <v>-</v>
      </c>
      <c r="W383" s="250" t="s">
        <v>987</v>
      </c>
      <c r="X383" s="293" t="n">
        <v>1</v>
      </c>
      <c r="Y383" s="297">
        <f>X383*T383</f>
        <v>0</v>
      </c>
    </row>
    <row r="384" spans="1:25" s="188" customFormat="1" ht="37.25" customHeight="1">
      <c r="A384" s="205" t="s">
        <v>984</v>
      </c>
      <c r="B384" s="242" t="s">
        <v>988</v>
      </c>
      <c r="C384" s="206" t="s">
        <v>989</v>
      </c>
      <c r="D384" s="198" t="n">
        <v>1</v>
      </c>
      <c r="E384" s="222" t="n">
        <v>128</v>
      </c>
      <c r="F384" s="327"/>
      <c r="G384" s="328"/>
      <c r="H384" s="329"/>
      <c r="I384" s="330"/>
      <c r="J384" s="331"/>
      <c r="K384" s="332"/>
      <c r="L384" s="333"/>
      <c r="M384" s="334"/>
      <c r="N384" s="361"/>
      <c r="O384" s="335"/>
      <c r="P384" s="336"/>
      <c r="Q384" s="337"/>
      <c r="R384" s="338"/>
      <c r="S384" s="339"/>
      <c r="T384" s="223">
        <f>F384+G384+H384+I384+J384+K384+L384+M384+N384+O384+P384+Q384+R384+S384</f>
        <v>0</v>
      </c>
      <c r="U384" s="223">
        <f>T384*D384</f>
        <v>0</v>
      </c>
      <c r="V384" s="284" t="str">
        <f>IF(T384&gt;0,T384*E384,"-")</f>
        <v>-</v>
      </c>
      <c r="W384" s="224" t="s">
        <v>583</v>
      </c>
      <c r="X384" s="293" t="n">
        <v>2</v>
      </c>
      <c r="Y384" s="297">
        <f>X384*T384</f>
        <v>0</v>
      </c>
    </row>
    <row r="385" spans="1:25" s="188" customFormat="1" ht="37.25" customHeight="1">
      <c r="A385" s="205" t="s">
        <v>984</v>
      </c>
      <c r="B385" s="242" t="s">
        <v>990</v>
      </c>
      <c r="C385" s="206" t="s">
        <v>991</v>
      </c>
      <c r="D385" s="198" t="n">
        <v>1</v>
      </c>
      <c r="E385" s="222" t="n">
        <v>71</v>
      </c>
      <c r="F385" s="327"/>
      <c r="G385" s="328"/>
      <c r="H385" s="329"/>
      <c r="I385" s="330"/>
      <c r="J385" s="331"/>
      <c r="K385" s="332"/>
      <c r="L385" s="333"/>
      <c r="M385" s="334"/>
      <c r="N385" s="361"/>
      <c r="O385" s="335"/>
      <c r="P385" s="336"/>
      <c r="Q385" s="337"/>
      <c r="R385" s="338"/>
      <c r="S385" s="339"/>
      <c r="T385" s="223">
        <f>F385+G385+H385+I385+J385+K385+L385+M385+N385+O385+P385+Q385+R385+S385</f>
        <v>0</v>
      </c>
      <c r="U385" s="223">
        <f>T385*D385</f>
        <v>0</v>
      </c>
      <c r="V385" s="284" t="str">
        <f>IF(T385&gt;0,T385*E385,"-")</f>
        <v>-</v>
      </c>
      <c r="W385" s="224" t="s">
        <v>82</v>
      </c>
      <c r="X385" s="293" t="n">
        <v>2.12999999999999989</v>
      </c>
      <c r="Y385" s="297">
        <f>X385*T385</f>
        <v>0</v>
      </c>
    </row>
    <row r="386" spans="1:25" s="188" customFormat="1" ht="37.25" customHeight="1">
      <c r="A386" s="251" t="n">
        <v>2018</v>
      </c>
      <c r="B386" s="242" t="s">
        <v>992</v>
      </c>
      <c r="C386" s="206" t="s">
        <v>993</v>
      </c>
      <c r="D386" s="198" t="n">
        <v>26</v>
      </c>
      <c r="E386" s="222" t="n">
        <v>88</v>
      </c>
      <c r="F386" s="327"/>
      <c r="G386" s="328"/>
      <c r="H386" s="329"/>
      <c r="I386" s="330"/>
      <c r="J386" s="331"/>
      <c r="K386" s="332"/>
      <c r="L386" s="333"/>
      <c r="M386" s="334"/>
      <c r="N386" s="361"/>
      <c r="O386" s="335"/>
      <c r="P386" s="336"/>
      <c r="Q386" s="337"/>
      <c r="R386" s="338"/>
      <c r="S386" s="339"/>
      <c r="T386" s="223">
        <f>F386+G386+H386+I386+J386+K386+L386+M386+N386+O386+P386+Q386+R386+S386</f>
        <v>0</v>
      </c>
      <c r="U386" s="223">
        <f>T386*D386</f>
        <v>0</v>
      </c>
      <c r="V386" s="284" t="str">
        <f>IF(T386&gt;0,T386*E386,"-")</f>
        <v>-</v>
      </c>
      <c r="W386" s="228" t="s">
        <v>58</v>
      </c>
      <c r="X386" s="293" t="n">
        <v>0.359999999999999964</v>
      </c>
      <c r="Y386" s="297">
        <f>X386*T386</f>
        <v>0</v>
      </c>
    </row>
    <row r="387" spans="1:25" s="188" customFormat="1" ht="37.25" customHeight="1">
      <c r="A387" s="251" t="n">
        <v>2018</v>
      </c>
      <c r="B387" s="242" t="s">
        <v>994</v>
      </c>
      <c r="C387" s="206" t="s">
        <v>995</v>
      </c>
      <c r="D387" s="198" t="n">
        <v>10</v>
      </c>
      <c r="E387" s="222" t="n">
        <v>85</v>
      </c>
      <c r="F387" s="327"/>
      <c r="G387" s="328"/>
      <c r="H387" s="329"/>
      <c r="I387" s="330"/>
      <c r="J387" s="331"/>
      <c r="K387" s="332"/>
      <c r="L387" s="333"/>
      <c r="M387" s="334"/>
      <c r="N387" s="361"/>
      <c r="O387" s="335"/>
      <c r="P387" s="336"/>
      <c r="Q387" s="337"/>
      <c r="R387" s="338"/>
      <c r="S387" s="339"/>
      <c r="T387" s="223">
        <f>F387+G387+H387+I387+J387+K387+L387+M387+N387+O387+P387+Q387+R387+S387</f>
        <v>0</v>
      </c>
      <c r="U387" s="223">
        <f>T387*D387</f>
        <v>0</v>
      </c>
      <c r="V387" s="284" t="str">
        <f>IF(T387&gt;0,T387*E387,"-")</f>
        <v>-</v>
      </c>
      <c r="W387" s="252" t="s">
        <v>996</v>
      </c>
      <c r="X387" s="293" t="n">
        <v>1.12000000000000011</v>
      </c>
      <c r="Y387" s="297">
        <f>X387*T387</f>
        <v>0</v>
      </c>
    </row>
    <row r="388" spans="1:25" s="188" customFormat="1" ht="37.25" customHeight="1">
      <c r="A388" s="251" t="n">
        <v>2018</v>
      </c>
      <c r="B388" s="242" t="s">
        <v>997</v>
      </c>
      <c r="C388" s="206" t="s">
        <v>998</v>
      </c>
      <c r="D388" s="198" t="n">
        <v>13</v>
      </c>
      <c r="E388" s="222" t="n">
        <v>103</v>
      </c>
      <c r="F388" s="327"/>
      <c r="G388" s="328"/>
      <c r="H388" s="329"/>
      <c r="I388" s="330"/>
      <c r="J388" s="331"/>
      <c r="K388" s="332"/>
      <c r="L388" s="333"/>
      <c r="M388" s="334"/>
      <c r="N388" s="361"/>
      <c r="O388" s="335"/>
      <c r="P388" s="336"/>
      <c r="Q388" s="337"/>
      <c r="R388" s="338"/>
      <c r="S388" s="339"/>
      <c r="T388" s="223">
        <f>F388+G388+H388+I388+J388+K388+L388+M388+N388+O388+P388+Q388+R388+S388</f>
        <v>0</v>
      </c>
      <c r="U388" s="223">
        <f>T388*D388</f>
        <v>0</v>
      </c>
      <c r="V388" s="284" t="str">
        <f>IF(T388&gt;0,T388*E388,"-")</f>
        <v>-</v>
      </c>
      <c r="W388" s="228" t="s">
        <v>58</v>
      </c>
      <c r="X388" s="293" t="n">
        <v>1.30000000000000004</v>
      </c>
      <c r="Y388" s="297">
        <f>X388*T388</f>
        <v>0</v>
      </c>
    </row>
    <row r="389" spans="1:25" s="188" customFormat="1" ht="37.25" customHeight="1">
      <c r="A389" s="251" t="n">
        <v>2018</v>
      </c>
      <c r="B389" s="242" t="s">
        <v>999</v>
      </c>
      <c r="C389" s="206" t="s">
        <v>1000</v>
      </c>
      <c r="D389" s="198" t="n">
        <v>10</v>
      </c>
      <c r="E389" s="222" t="n">
        <v>81</v>
      </c>
      <c r="F389" s="327"/>
      <c r="G389" s="328"/>
      <c r="H389" s="329"/>
      <c r="I389" s="330"/>
      <c r="J389" s="331"/>
      <c r="K389" s="332"/>
      <c r="L389" s="333"/>
      <c r="M389" s="334"/>
      <c r="N389" s="361"/>
      <c r="O389" s="335"/>
      <c r="P389" s="336"/>
      <c r="Q389" s="337"/>
      <c r="R389" s="338"/>
      <c r="S389" s="339"/>
      <c r="T389" s="223">
        <f>F389+G389+H389+I389+J389+K389+L389+M389+N389+O389+P389+Q389+R389+S389</f>
        <v>0</v>
      </c>
      <c r="U389" s="223">
        <f>T389*D389</f>
        <v>0</v>
      </c>
      <c r="V389" s="284" t="str">
        <f>IF(T389&gt;0,T389*E389,"-")</f>
        <v>-</v>
      </c>
      <c r="W389" s="253" t="s">
        <v>1001</v>
      </c>
      <c r="X389" s="293" t="n">
        <v>0.980000000000000071</v>
      </c>
      <c r="Y389" s="297">
        <f>X389*T389</f>
        <v>0</v>
      </c>
    </row>
    <row r="390" spans="1:25" s="188" customFormat="1" ht="37.25" customHeight="1">
      <c r="A390" s="251" t="n">
        <v>2018</v>
      </c>
      <c r="B390" s="242" t="s">
        <v>1002</v>
      </c>
      <c r="C390" s="206" t="s">
        <v>1003</v>
      </c>
      <c r="D390" s="198" t="n">
        <v>5</v>
      </c>
      <c r="E390" s="222" t="n">
        <v>104</v>
      </c>
      <c r="F390" s="327"/>
      <c r="G390" s="328"/>
      <c r="H390" s="329"/>
      <c r="I390" s="330"/>
      <c r="J390" s="331"/>
      <c r="K390" s="332"/>
      <c r="L390" s="333"/>
      <c r="M390" s="334"/>
      <c r="N390" s="361"/>
      <c r="O390" s="335"/>
      <c r="P390" s="336"/>
      <c r="Q390" s="337"/>
      <c r="R390" s="338"/>
      <c r="S390" s="339"/>
      <c r="T390" s="223">
        <f>F390+G390+H390+I390+J390+K390+L390+M390+N390+O390+P390+Q390+R390+S390</f>
        <v>0</v>
      </c>
      <c r="U390" s="223">
        <f>T390*D390</f>
        <v>0</v>
      </c>
      <c r="V390" s="284" t="str">
        <f>IF(T390&gt;0,T390*E390,"-")</f>
        <v>-</v>
      </c>
      <c r="W390" s="254" t="s">
        <v>1004</v>
      </c>
      <c r="X390" s="293" t="n">
        <v>1.74000000000000004</v>
      </c>
      <c r="Y390" s="297">
        <f>X390*T390</f>
        <v>0</v>
      </c>
    </row>
    <row r="391" spans="1:25" s="188" customFormat="1" ht="37.25" customHeight="1">
      <c r="A391" s="251" t="n">
        <v>2018</v>
      </c>
      <c r="B391" s="242" t="s">
        <v>1005</v>
      </c>
      <c r="C391" s="206" t="s">
        <v>1006</v>
      </c>
      <c r="D391" s="198" t="n">
        <v>10</v>
      </c>
      <c r="E391" s="222" t="n">
        <v>144</v>
      </c>
      <c r="F391" s="327"/>
      <c r="G391" s="328"/>
      <c r="H391" s="329"/>
      <c r="I391" s="330"/>
      <c r="J391" s="331"/>
      <c r="K391" s="332"/>
      <c r="L391" s="333"/>
      <c r="M391" s="334"/>
      <c r="N391" s="361"/>
      <c r="O391" s="335"/>
      <c r="P391" s="336"/>
      <c r="Q391" s="337"/>
      <c r="R391" s="338"/>
      <c r="S391" s="339"/>
      <c r="T391" s="223">
        <f>F391+G391+H391+I391+J391+K391+L391+M391+N391+O391+P391+Q391+R391+S391</f>
        <v>0</v>
      </c>
      <c r="U391" s="223">
        <f>T391*D391</f>
        <v>0</v>
      </c>
      <c r="V391" s="284" t="str">
        <f>IF(T391&gt;0,T391*E391,"-")</f>
        <v>-</v>
      </c>
      <c r="W391" s="250" t="s">
        <v>996</v>
      </c>
      <c r="X391" s="293" t="n">
        <v>2.2200000000000002</v>
      </c>
      <c r="Y391" s="297">
        <f>X391*T391</f>
        <v>0</v>
      </c>
    </row>
    <row r="392" spans="1:25" s="188" customFormat="1" ht="37.25" customHeight="1">
      <c r="A392" s="251" t="n">
        <v>2018</v>
      </c>
      <c r="B392" s="242" t="s">
        <v>1007</v>
      </c>
      <c r="C392" s="206" t="s">
        <v>1008</v>
      </c>
      <c r="D392" s="198" t="n">
        <v>3</v>
      </c>
      <c r="E392" s="222" t="n">
        <v>113</v>
      </c>
      <c r="F392" s="327"/>
      <c r="G392" s="328"/>
      <c r="H392" s="329"/>
      <c r="I392" s="330"/>
      <c r="J392" s="331"/>
      <c r="K392" s="332"/>
      <c r="L392" s="333"/>
      <c r="M392" s="334"/>
      <c r="N392" s="361"/>
      <c r="O392" s="335"/>
      <c r="P392" s="336"/>
      <c r="Q392" s="337"/>
      <c r="R392" s="338"/>
      <c r="S392" s="339"/>
      <c r="T392" s="223">
        <f>F392+G392+H392+I392+J392+K392+L392+M392+N392+O392+P392+Q392+R392+S392</f>
        <v>0</v>
      </c>
      <c r="U392" s="223">
        <f>T392*D392</f>
        <v>0</v>
      </c>
      <c r="V392" s="284" t="str">
        <f>IF(T392&gt;0,T392*E392,"-")</f>
        <v>-</v>
      </c>
      <c r="W392" s="250" t="s">
        <v>1009</v>
      </c>
      <c r="X392" s="293" t="n">
        <v>1.34000000000000008</v>
      </c>
      <c r="Y392" s="297">
        <f>X392*T392</f>
        <v>0</v>
      </c>
    </row>
    <row r="393" spans="1:25" s="188" customFormat="1" ht="37.25" customHeight="1">
      <c r="A393" s="251" t="n">
        <v>2018</v>
      </c>
      <c r="B393" s="242" t="s">
        <v>1010</v>
      </c>
      <c r="C393" s="206" t="s">
        <v>1011</v>
      </c>
      <c r="D393" s="198" t="n">
        <v>3</v>
      </c>
      <c r="E393" s="222" t="n">
        <v>113</v>
      </c>
      <c r="F393" s="327"/>
      <c r="G393" s="328"/>
      <c r="H393" s="329"/>
      <c r="I393" s="330"/>
      <c r="J393" s="331"/>
      <c r="K393" s="332"/>
      <c r="L393" s="333"/>
      <c r="M393" s="334"/>
      <c r="N393" s="361"/>
      <c r="O393" s="335"/>
      <c r="P393" s="336"/>
      <c r="Q393" s="337"/>
      <c r="R393" s="338"/>
      <c r="S393" s="339"/>
      <c r="T393" s="223">
        <f>F393+G393+H393+I393+J393+K393+L393+M393+N393+O393+P393+Q393+R393+S393</f>
        <v>0</v>
      </c>
      <c r="U393" s="223">
        <f>T393*D393</f>
        <v>0</v>
      </c>
      <c r="V393" s="284" t="str">
        <f>IF(T393&gt;0,T393*E393,"-")</f>
        <v>-</v>
      </c>
      <c r="W393" s="250" t="s">
        <v>1012</v>
      </c>
      <c r="X393" s="293" t="n">
        <v>1.31000000000000005</v>
      </c>
      <c r="Y393" s="297">
        <f>X393*T393</f>
        <v>0</v>
      </c>
    </row>
    <row r="394" spans="1:25" s="188" customFormat="1" ht="37.25" customHeight="1">
      <c r="A394" s="251" t="n">
        <v>2018</v>
      </c>
      <c r="B394" s="242" t="s">
        <v>1013</v>
      </c>
      <c r="C394" s="206" t="s">
        <v>1014</v>
      </c>
      <c r="D394" s="198" t="n">
        <v>5</v>
      </c>
      <c r="E394" s="222" t="n">
        <v>124</v>
      </c>
      <c r="F394" s="327"/>
      <c r="G394" s="328"/>
      <c r="H394" s="329"/>
      <c r="I394" s="330"/>
      <c r="J394" s="331"/>
      <c r="K394" s="332"/>
      <c r="L394" s="333"/>
      <c r="M394" s="334"/>
      <c r="N394" s="361"/>
      <c r="O394" s="335"/>
      <c r="P394" s="336"/>
      <c r="Q394" s="337"/>
      <c r="R394" s="338"/>
      <c r="S394" s="339"/>
      <c r="T394" s="223">
        <f>F394+G394+H394+I394+J394+K394+L394+M394+N394+O394+P394+Q394+R394+S394</f>
        <v>0</v>
      </c>
      <c r="U394" s="223">
        <f>T394*D394</f>
        <v>0</v>
      </c>
      <c r="V394" s="284" t="str">
        <f>IF(T394&gt;0,T394*E394,"-")</f>
        <v>-</v>
      </c>
      <c r="W394" s="250" t="s">
        <v>1015</v>
      </c>
      <c r="X394" s="293" t="n">
        <v>2.14999999999999991</v>
      </c>
      <c r="Y394" s="297">
        <f>X394*T394</f>
        <v>0</v>
      </c>
    </row>
    <row r="395" spans="1:25" s="188" customFormat="1" ht="37.25" customHeight="1">
      <c r="A395" s="251" t="n">
        <v>2018</v>
      </c>
      <c r="B395" s="242" t="s">
        <v>1016</v>
      </c>
      <c r="C395" s="206" t="s">
        <v>1017</v>
      </c>
      <c r="D395" s="198" t="n">
        <v>5</v>
      </c>
      <c r="E395" s="222" t="n">
        <v>128</v>
      </c>
      <c r="F395" s="327"/>
      <c r="G395" s="328"/>
      <c r="H395" s="329"/>
      <c r="I395" s="330"/>
      <c r="J395" s="331"/>
      <c r="K395" s="332"/>
      <c r="L395" s="333"/>
      <c r="M395" s="334"/>
      <c r="N395" s="361"/>
      <c r="O395" s="335"/>
      <c r="P395" s="336"/>
      <c r="Q395" s="337"/>
      <c r="R395" s="338"/>
      <c r="S395" s="339"/>
      <c r="T395" s="223">
        <f>F395+G395+H395+I395+J395+K395+L395+M395+N395+O395+P395+Q395+R395+S395</f>
        <v>0</v>
      </c>
      <c r="U395" s="223">
        <f>T395*D395</f>
        <v>0</v>
      </c>
      <c r="V395" s="284" t="str">
        <f>IF(T395&gt;0,T395*E395,"-")</f>
        <v>-</v>
      </c>
      <c r="W395" s="250" t="s">
        <v>112</v>
      </c>
      <c r="X395" s="293" t="n">
        <v>2.2200000000000002</v>
      </c>
      <c r="Y395" s="297">
        <f>X395*T395</f>
        <v>0</v>
      </c>
    </row>
    <row r="396" spans="1:25" s="188" customFormat="1" ht="37.25" customHeight="1">
      <c r="A396" s="251" t="n">
        <v>2018</v>
      </c>
      <c r="B396" s="242" t="s">
        <v>1018</v>
      </c>
      <c r="C396" s="206" t="s">
        <v>1019</v>
      </c>
      <c r="D396" s="198" t="n">
        <v>2</v>
      </c>
      <c r="E396" s="222" t="n">
        <v>148</v>
      </c>
      <c r="F396" s="327"/>
      <c r="G396" s="328"/>
      <c r="H396" s="329"/>
      <c r="I396" s="330"/>
      <c r="J396" s="331"/>
      <c r="K396" s="332"/>
      <c r="L396" s="333"/>
      <c r="M396" s="334"/>
      <c r="N396" s="361"/>
      <c r="O396" s="335"/>
      <c r="P396" s="336"/>
      <c r="Q396" s="337"/>
      <c r="R396" s="338"/>
      <c r="S396" s="339"/>
      <c r="T396" s="223">
        <f>F396+G396+H396+I396+J396+K396+L396+M396+N396+O396+P396+Q396+R396+S396</f>
        <v>0</v>
      </c>
      <c r="U396" s="223">
        <f>T396*D396</f>
        <v>0</v>
      </c>
      <c r="V396" s="284" t="str">
        <f>IF(T396&gt;0,T396*E396,"-")</f>
        <v>-</v>
      </c>
      <c r="W396" s="250" t="s">
        <v>1020</v>
      </c>
      <c r="X396" s="293" t="n">
        <v>2.08999999999999986</v>
      </c>
      <c r="Y396" s="297">
        <f>X396*T396</f>
        <v>0</v>
      </c>
    </row>
    <row r="397" spans="1:25" s="188" customFormat="1" ht="37.25" customHeight="1">
      <c r="A397" s="251" t="n">
        <v>2018</v>
      </c>
      <c r="B397" s="242" t="s">
        <v>1021</v>
      </c>
      <c r="C397" s="206" t="s">
        <v>1022</v>
      </c>
      <c r="D397" s="198" t="n">
        <v>2</v>
      </c>
      <c r="E397" s="222" t="n">
        <v>159</v>
      </c>
      <c r="F397" s="327"/>
      <c r="G397" s="328"/>
      <c r="H397" s="329"/>
      <c r="I397" s="330"/>
      <c r="J397" s="331"/>
      <c r="K397" s="332"/>
      <c r="L397" s="333"/>
      <c r="M397" s="334"/>
      <c r="N397" s="361"/>
      <c r="O397" s="335"/>
      <c r="P397" s="336"/>
      <c r="Q397" s="337"/>
      <c r="R397" s="338"/>
      <c r="S397" s="339"/>
      <c r="T397" s="223">
        <f>F397+G397+H397+I397+J397+K397+L397+M397+N397+O397+P397+Q397+R397+S397</f>
        <v>0</v>
      </c>
      <c r="U397" s="223">
        <f>T397*D397</f>
        <v>0</v>
      </c>
      <c r="V397" s="284" t="str">
        <f>IF(T397&gt;0,T397*E397,"-")</f>
        <v>-</v>
      </c>
      <c r="W397" s="250" t="s">
        <v>672</v>
      </c>
      <c r="X397" s="293" t="n">
        <v>2.24000000000000021</v>
      </c>
      <c r="Y397" s="297">
        <f>X397*T397</f>
        <v>0</v>
      </c>
    </row>
    <row r="398" spans="1:25" s="188" customFormat="1" ht="37.25" customHeight="1">
      <c r="A398" s="251" t="n">
        <v>2018</v>
      </c>
      <c r="B398" s="242" t="s">
        <v>1023</v>
      </c>
      <c r="C398" s="206" t="s">
        <v>1024</v>
      </c>
      <c r="D398" s="198" t="n">
        <v>3</v>
      </c>
      <c r="E398" s="222" t="n">
        <v>170</v>
      </c>
      <c r="F398" s="327"/>
      <c r="G398" s="328"/>
      <c r="H398" s="329"/>
      <c r="I398" s="330"/>
      <c r="J398" s="331"/>
      <c r="K398" s="332"/>
      <c r="L398" s="333"/>
      <c r="M398" s="334"/>
      <c r="N398" s="361"/>
      <c r="O398" s="335"/>
      <c r="P398" s="336"/>
      <c r="Q398" s="337"/>
      <c r="R398" s="338"/>
      <c r="S398" s="339"/>
      <c r="T398" s="223">
        <f>F398+G398+H398+I398+J398+K398+L398+M398+N398+O398+P398+Q398+R398+S398</f>
        <v>0</v>
      </c>
      <c r="U398" s="223">
        <f>T398*D398</f>
        <v>0</v>
      </c>
      <c r="V398" s="284" t="str">
        <f>IF(T398&gt;0,T398*E398,"-")</f>
        <v>-</v>
      </c>
      <c r="W398" s="250" t="s">
        <v>112</v>
      </c>
      <c r="X398" s="293" t="n">
        <v>2.24000000000000021</v>
      </c>
      <c r="Y398" s="297">
        <f>X398*T398</f>
        <v>0</v>
      </c>
    </row>
    <row r="399" spans="1:25" s="188" customFormat="1" ht="37.25" customHeight="1">
      <c r="A399" s="251" t="n">
        <v>2018</v>
      </c>
      <c r="B399" s="242" t="s">
        <v>1025</v>
      </c>
      <c r="C399" s="206" t="s">
        <v>1026</v>
      </c>
      <c r="D399" s="198" t="n">
        <v>3</v>
      </c>
      <c r="E399" s="222" t="n">
        <v>153</v>
      </c>
      <c r="F399" s="327"/>
      <c r="G399" s="328"/>
      <c r="H399" s="329"/>
      <c r="I399" s="330"/>
      <c r="J399" s="331"/>
      <c r="K399" s="332"/>
      <c r="L399" s="333"/>
      <c r="M399" s="334"/>
      <c r="N399" s="361"/>
      <c r="O399" s="335"/>
      <c r="P399" s="336"/>
      <c r="Q399" s="337"/>
      <c r="R399" s="338"/>
      <c r="S399" s="339"/>
      <c r="T399" s="223">
        <f>F399+G399+H399+I399+J399+K399+L399+M399+N399+O399+P399+Q399+R399+S399</f>
        <v>0</v>
      </c>
      <c r="U399" s="223">
        <f>T399*D399</f>
        <v>0</v>
      </c>
      <c r="V399" s="284" t="str">
        <f>IF(T399&gt;0,T399*E399,"-")</f>
        <v>-</v>
      </c>
      <c r="W399" s="250" t="s">
        <v>1027</v>
      </c>
      <c r="X399" s="293" t="n">
        <v>1.95</v>
      </c>
      <c r="Y399" s="297">
        <f>X399*T399</f>
        <v>0</v>
      </c>
    </row>
    <row r="400" spans="1:25" s="188" customFormat="1" ht="37.25" customHeight="1">
      <c r="A400" s="251" t="n">
        <v>2018</v>
      </c>
      <c r="B400" s="242" t="s">
        <v>1028</v>
      </c>
      <c r="C400" s="206" t="s">
        <v>1029</v>
      </c>
      <c r="D400" s="198" t="n">
        <v>2</v>
      </c>
      <c r="E400" s="222" t="n">
        <v>86</v>
      </c>
      <c r="F400" s="327"/>
      <c r="G400" s="328"/>
      <c r="H400" s="329"/>
      <c r="I400" s="330"/>
      <c r="J400" s="331"/>
      <c r="K400" s="332"/>
      <c r="L400" s="333"/>
      <c r="M400" s="334"/>
      <c r="N400" s="361"/>
      <c r="O400" s="335"/>
      <c r="P400" s="336"/>
      <c r="Q400" s="337"/>
      <c r="R400" s="338"/>
      <c r="S400" s="339"/>
      <c r="T400" s="223">
        <f>F400+G400+H400+I400+J400+K400+L400+M400+N400+O400+P400+Q400+R400+S400</f>
        <v>0</v>
      </c>
      <c r="U400" s="223">
        <f>T400*D400</f>
        <v>0</v>
      </c>
      <c r="V400" s="284" t="str">
        <f>IF(T400&gt;0,T400*E400,"-")</f>
        <v>-</v>
      </c>
      <c r="W400" s="250" t="s">
        <v>554</v>
      </c>
      <c r="X400" s="293" t="n">
        <v>1.32000000000000006</v>
      </c>
      <c r="Y400" s="297">
        <f>X400*T400</f>
        <v>0</v>
      </c>
    </row>
    <row r="401" spans="1:25" s="188" customFormat="1" ht="37.25" customHeight="1">
      <c r="A401" s="251" t="n">
        <v>2018</v>
      </c>
      <c r="B401" s="242" t="s">
        <v>1030</v>
      </c>
      <c r="C401" s="206" t="s">
        <v>1031</v>
      </c>
      <c r="D401" s="198" t="n">
        <v>3</v>
      </c>
      <c r="E401" s="222" t="n">
        <v>128</v>
      </c>
      <c r="F401" s="327"/>
      <c r="G401" s="328"/>
      <c r="H401" s="329"/>
      <c r="I401" s="330"/>
      <c r="J401" s="331"/>
      <c r="K401" s="332"/>
      <c r="L401" s="333"/>
      <c r="M401" s="334"/>
      <c r="N401" s="361"/>
      <c r="O401" s="335"/>
      <c r="P401" s="336"/>
      <c r="Q401" s="337"/>
      <c r="R401" s="338"/>
      <c r="S401" s="339"/>
      <c r="T401" s="223">
        <f>F401+G401+H401+I401+J401+K401+L401+M401+N401+O401+P401+Q401+R401+S401</f>
        <v>0</v>
      </c>
      <c r="U401" s="223">
        <f>T401*D401</f>
        <v>0</v>
      </c>
      <c r="V401" s="284" t="str">
        <f>IF(T401&gt;0,T401*E401,"-")</f>
        <v>-</v>
      </c>
      <c r="W401" s="250" t="s">
        <v>1032</v>
      </c>
      <c r="X401" s="293" t="n">
        <v>1.50999999999999996</v>
      </c>
      <c r="Y401" s="297">
        <f>X401*T401</f>
        <v>0</v>
      </c>
    </row>
    <row r="402" spans="1:25" s="188" customFormat="1" ht="37.25" customHeight="1">
      <c r="A402" s="251" t="n">
        <v>2018</v>
      </c>
      <c r="B402" s="242" t="s">
        <v>1033</v>
      </c>
      <c r="C402" s="206" t="s">
        <v>1034</v>
      </c>
      <c r="D402" s="198" t="n">
        <v>2</v>
      </c>
      <c r="E402" s="222" t="n">
        <v>130</v>
      </c>
      <c r="F402" s="327"/>
      <c r="G402" s="328"/>
      <c r="H402" s="329"/>
      <c r="I402" s="330"/>
      <c r="J402" s="331"/>
      <c r="K402" s="332"/>
      <c r="L402" s="333"/>
      <c r="M402" s="334"/>
      <c r="N402" s="361"/>
      <c r="O402" s="335"/>
      <c r="P402" s="336"/>
      <c r="Q402" s="337"/>
      <c r="R402" s="338"/>
      <c r="S402" s="339"/>
      <c r="T402" s="223">
        <f>F402+G402+H402+I402+J402+K402+L402+M402+N402+O402+P402+Q402+R402+S402</f>
        <v>0</v>
      </c>
      <c r="U402" s="223">
        <f>T402*D402</f>
        <v>0</v>
      </c>
      <c r="V402" s="284" t="str">
        <f>IF(T402&gt;0,T402*E402,"-")</f>
        <v>-</v>
      </c>
      <c r="W402" s="250" t="s">
        <v>672</v>
      </c>
      <c r="X402" s="293" t="n">
        <v>1.81000000000000014</v>
      </c>
      <c r="Y402" s="297">
        <f>X402*T402</f>
        <v>0</v>
      </c>
    </row>
    <row r="403" spans="1:25" s="188" customFormat="1" ht="37.25" customHeight="1">
      <c r="A403" s="251" t="n">
        <v>2018</v>
      </c>
      <c r="B403" s="242" t="s">
        <v>1035</v>
      </c>
      <c r="C403" s="206" t="s">
        <v>1036</v>
      </c>
      <c r="D403" s="198" t="n">
        <v>2</v>
      </c>
      <c r="E403" s="222" t="n">
        <v>108</v>
      </c>
      <c r="F403" s="327"/>
      <c r="G403" s="328"/>
      <c r="H403" s="329"/>
      <c r="I403" s="330"/>
      <c r="J403" s="331"/>
      <c r="K403" s="332"/>
      <c r="L403" s="333"/>
      <c r="M403" s="334"/>
      <c r="N403" s="361"/>
      <c r="O403" s="335"/>
      <c r="P403" s="336"/>
      <c r="Q403" s="337"/>
      <c r="R403" s="338"/>
      <c r="S403" s="339"/>
      <c r="T403" s="223">
        <f>F403+G403+H403+I403+J403+K403+L403+M403+N403+O403+P403+Q403+R403+S403</f>
        <v>0</v>
      </c>
      <c r="U403" s="223">
        <f>T403*D403</f>
        <v>0</v>
      </c>
      <c r="V403" s="284" t="str">
        <f>IF(T403&gt;0,T403*E403,"-")</f>
        <v>-</v>
      </c>
      <c r="W403" s="250" t="s">
        <v>987</v>
      </c>
      <c r="X403" s="293" t="n">
        <v>1.40999999999999996</v>
      </c>
      <c r="Y403" s="297">
        <f>X403*T403</f>
        <v>0</v>
      </c>
    </row>
    <row r="404" spans="1:25" s="188" customFormat="1" ht="37.25" customHeight="1">
      <c r="A404" s="251" t="n">
        <v>2018</v>
      </c>
      <c r="B404" s="242" t="s">
        <v>1037</v>
      </c>
      <c r="C404" s="206" t="s">
        <v>1038</v>
      </c>
      <c r="D404" s="198" t="n">
        <v>1</v>
      </c>
      <c r="E404" s="222" t="n">
        <v>109</v>
      </c>
      <c r="F404" s="327"/>
      <c r="G404" s="328"/>
      <c r="H404" s="329"/>
      <c r="I404" s="330"/>
      <c r="J404" s="331"/>
      <c r="K404" s="332"/>
      <c r="L404" s="333"/>
      <c r="M404" s="334"/>
      <c r="N404" s="361"/>
      <c r="O404" s="335"/>
      <c r="P404" s="336"/>
      <c r="Q404" s="337"/>
      <c r="R404" s="338"/>
      <c r="S404" s="339"/>
      <c r="T404" s="223">
        <f>F404+G404+H404+I404+J404+K404+L404+M404+N404+O404+P404+Q404+R404+S404</f>
        <v>0</v>
      </c>
      <c r="U404" s="223">
        <f>T404*D404</f>
        <v>0</v>
      </c>
      <c r="V404" s="284" t="str">
        <f>IF(T404&gt;0,T404*E404,"-")</f>
        <v>-</v>
      </c>
      <c r="W404" s="250" t="s">
        <v>85</v>
      </c>
      <c r="X404" s="293" t="n">
        <v>1.66999999999999993</v>
      </c>
      <c r="Y404" s="297">
        <f>X404*T404</f>
        <v>0</v>
      </c>
    </row>
    <row r="405" spans="1:25" s="188" customFormat="1" ht="37.25" customHeight="1">
      <c r="A405" s="251" t="n">
        <v>2018</v>
      </c>
      <c r="B405" s="242" t="s">
        <v>1039</v>
      </c>
      <c r="C405" s="206" t="s">
        <v>1040</v>
      </c>
      <c r="D405" s="198" t="n">
        <v>1</v>
      </c>
      <c r="E405" s="222" t="n">
        <v>110</v>
      </c>
      <c r="F405" s="327"/>
      <c r="G405" s="328"/>
      <c r="H405" s="329"/>
      <c r="I405" s="330"/>
      <c r="J405" s="331"/>
      <c r="K405" s="332"/>
      <c r="L405" s="333"/>
      <c r="M405" s="334"/>
      <c r="N405" s="361"/>
      <c r="O405" s="335"/>
      <c r="P405" s="336"/>
      <c r="Q405" s="337"/>
      <c r="R405" s="338"/>
      <c r="S405" s="339"/>
      <c r="T405" s="223">
        <f>F405+G405+H405+I405+J405+K405+L405+M405+N405+O405+P405+Q405+R405+S405</f>
        <v>0</v>
      </c>
      <c r="U405" s="223">
        <f>T405*D405</f>
        <v>0</v>
      </c>
      <c r="V405" s="284" t="str">
        <f>IF(T405&gt;0,T405*E405,"-")</f>
        <v>-</v>
      </c>
      <c r="W405" s="250" t="s">
        <v>85</v>
      </c>
      <c r="X405" s="293" t="n">
        <v>1.66999999999999993</v>
      </c>
      <c r="Y405" s="297">
        <f>X405*T405</f>
        <v>0</v>
      </c>
    </row>
    <row r="406" spans="1:25" s="188" customFormat="1" ht="37.25" customHeight="1">
      <c r="A406" s="251" t="n">
        <v>2018</v>
      </c>
      <c r="B406" s="242" t="s">
        <v>1041</v>
      </c>
      <c r="C406" s="206" t="s">
        <v>1042</v>
      </c>
      <c r="D406" s="198" t="n">
        <v>1</v>
      </c>
      <c r="E406" s="222" t="n">
        <v>109</v>
      </c>
      <c r="F406" s="327"/>
      <c r="G406" s="328"/>
      <c r="H406" s="329"/>
      <c r="I406" s="330"/>
      <c r="J406" s="331"/>
      <c r="K406" s="332"/>
      <c r="L406" s="333"/>
      <c r="M406" s="334"/>
      <c r="N406" s="361"/>
      <c r="O406" s="335"/>
      <c r="P406" s="336"/>
      <c r="Q406" s="337"/>
      <c r="R406" s="338"/>
      <c r="S406" s="339"/>
      <c r="T406" s="223">
        <f>F406+G406+H406+I406+J406+K406+L406+M406+N406+O406+P406+Q406+R406+S406</f>
        <v>0</v>
      </c>
      <c r="U406" s="223">
        <f>T406*D406</f>
        <v>0</v>
      </c>
      <c r="V406" s="284" t="str">
        <f>IF(T406&gt;0,T406*E406,"-")</f>
        <v>-</v>
      </c>
      <c r="W406" s="250" t="s">
        <v>72</v>
      </c>
      <c r="X406" s="293" t="n">
        <v>1.62999999999999989</v>
      </c>
      <c r="Y406" s="297">
        <f>X406*T406</f>
        <v>0</v>
      </c>
    </row>
    <row r="407" spans="1:25" s="188" customFormat="1" ht="37.25" customHeight="1">
      <c r="A407" s="251" t="n">
        <v>2018</v>
      </c>
      <c r="B407" s="242" t="s">
        <v>1043</v>
      </c>
      <c r="C407" s="206" t="s">
        <v>1044</v>
      </c>
      <c r="D407" s="198" t="n">
        <v>1</v>
      </c>
      <c r="E407" s="222" t="n">
        <v>113</v>
      </c>
      <c r="F407" s="327"/>
      <c r="G407" s="328"/>
      <c r="H407" s="329"/>
      <c r="I407" s="330"/>
      <c r="J407" s="331"/>
      <c r="K407" s="332"/>
      <c r="L407" s="333"/>
      <c r="M407" s="334"/>
      <c r="N407" s="361"/>
      <c r="O407" s="335"/>
      <c r="P407" s="336"/>
      <c r="Q407" s="337"/>
      <c r="R407" s="338"/>
      <c r="S407" s="339"/>
      <c r="T407" s="223">
        <f>F407+G407+H407+I407+J407+K407+L407+M407+N407+O407+P407+Q407+R407+S407</f>
        <v>0</v>
      </c>
      <c r="U407" s="223">
        <f>T407*D407</f>
        <v>0</v>
      </c>
      <c r="V407" s="284" t="str">
        <f>IF(T407&gt;0,T407*E407,"-")</f>
        <v>-</v>
      </c>
      <c r="W407" s="250" t="s">
        <v>79</v>
      </c>
      <c r="X407" s="293" t="n">
        <v>1.71999999999999993</v>
      </c>
      <c r="Y407" s="297">
        <f>X407*T407</f>
        <v>0</v>
      </c>
    </row>
    <row r="408" spans="1:25" s="188" customFormat="1" ht="37.25" customHeight="1">
      <c r="A408" s="251" t="n">
        <v>2018</v>
      </c>
      <c r="B408" s="242" t="s">
        <v>1045</v>
      </c>
      <c r="C408" s="206" t="s">
        <v>1046</v>
      </c>
      <c r="D408" s="198" t="n">
        <v>1</v>
      </c>
      <c r="E408" s="222" t="n">
        <v>111</v>
      </c>
      <c r="F408" s="327"/>
      <c r="G408" s="328"/>
      <c r="H408" s="329"/>
      <c r="I408" s="330"/>
      <c r="J408" s="331"/>
      <c r="K408" s="332"/>
      <c r="L408" s="333"/>
      <c r="M408" s="334"/>
      <c r="N408" s="361"/>
      <c r="O408" s="335"/>
      <c r="P408" s="336"/>
      <c r="Q408" s="337"/>
      <c r="R408" s="338"/>
      <c r="S408" s="339"/>
      <c r="T408" s="223">
        <f>F408+G408+H408+I408+J408+K408+L408+M408+N408+O408+P408+Q408+R408+S408</f>
        <v>0</v>
      </c>
      <c r="U408" s="223">
        <f>T408*D408</f>
        <v>0</v>
      </c>
      <c r="V408" s="284" t="str">
        <f>IF(T408&gt;0,T408*E408,"-")</f>
        <v>-</v>
      </c>
      <c r="W408" s="250" t="s">
        <v>82</v>
      </c>
      <c r="X408" s="293" t="n">
        <v>1.68999999999999995</v>
      </c>
      <c r="Y408" s="297">
        <f>X408*T408</f>
        <v>0</v>
      </c>
    </row>
    <row r="409" spans="1:25" s="188" customFormat="1" ht="37.25" customHeight="1">
      <c r="A409" s="251" t="n">
        <v>2018</v>
      </c>
      <c r="B409" s="242" t="s">
        <v>1047</v>
      </c>
      <c r="C409" s="206" t="s">
        <v>1048</v>
      </c>
      <c r="D409" s="198" t="n">
        <v>1</v>
      </c>
      <c r="E409" s="222" t="n">
        <v>88</v>
      </c>
      <c r="F409" s="327"/>
      <c r="G409" s="328"/>
      <c r="H409" s="329"/>
      <c r="I409" s="330"/>
      <c r="J409" s="331"/>
      <c r="K409" s="332"/>
      <c r="L409" s="333"/>
      <c r="M409" s="334"/>
      <c r="N409" s="361"/>
      <c r="O409" s="335"/>
      <c r="P409" s="336"/>
      <c r="Q409" s="337"/>
      <c r="R409" s="338"/>
      <c r="S409" s="339"/>
      <c r="T409" s="223">
        <f>F409+G409+H409+I409+J409+K409+L409+M409+N409+O409+P409+Q409+R409+S409</f>
        <v>0</v>
      </c>
      <c r="U409" s="223">
        <f>T409*D409</f>
        <v>0</v>
      </c>
      <c r="V409" s="284" t="str">
        <f>IF(T409&gt;0,T409*E409,"-")</f>
        <v>-</v>
      </c>
      <c r="W409" s="250" t="s">
        <v>1049</v>
      </c>
      <c r="X409" s="293" t="n">
        <v>1.30000000000000004</v>
      </c>
      <c r="Y409" s="297">
        <f>X409*T409</f>
        <v>0</v>
      </c>
    </row>
    <row r="410" spans="1:25" s="188" customFormat="1" ht="37.25" customHeight="1">
      <c r="A410" s="251" t="n">
        <v>2018</v>
      </c>
      <c r="B410" s="242" t="s">
        <v>1050</v>
      </c>
      <c r="C410" s="206" t="s">
        <v>1051</v>
      </c>
      <c r="D410" s="198" t="n">
        <v>1</v>
      </c>
      <c r="E410" s="222" t="n">
        <v>85</v>
      </c>
      <c r="F410" s="327"/>
      <c r="G410" s="328"/>
      <c r="H410" s="329"/>
      <c r="I410" s="330"/>
      <c r="J410" s="331"/>
      <c r="K410" s="332"/>
      <c r="L410" s="333"/>
      <c r="M410" s="334"/>
      <c r="N410" s="361"/>
      <c r="O410" s="335"/>
      <c r="P410" s="336"/>
      <c r="Q410" s="337"/>
      <c r="R410" s="338"/>
      <c r="S410" s="339"/>
      <c r="T410" s="223">
        <f>F410+G410+H410+I410+J410+K410+L410+M410+N410+O410+P410+Q410+R410+S410</f>
        <v>0</v>
      </c>
      <c r="U410" s="223">
        <f>T410*D410</f>
        <v>0</v>
      </c>
      <c r="V410" s="284" t="str">
        <f>IF(T410&gt;0,T410*E410,"-")</f>
        <v>-</v>
      </c>
      <c r="W410" s="250" t="s">
        <v>85</v>
      </c>
      <c r="X410" s="293" t="n">
        <v>1.25</v>
      </c>
      <c r="Y410" s="297">
        <f>X410*T410</f>
        <v>0</v>
      </c>
    </row>
    <row r="411" spans="1:25" s="188" customFormat="1" ht="37.25" customHeight="1">
      <c r="A411" s="251" t="n">
        <v>2018</v>
      </c>
      <c r="B411" s="242" t="s">
        <v>1052</v>
      </c>
      <c r="C411" s="206" t="s">
        <v>1053</v>
      </c>
      <c r="D411" s="198" t="n">
        <v>1</v>
      </c>
      <c r="E411" s="222" t="n">
        <v>87</v>
      </c>
      <c r="F411" s="327"/>
      <c r="G411" s="328"/>
      <c r="H411" s="329"/>
      <c r="I411" s="330"/>
      <c r="J411" s="331"/>
      <c r="K411" s="332"/>
      <c r="L411" s="333"/>
      <c r="M411" s="334"/>
      <c r="N411" s="361"/>
      <c r="O411" s="335"/>
      <c r="P411" s="336"/>
      <c r="Q411" s="337"/>
      <c r="R411" s="338"/>
      <c r="S411" s="339"/>
      <c r="T411" s="223">
        <f>F411+G411+H411+I411+J411+K411+L411+M411+N411+O411+P411+Q411+R411+S411</f>
        <v>0</v>
      </c>
      <c r="U411" s="223">
        <f>T411*D411</f>
        <v>0</v>
      </c>
      <c r="V411" s="284" t="str">
        <f>IF(T411&gt;0,T411*E411,"-")</f>
        <v>-</v>
      </c>
      <c r="W411" s="250" t="s">
        <v>264</v>
      </c>
      <c r="X411" s="293" t="n">
        <v>1.27000000000000002</v>
      </c>
      <c r="Y411" s="297">
        <f>X411*T411</f>
        <v>0</v>
      </c>
    </row>
    <row r="412" spans="1:25" s="188" customFormat="1" ht="37.25" customHeight="1">
      <c r="A412" s="251" t="n">
        <v>2018</v>
      </c>
      <c r="B412" s="242" t="s">
        <v>1054</v>
      </c>
      <c r="C412" s="206" t="s">
        <v>1055</v>
      </c>
      <c r="D412" s="198" t="n">
        <v>1</v>
      </c>
      <c r="E412" s="222" t="n">
        <v>240</v>
      </c>
      <c r="F412" s="327"/>
      <c r="G412" s="328"/>
      <c r="H412" s="329"/>
      <c r="I412" s="330"/>
      <c r="J412" s="331"/>
      <c r="K412" s="332"/>
      <c r="L412" s="333"/>
      <c r="M412" s="334"/>
      <c r="N412" s="361"/>
      <c r="O412" s="335"/>
      <c r="P412" s="336"/>
      <c r="Q412" s="337"/>
      <c r="R412" s="338"/>
      <c r="S412" s="339"/>
      <c r="T412" s="223">
        <f>F412+G412+H412+I412+J412+K412+L412+M412+N412+O412+P412+Q412+R412+S412</f>
        <v>0</v>
      </c>
      <c r="U412" s="223">
        <f>T412*D412</f>
        <v>0</v>
      </c>
      <c r="V412" s="284" t="str">
        <f>IF(T412&gt;0,T412*E412,"-")</f>
        <v>-</v>
      </c>
      <c r="W412" s="250" t="s">
        <v>637</v>
      </c>
      <c r="X412" s="293" t="n">
        <v>3.87000000000000011</v>
      </c>
      <c r="Y412" s="297">
        <f>X412*T412</f>
        <v>0</v>
      </c>
    </row>
    <row r="413" spans="1:25" s="188" customFormat="1" ht="37.25" customHeight="1">
      <c r="A413" s="251" t="n">
        <v>2018</v>
      </c>
      <c r="B413" s="242" t="s">
        <v>1056</v>
      </c>
      <c r="C413" s="206" t="s">
        <v>1057</v>
      </c>
      <c r="D413" s="198" t="n">
        <v>1</v>
      </c>
      <c r="E413" s="222" t="n">
        <v>132</v>
      </c>
      <c r="F413" s="327"/>
      <c r="G413" s="328"/>
      <c r="H413" s="329"/>
      <c r="I413" s="330"/>
      <c r="J413" s="331"/>
      <c r="K413" s="332"/>
      <c r="L413" s="333"/>
      <c r="M413" s="334"/>
      <c r="N413" s="361"/>
      <c r="O413" s="335"/>
      <c r="P413" s="336"/>
      <c r="Q413" s="337"/>
      <c r="R413" s="338"/>
      <c r="S413" s="339"/>
      <c r="T413" s="223">
        <f>F413+G413+H413+I413+J413+K413+L413+M413+N413+O413+P413+Q413+R413+S413</f>
        <v>0</v>
      </c>
      <c r="U413" s="223">
        <f>T413*D413</f>
        <v>0</v>
      </c>
      <c r="V413" s="284" t="str">
        <f>IF(T413&gt;0,T413*E413,"-")</f>
        <v>-</v>
      </c>
      <c r="W413" s="250" t="s">
        <v>637</v>
      </c>
      <c r="X413" s="293" t="n">
        <v>2.06999999999999984</v>
      </c>
      <c r="Y413" s="297">
        <f>X413*T413</f>
        <v>0</v>
      </c>
    </row>
    <row r="414" spans="1:25" s="188" customFormat="1" ht="37.25" customHeight="1">
      <c r="A414" s="251" t="n">
        <v>2018</v>
      </c>
      <c r="B414" s="242" t="s">
        <v>1058</v>
      </c>
      <c r="C414" s="206" t="s">
        <v>1059</v>
      </c>
      <c r="D414" s="198" t="n">
        <v>1</v>
      </c>
      <c r="E414" s="222" t="n">
        <v>234</v>
      </c>
      <c r="F414" s="327"/>
      <c r="G414" s="328"/>
      <c r="H414" s="329"/>
      <c r="I414" s="330"/>
      <c r="J414" s="331"/>
      <c r="K414" s="332"/>
      <c r="L414" s="333"/>
      <c r="M414" s="334"/>
      <c r="N414" s="361"/>
      <c r="O414" s="335"/>
      <c r="P414" s="336"/>
      <c r="Q414" s="337"/>
      <c r="R414" s="338"/>
      <c r="S414" s="339"/>
      <c r="T414" s="223">
        <f>F414+G414+H414+I414+J414+K414+L414+M414+N414+O414+P414+Q414+R414+S414</f>
        <v>0</v>
      </c>
      <c r="U414" s="223">
        <f>T414*D414</f>
        <v>0</v>
      </c>
      <c r="V414" s="284" t="str">
        <f>IF(T414&gt;0,T414*E414,"-")</f>
        <v>-</v>
      </c>
      <c r="W414" s="250" t="s">
        <v>637</v>
      </c>
      <c r="X414" s="293" t="n">
        <v>3.79000000000000004</v>
      </c>
      <c r="Y414" s="297">
        <f>X414*T414</f>
        <v>0</v>
      </c>
    </row>
    <row r="415" spans="1:25" s="188" customFormat="1" ht="37.25" customHeight="1">
      <c r="A415" s="251" t="n">
        <v>2018</v>
      </c>
      <c r="B415" s="242" t="s">
        <v>1060</v>
      </c>
      <c r="C415" s="206" t="s">
        <v>1061</v>
      </c>
      <c r="D415" s="198" t="n">
        <v>1</v>
      </c>
      <c r="E415" s="222" t="n">
        <v>177</v>
      </c>
      <c r="F415" s="327"/>
      <c r="G415" s="328"/>
      <c r="H415" s="329"/>
      <c r="I415" s="330"/>
      <c r="J415" s="331"/>
      <c r="K415" s="332"/>
      <c r="L415" s="333"/>
      <c r="M415" s="334"/>
      <c r="N415" s="361"/>
      <c r="O415" s="335"/>
      <c r="P415" s="336"/>
      <c r="Q415" s="337"/>
      <c r="R415" s="338"/>
      <c r="S415" s="339"/>
      <c r="T415" s="223">
        <f>F415+G415+H415+I415+J415+K415+L415+M415+N415+O415+P415+Q415+R415+S415</f>
        <v>0</v>
      </c>
      <c r="U415" s="223">
        <f>T415*D415</f>
        <v>0</v>
      </c>
      <c r="V415" s="284" t="str">
        <f>IF(T415&gt;0,T415*E415,"-")</f>
        <v>-</v>
      </c>
      <c r="W415" s="250" t="s">
        <v>264</v>
      </c>
      <c r="X415" s="293" t="n">
        <v>2.81999999999999993</v>
      </c>
      <c r="Y415" s="297">
        <f>X415*T415</f>
        <v>0</v>
      </c>
    </row>
    <row r="416" spans="1:25" s="188" customFormat="1" ht="37.25" customHeight="1">
      <c r="A416" s="251" t="n">
        <v>2018</v>
      </c>
      <c r="B416" s="242" t="s">
        <v>1062</v>
      </c>
      <c r="C416" s="206" t="s">
        <v>1063</v>
      </c>
      <c r="D416" s="198" t="n">
        <v>1</v>
      </c>
      <c r="E416" s="222" t="n">
        <v>217</v>
      </c>
      <c r="F416" s="327"/>
      <c r="G416" s="328"/>
      <c r="H416" s="329"/>
      <c r="I416" s="330"/>
      <c r="J416" s="331"/>
      <c r="K416" s="332"/>
      <c r="L416" s="333"/>
      <c r="M416" s="334"/>
      <c r="N416" s="361"/>
      <c r="O416" s="335"/>
      <c r="P416" s="336"/>
      <c r="Q416" s="337"/>
      <c r="R416" s="338"/>
      <c r="S416" s="339"/>
      <c r="T416" s="223">
        <f>F416+G416+H416+I416+J416+K416+L416+M416+N416+O416+P416+Q416+R416+S416</f>
        <v>0</v>
      </c>
      <c r="U416" s="223">
        <f>T416*D416</f>
        <v>0</v>
      </c>
      <c r="V416" s="284" t="str">
        <f>IF(T416&gt;0,T416*E416,"-")</f>
        <v>-</v>
      </c>
      <c r="W416" s="250" t="s">
        <v>85</v>
      </c>
      <c r="X416" s="293" t="n">
        <v>3.50999999999999979</v>
      </c>
      <c r="Y416" s="297">
        <f>X416*T416</f>
        <v>0</v>
      </c>
    </row>
    <row r="417" spans="1:25" s="188" customFormat="1" ht="37.25" customHeight="1">
      <c r="A417" s="251" t="n">
        <v>2018</v>
      </c>
      <c r="B417" s="242" t="s">
        <v>1064</v>
      </c>
      <c r="C417" s="206" t="s">
        <v>1065</v>
      </c>
      <c r="D417" s="198" t="n">
        <v>1</v>
      </c>
      <c r="E417" s="222" t="n">
        <v>165</v>
      </c>
      <c r="F417" s="327"/>
      <c r="G417" s="328"/>
      <c r="H417" s="329"/>
      <c r="I417" s="330"/>
      <c r="J417" s="331"/>
      <c r="K417" s="332"/>
      <c r="L417" s="333"/>
      <c r="M417" s="334"/>
      <c r="N417" s="361"/>
      <c r="O417" s="335"/>
      <c r="P417" s="336"/>
      <c r="Q417" s="337"/>
      <c r="R417" s="338"/>
      <c r="S417" s="339"/>
      <c r="T417" s="223">
        <f>F417+G417+H417+I417+J417+K417+L417+M417+N417+O417+P417+Q417+R417+S417</f>
        <v>0</v>
      </c>
      <c r="U417" s="223">
        <f>T417*D417</f>
        <v>0</v>
      </c>
      <c r="V417" s="284" t="str">
        <f>IF(T417&gt;0,T417*E417,"-")</f>
        <v>-</v>
      </c>
      <c r="W417" s="250" t="s">
        <v>264</v>
      </c>
      <c r="X417" s="293" t="n">
        <v>2.60000000000000009</v>
      </c>
      <c r="Y417" s="297">
        <f>X417*T417</f>
        <v>0</v>
      </c>
    </row>
    <row r="418" spans="1:25" s="188" customFormat="1" ht="37.25" customHeight="1">
      <c r="A418" s="251" t="n">
        <v>2018</v>
      </c>
      <c r="B418" s="242" t="s">
        <v>1066</v>
      </c>
      <c r="C418" s="206" t="s">
        <v>1067</v>
      </c>
      <c r="D418" s="198" t="n">
        <v>1</v>
      </c>
      <c r="E418" s="222" t="n">
        <v>166</v>
      </c>
      <c r="F418" s="327"/>
      <c r="G418" s="328"/>
      <c r="H418" s="329"/>
      <c r="I418" s="330"/>
      <c r="J418" s="331"/>
      <c r="K418" s="332"/>
      <c r="L418" s="333"/>
      <c r="M418" s="334"/>
      <c r="N418" s="361"/>
      <c r="O418" s="335"/>
      <c r="P418" s="336"/>
      <c r="Q418" s="337"/>
      <c r="R418" s="338"/>
      <c r="S418" s="339"/>
      <c r="T418" s="223">
        <f>F418+G418+H418+I418+J418+K418+L418+M418+N418+O418+P418+Q418+R418+S418</f>
        <v>0</v>
      </c>
      <c r="U418" s="223">
        <f>T418*D418</f>
        <v>0</v>
      </c>
      <c r="V418" s="284" t="str">
        <f>IF(T418&gt;0,T418*E418,"-")</f>
        <v>-</v>
      </c>
      <c r="W418" s="250" t="s">
        <v>85</v>
      </c>
      <c r="X418" s="293" t="n">
        <v>2.64000000000000012</v>
      </c>
      <c r="Y418" s="297">
        <f>X418*T418</f>
        <v>0</v>
      </c>
    </row>
    <row r="419" spans="1:25" s="188" customFormat="1" ht="37.25" customHeight="1">
      <c r="A419" s="251" t="n">
        <v>2018</v>
      </c>
      <c r="B419" s="242" t="s">
        <v>1068</v>
      </c>
      <c r="C419" s="206" t="s">
        <v>1069</v>
      </c>
      <c r="D419" s="198" t="n">
        <v>1</v>
      </c>
      <c r="E419" s="222" t="n">
        <v>146</v>
      </c>
      <c r="F419" s="327"/>
      <c r="G419" s="328"/>
      <c r="H419" s="329"/>
      <c r="I419" s="330"/>
      <c r="J419" s="331"/>
      <c r="K419" s="332"/>
      <c r="L419" s="333"/>
      <c r="M419" s="334"/>
      <c r="N419" s="361"/>
      <c r="O419" s="335"/>
      <c r="P419" s="336"/>
      <c r="Q419" s="337"/>
      <c r="R419" s="338"/>
      <c r="S419" s="339"/>
      <c r="T419" s="223">
        <f>F419+G419+H419+I419+J419+K419+L419+M419+N419+O419+P419+Q419+R419+S419</f>
        <v>0</v>
      </c>
      <c r="U419" s="223">
        <f>T419*D419</f>
        <v>0</v>
      </c>
      <c r="V419" s="284" t="str">
        <f>IF(T419&gt;0,T419*E419,"-")</f>
        <v>-</v>
      </c>
      <c r="W419" s="250" t="s">
        <v>264</v>
      </c>
      <c r="X419" s="293" t="n">
        <v>2.2799999999999998</v>
      </c>
      <c r="Y419" s="297">
        <f>X419*T419</f>
        <v>0</v>
      </c>
    </row>
    <row r="420" spans="1:25" s="188" customFormat="1" ht="37.25" customHeight="1">
      <c r="A420" s="251" t="n">
        <v>2018</v>
      </c>
      <c r="B420" s="242" t="s">
        <v>1070</v>
      </c>
      <c r="C420" s="206" t="s">
        <v>1071</v>
      </c>
      <c r="D420" s="198" t="n">
        <v>1</v>
      </c>
      <c r="E420" s="222" t="n">
        <v>122</v>
      </c>
      <c r="F420" s="327"/>
      <c r="G420" s="328"/>
      <c r="H420" s="329"/>
      <c r="I420" s="330"/>
      <c r="J420" s="331"/>
      <c r="K420" s="332"/>
      <c r="L420" s="333"/>
      <c r="M420" s="334"/>
      <c r="N420" s="361"/>
      <c r="O420" s="335"/>
      <c r="P420" s="336"/>
      <c r="Q420" s="337"/>
      <c r="R420" s="338"/>
      <c r="S420" s="339"/>
      <c r="T420" s="223">
        <f>F420+G420+H420+I420+J420+K420+L420+M420+N420+O420+P420+Q420+R420+S420</f>
        <v>0</v>
      </c>
      <c r="U420" s="223">
        <f>T420*D420</f>
        <v>0</v>
      </c>
      <c r="V420" s="284" t="str">
        <f>IF(T420&gt;0,T420*E420,"-")</f>
        <v>-</v>
      </c>
      <c r="W420" s="250" t="s">
        <v>264</v>
      </c>
      <c r="X420" s="293" t="n">
        <v>1.87999999999999989</v>
      </c>
      <c r="Y420" s="297">
        <f>X420*T420</f>
        <v>0</v>
      </c>
    </row>
    <row r="421" spans="1:25" s="188" customFormat="1" ht="37.25" customHeight="1">
      <c r="A421" s="251" t="n">
        <v>2018</v>
      </c>
      <c r="B421" s="242" t="s">
        <v>1072</v>
      </c>
      <c r="C421" s="206" t="s">
        <v>1073</v>
      </c>
      <c r="D421" s="198" t="n">
        <v>1</v>
      </c>
      <c r="E421" s="222" t="n">
        <v>248</v>
      </c>
      <c r="F421" s="327"/>
      <c r="G421" s="328"/>
      <c r="H421" s="329"/>
      <c r="I421" s="330"/>
      <c r="J421" s="331"/>
      <c r="K421" s="332"/>
      <c r="L421" s="333"/>
      <c r="M421" s="334"/>
      <c r="N421" s="361"/>
      <c r="O421" s="335"/>
      <c r="P421" s="336"/>
      <c r="Q421" s="337"/>
      <c r="R421" s="338"/>
      <c r="S421" s="339"/>
      <c r="T421" s="223">
        <f>F421+G421+H421+I421+J421+K421+L421+M421+N421+O421+P421+Q421+R421+S421</f>
        <v>0</v>
      </c>
      <c r="U421" s="223">
        <f>T421*D421</f>
        <v>0</v>
      </c>
      <c r="V421" s="284" t="str">
        <f>IF(T421&gt;0,T421*E421,"-")</f>
        <v>-</v>
      </c>
      <c r="W421" s="250" t="s">
        <v>264</v>
      </c>
      <c r="X421" s="293" t="n">
        <v>4.01999999999999957</v>
      </c>
      <c r="Y421" s="297">
        <f>X421*T421</f>
        <v>0</v>
      </c>
    </row>
    <row r="422" spans="1:25" s="169" customFormat="1" ht="37.25" customHeight="1">
      <c r="A422" s="205" t="s">
        <v>1074</v>
      </c>
      <c r="B422" s="242" t="s">
        <v>1074</v>
      </c>
      <c r="C422" s="206" t="s">
        <v>1075</v>
      </c>
      <c r="D422" s="198" t="n">
        <v>1</v>
      </c>
      <c r="E422" s="222" t="n">
        <v>16</v>
      </c>
      <c r="F422" s="327"/>
      <c r="G422" s="328"/>
      <c r="H422" s="329"/>
      <c r="I422" s="330"/>
      <c r="J422" s="331"/>
      <c r="K422" s="332"/>
      <c r="L422" s="333"/>
      <c r="M422" s="334"/>
      <c r="N422" s="361"/>
      <c r="O422" s="335"/>
      <c r="P422" s="336"/>
      <c r="Q422" s="337"/>
      <c r="R422" s="338"/>
      <c r="S422" s="339"/>
      <c r="T422" s="223">
        <f>F422+G422+H422+I422+J422+K422+L422+M422+N422+O422+P422+Q422+R422+S422</f>
        <v>0</v>
      </c>
      <c r="U422" s="223">
        <f>T422*D422</f>
        <v>0</v>
      </c>
      <c r="V422" s="284" t="str">
        <f>IF(T422&gt;0,T422*E422,"-")</f>
        <v>-</v>
      </c>
      <c r="W422" s="250"/>
      <c r="X422" s="293"/>
      <c r="Y422" s="225"/>
    </row>
    <row r="423" spans="1:24" s="188" customFormat="1" ht="37.25" customHeight="1">
      <c r="A423" s="255" t="s">
        <v>1076</v>
      </c>
      <c r="B423" s="256"/>
      <c r="C423" s="257"/>
      <c r="D423" s="258"/>
      <c r="E423" s="259"/>
      <c r="F423" s="260">
        <f>SUMPRODUCT(D6:D421,F6:F421)</f>
        <v>34</v>
      </c>
      <c r="G423" s="261">
        <f>SUMPRODUCT(D6:D421,G6:G421)</f>
        <v>198</v>
      </c>
      <c r="H423" s="262">
        <f>SUMPRODUCT(D6:D421,H6:H421)</f>
        <v>0</v>
      </c>
      <c r="I423" s="263">
        <f>SUMPRODUCT(D6:D421,I6:I421)</f>
        <v>0</v>
      </c>
      <c r="J423" s="264">
        <f>SUMPRODUCT(D6:D421,J6:J421)</f>
        <v>102</v>
      </c>
      <c r="K423" s="265">
        <f>SUMPRODUCT(D6:D421,K6:K421)</f>
        <v>0</v>
      </c>
      <c r="L423" s="266">
        <f>SUMPRODUCT(D6:D421,L6:L421)</f>
        <v>0</v>
      </c>
      <c r="M423" s="267">
        <f>SUMPRODUCT(D6:D421,M6:M421)</f>
        <v>0</v>
      </c>
      <c r="N423" s="362">
        <f>SUMPRODUCT(D6:D421,N6:N421)</f>
        <v>0</v>
      </c>
      <c r="O423" s="249">
        <f>SUMPRODUCT(D6:D421,O6:O421)</f>
        <v>25</v>
      </c>
      <c r="P423" s="268">
        <f>SUMPRODUCT(D6:D421,P6:P421)</f>
        <v>0</v>
      </c>
      <c r="Q423" s="269">
        <f>SUMPRODUCT(D6:D421,Q6:Q421)</f>
        <v>0</v>
      </c>
      <c r="R423" s="270">
        <f>SUMPRODUCT(D6:D421,R6:R421)</f>
        <v>0</v>
      </c>
      <c r="S423" s="271">
        <f>SUMPRODUCT(D6:D421,S6:S421)</f>
        <v>0</v>
      </c>
      <c r="T423" s="272">
        <f>SUM(T6:T422)</f>
        <v>88</v>
      </c>
      <c r="U423" s="272">
        <f>SUM(U6:U422)</f>
        <v>359</v>
      </c>
      <c r="V423" s="285">
        <f>SUM(V6:V422)</f>
        <v>7924</v>
      </c>
      <c r="W423" s="273"/>
      <c r="X423" s="292"/>
    </row>
    <row r="424" spans="1:25" s="188" customFormat="1" ht="25" customHeight="1">
      <c r="A424" s="274"/>
      <c r="B424" s="181"/>
      <c r="C424" s="181"/>
      <c r="D424" s="182"/>
      <c r="E424" s="183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371" t="s">
        <v>4</v>
      </c>
      <c r="U424" s="371"/>
      <c r="V424" s="286">
        <f>V423</f>
        <v>7924</v>
      </c>
      <c r="W424" s="275"/>
      <c r="X424" s="294"/>
      <c r="Y424" s="276"/>
    </row>
    <row r="425" spans="22:25" s="188" customFormat="1" ht="18" customHeight="1">
      <c r="V425" s="287"/>
      <c r="X425" s="293"/>
      <c r="Y425" s="225"/>
    </row>
    <row r="426" spans="22:25" s="188" customFormat="1" ht="18" customHeight="1">
      <c r="V426" s="287"/>
      <c r="X426" s="294"/>
      <c r="Y426" s="276"/>
    </row>
    <row r="427" spans="22:25" s="188" customFormat="1" ht="18" customHeight="1">
      <c r="V427" s="287"/>
      <c r="X427" s="293"/>
      <c r="Y427" s="225"/>
    </row>
    <row r="428" spans="22:25" s="188" customFormat="1" ht="18" customHeight="1">
      <c r="V428" s="287"/>
      <c r="X428" s="293"/>
      <c r="Y428" s="225"/>
    </row>
    <row r="429" spans="22:25" s="188" customFormat="1" ht="18" customHeight="1">
      <c r="V429" s="287"/>
      <c r="X429" s="293"/>
      <c r="Y429" s="225"/>
    </row>
    <row r="430" spans="22:25" s="188" customFormat="1" ht="18" customHeight="1">
      <c r="V430" s="287"/>
      <c r="X430" s="295"/>
      <c r="Y430" s="277"/>
    </row>
  </sheetData>
  <sheetProtection algorithmName="SHA-512" hashValue="SoPIi0H6hwAF4vt5brV1ll0M3gbNObXzO4P++EZ4lA3rPeRzsL5paOhoTN1GOCd/VwFMWud8x/ir8/MyGLVzvQ==" saltValue="IT/0J1M0s74FXu1IobHfVw==" spinCount="100000" sheet="1" autoFilter="0"/>
  <mergeCells count="5">
    <mergeCell ref="A1:E1"/>
    <mergeCell ref="F1:S1"/>
    <mergeCell ref="T2:U2"/>
    <mergeCell ref="D4:E4"/>
    <mergeCell ref="T424:U424"/>
  </mergeCells>
  <printOptions>
    <extLst>
      <ext uri="smNativeData">
        <pm:pageFlags xmlns:pm="smNativeData" id="1715600698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5600698" l="56" r="56" t="56" b="56" borderId="0" fillId="0" vertical="0"/>
        <pm:footer xmlns:pm="smNativeData" id="1715600698" l="56" r="56" t="56" b="56" borderId="0" fillId="0" vertical="2"/>
      </ext>
    </extLst>
  </headerFooter>
  <drawing r:id="rId1"/>
  <extLst>
    <ext uri="smNativeData">
      <pm:sheetPrefs xmlns:pm="smNativeData" day="1715600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CK33"/>
  <sheetViews>
    <sheetView view="normal" zoomScale="75" workbookViewId="0">
      <selection activeCell="O13" sqref="O13"/>
    </sheetView>
  </sheetViews>
  <sheetFormatPr baseColWidth="22" defaultColWidth="23.330000" defaultRowHeight="18" customHeight="1"/>
  <cols>
    <col min="1" max="1" width="23.330000" style="278"/>
    <col min="2" max="2" width="33.000000" customWidth="1" style="278"/>
    <col min="3" max="5" width="23.330000" style="278"/>
    <col min="6" max="21" width="14.660000" customWidth="1" style="278"/>
    <col min="22" max="22" width="23.330000" style="278"/>
    <col min="23" max="23" width="23.330000" style="169"/>
    <col min="24" max="24" width="18.000000" hidden="1" customWidth="1" style="296">
      <extLst>
        <ext uri="smNativeData">
          <pm:columnDef xmlns:pm="smNativeData" id="1715600698" min="24" max="24" hidden="1" collapsedDB="0" collapsedOL="0"/>
        </ext>
      </extLst>
    </col>
    <col min="25" max="25" width="10.330000" hidden="1" customWidth="1" style="279">
      <extLst>
        <ext uri="smNativeData">
          <pm:columnDef xmlns:pm="smNativeData" id="1715600698" min="25" max="25" hidden="1" collapsedDB="0" collapsedOL="0"/>
        </ext>
      </extLst>
    </col>
    <col min="26" max="255" width="23.330000" style="169"/>
    <col min="256" max="16384" width="23.330000" style="280"/>
  </cols>
  <sheetData>
    <row r="1" spans="1:25" s="169" customFormat="1" ht="143.50" customHeight="1">
      <c r="A1" s="365" t="s">
        <v>0</v>
      </c>
      <c r="B1" s="366"/>
      <c r="C1" s="366"/>
      <c r="D1" s="366"/>
      <c r="E1" s="366"/>
      <c r="F1" s="367" t="s">
        <v>1077</v>
      </c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168"/>
      <c r="U1" s="168"/>
      <c r="V1" s="315" t="s">
        <v>2</v>
      </c>
      <c r="X1" s="290"/>
      <c r="Y1" s="170"/>
    </row>
    <row r="2" spans="1:25" s="169" customFormat="1" ht="44" customHeight="1">
      <c r="A2" s="171" t="s">
        <v>1078</v>
      </c>
      <c r="B2" s="172"/>
      <c r="C2" s="173"/>
      <c r="D2" s="174"/>
      <c r="E2" s="175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369" t="s">
        <v>4</v>
      </c>
      <c r="U2" s="370"/>
      <c r="V2" s="322">
        <f>V25</f>
        <v>0</v>
      </c>
      <c r="W2" s="177"/>
      <c r="X2" s="291" t="s">
        <v>5</v>
      </c>
      <c r="Y2" s="178"/>
    </row>
    <row r="3" spans="1:25" s="169" customFormat="1" ht="8.50" customHeight="1">
      <c r="A3" s="179"/>
      <c r="B3" s="180"/>
      <c r="C3" s="181"/>
      <c r="D3" s="182"/>
      <c r="E3" s="183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5"/>
      <c r="U3" s="186"/>
      <c r="V3" s="316"/>
      <c r="W3" s="177"/>
      <c r="X3" s="292"/>
      <c r="Y3" s="187"/>
    </row>
    <row r="4" spans="1:89" s="188" customFormat="1" ht="42" customHeight="1">
      <c r="A4" s="317"/>
      <c r="B4" s="189"/>
      <c r="C4" s="189"/>
      <c r="D4" s="207" t="s">
        <v>6</v>
      </c>
      <c r="E4" s="207"/>
      <c r="F4" s="190" t="n">
        <v>9005</v>
      </c>
      <c r="G4" s="191" t="n">
        <v>5015</v>
      </c>
      <c r="H4" s="192" t="n">
        <v>0</v>
      </c>
      <c r="I4" s="193" t="n">
        <v>3020</v>
      </c>
      <c r="J4" s="194" t="n">
        <v>4008</v>
      </c>
      <c r="K4" s="195" t="n">
        <v>2005</v>
      </c>
      <c r="L4" s="196" t="n">
        <v>0</v>
      </c>
      <c r="M4" s="197" t="n">
        <v>0</v>
      </c>
      <c r="N4" s="361" t="n">
        <v>6027</v>
      </c>
      <c r="O4" s="198" t="n">
        <v>9016</v>
      </c>
      <c r="P4" s="199" t="n">
        <v>0</v>
      </c>
      <c r="Q4" s="200" t="n">
        <v>0</v>
      </c>
      <c r="R4" s="201" t="n">
        <v>0</v>
      </c>
      <c r="S4" s="202" t="n">
        <v>0</v>
      </c>
      <c r="U4" s="203" t="s">
        <v>5</v>
      </c>
      <c r="V4" s="318">
        <f>SUM(Y6:Y23)</f>
        <v>0</v>
      </c>
      <c r="W4" s="204"/>
      <c r="X4" s="292"/>
      <c r="Y4" s="187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  <c r="AY4" s="169"/>
      <c r="AZ4" s="169"/>
      <c r="BA4" s="169"/>
      <c r="BB4" s="169"/>
      <c r="BC4" s="169"/>
      <c r="BD4" s="169"/>
      <c r="BE4" s="169"/>
      <c r="BF4" s="169"/>
      <c r="BG4" s="169"/>
      <c r="BH4" s="169"/>
      <c r="BI4" s="169"/>
      <c r="BJ4" s="169"/>
      <c r="BK4" s="169"/>
      <c r="BL4" s="169"/>
      <c r="BM4" s="169"/>
      <c r="BN4" s="169"/>
      <c r="BO4" s="169"/>
      <c r="BP4" s="169"/>
      <c r="BQ4" s="169"/>
      <c r="BR4" s="169"/>
      <c r="BS4" s="169"/>
      <c r="BT4" s="169"/>
      <c r="BU4" s="169"/>
      <c r="BV4" s="169"/>
      <c r="BW4" s="169"/>
      <c r="BX4" s="169"/>
      <c r="BY4" s="169"/>
      <c r="BZ4" s="169"/>
      <c r="CA4" s="169"/>
      <c r="CB4" s="169"/>
      <c r="CC4" s="169"/>
      <c r="CD4" s="169"/>
      <c r="CE4" s="169"/>
      <c r="CF4" s="169"/>
      <c r="CG4" s="169"/>
      <c r="CH4" s="169"/>
      <c r="CI4" s="169"/>
      <c r="CJ4" s="169"/>
      <c r="CK4" s="169"/>
    </row>
    <row r="5" spans="1:89" s="188" customFormat="1" ht="63" customHeight="1">
      <c r="A5" s="205" t="s">
        <v>7</v>
      </c>
      <c r="B5" s="206" t="s">
        <v>8</v>
      </c>
      <c r="C5" s="206" t="s">
        <v>9</v>
      </c>
      <c r="D5" s="207" t="s">
        <v>10</v>
      </c>
      <c r="E5" s="207" t="s">
        <v>1079</v>
      </c>
      <c r="F5" s="208" t="s">
        <v>12</v>
      </c>
      <c r="G5" s="209" t="s">
        <v>13</v>
      </c>
      <c r="H5" s="210" t="s">
        <v>14</v>
      </c>
      <c r="I5" s="211" t="s">
        <v>15</v>
      </c>
      <c r="J5" s="212" t="s">
        <v>16</v>
      </c>
      <c r="K5" s="213" t="s">
        <v>17</v>
      </c>
      <c r="L5" s="214" t="s">
        <v>18</v>
      </c>
      <c r="M5" s="215" t="s">
        <v>19</v>
      </c>
      <c r="N5" s="361" t="s">
        <v>20</v>
      </c>
      <c r="O5" s="207" t="s">
        <v>21</v>
      </c>
      <c r="P5" s="216" t="s">
        <v>22</v>
      </c>
      <c r="Q5" s="217" t="s">
        <v>23</v>
      </c>
      <c r="R5" s="218" t="s">
        <v>24</v>
      </c>
      <c r="S5" s="219" t="s">
        <v>25</v>
      </c>
      <c r="T5" s="203" t="s">
        <v>26</v>
      </c>
      <c r="U5" s="203" t="s">
        <v>27</v>
      </c>
      <c r="V5" s="203" t="s">
        <v>28</v>
      </c>
      <c r="W5" s="220" t="s">
        <v>29</v>
      </c>
      <c r="X5" s="291" t="s">
        <v>30</v>
      </c>
      <c r="Y5" s="304" t="s">
        <v>5</v>
      </c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69"/>
      <c r="BI5" s="169"/>
      <c r="BJ5" s="169"/>
      <c r="BK5" s="169"/>
      <c r="BL5" s="169"/>
      <c r="BM5" s="169"/>
      <c r="BN5" s="169"/>
      <c r="BO5" s="169"/>
      <c r="BP5" s="169"/>
      <c r="BQ5" s="169"/>
      <c r="BR5" s="169"/>
      <c r="BS5" s="169"/>
      <c r="BT5" s="169"/>
      <c r="BU5" s="169"/>
      <c r="BV5" s="169"/>
      <c r="BW5" s="169"/>
      <c r="BX5" s="169"/>
      <c r="BY5" s="169"/>
      <c r="BZ5" s="169"/>
      <c r="CA5" s="169"/>
      <c r="CB5" s="169"/>
      <c r="CC5" s="169"/>
      <c r="CD5" s="169"/>
      <c r="CE5" s="169"/>
      <c r="CF5" s="169"/>
      <c r="CG5" s="169"/>
      <c r="CH5" s="169"/>
      <c r="CI5" s="169"/>
      <c r="CJ5" s="169"/>
      <c r="CK5" s="169"/>
    </row>
    <row r="6" spans="1:89" s="188" customFormat="1" ht="37.25" customHeight="1">
      <c r="A6" s="205" t="s">
        <v>1080</v>
      </c>
      <c r="B6" s="242" t="s">
        <v>1081</v>
      </c>
      <c r="C6" s="206" t="s">
        <v>1082</v>
      </c>
      <c r="D6" s="198" t="n">
        <v>10</v>
      </c>
      <c r="E6" s="222" t="n">
        <v>237</v>
      </c>
      <c r="F6" s="327"/>
      <c r="G6" s="328"/>
      <c r="H6" s="329"/>
      <c r="I6" s="330"/>
      <c r="J6" s="331"/>
      <c r="K6" s="332"/>
      <c r="L6" s="333"/>
      <c r="M6" s="334"/>
      <c r="N6" s="361"/>
      <c r="O6" s="335"/>
      <c r="P6" s="336"/>
      <c r="Q6" s="337"/>
      <c r="R6" s="338"/>
      <c r="S6" s="339"/>
      <c r="T6" s="223">
        <f>F6+G6+H6+I6+J6+K6+L6+M6+N6+O6+P6+Q6+R6+S6</f>
        <v>0</v>
      </c>
      <c r="U6" s="223">
        <f>T6*D6</f>
        <v>0</v>
      </c>
      <c r="V6" s="203" t="str">
        <f>IF(T6&gt;0,T6*E6,"-")</f>
        <v>-</v>
      </c>
      <c r="W6" s="224" t="s">
        <v>1083</v>
      </c>
      <c r="X6" s="293" t="n">
        <v>1.40599999999999987</v>
      </c>
      <c r="Y6" s="297">
        <f>X6*T6</f>
        <v>0</v>
      </c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</row>
    <row r="7" spans="1:89" s="188" customFormat="1" ht="37.25" customHeight="1">
      <c r="A7" s="205" t="s">
        <v>1080</v>
      </c>
      <c r="B7" s="242" t="s">
        <v>1084</v>
      </c>
      <c r="C7" s="206" t="s">
        <v>1085</v>
      </c>
      <c r="D7" s="198" t="n">
        <v>5</v>
      </c>
      <c r="E7" s="222" t="n">
        <v>105</v>
      </c>
      <c r="F7" s="327"/>
      <c r="G7" s="328"/>
      <c r="H7" s="329"/>
      <c r="I7" s="330"/>
      <c r="J7" s="331"/>
      <c r="K7" s="332"/>
      <c r="L7" s="333"/>
      <c r="M7" s="334"/>
      <c r="N7" s="361"/>
      <c r="O7" s="335"/>
      <c r="P7" s="336"/>
      <c r="Q7" s="337"/>
      <c r="R7" s="338"/>
      <c r="S7" s="339"/>
      <c r="T7" s="223">
        <f>F7+G7+H7+I7+J7+K7+L7+M7+N7+O7+P7+Q7+R7+S7</f>
        <v>0</v>
      </c>
      <c r="U7" s="223">
        <f>T7*D7</f>
        <v>0</v>
      </c>
      <c r="V7" s="203" t="str">
        <f>IF(T7&gt;0,T7*E7,"-")</f>
        <v>-</v>
      </c>
      <c r="W7" s="224" t="s">
        <v>98</v>
      </c>
      <c r="X7" s="293" t="n">
        <v>1.71199999999999992</v>
      </c>
      <c r="Y7" s="297">
        <f>X7*T7</f>
        <v>0</v>
      </c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</row>
    <row r="8" spans="1:89" s="188" customFormat="1" ht="37.25" customHeight="1">
      <c r="A8" s="205" t="s">
        <v>1080</v>
      </c>
      <c r="B8" s="242" t="s">
        <v>1086</v>
      </c>
      <c r="C8" s="206" t="s">
        <v>1087</v>
      </c>
      <c r="D8" s="198" t="n">
        <v>5</v>
      </c>
      <c r="E8" s="222" t="n">
        <v>107</v>
      </c>
      <c r="F8" s="327"/>
      <c r="G8" s="328"/>
      <c r="H8" s="329"/>
      <c r="I8" s="330"/>
      <c r="J8" s="331"/>
      <c r="K8" s="332"/>
      <c r="L8" s="333"/>
      <c r="M8" s="334"/>
      <c r="N8" s="361"/>
      <c r="O8" s="335"/>
      <c r="P8" s="336"/>
      <c r="Q8" s="337"/>
      <c r="R8" s="338"/>
      <c r="S8" s="339"/>
      <c r="T8" s="223">
        <f>F8+G8+H8+I8+J8+K8+L8+M8+N8+O8+P8+Q8+R8+S8</f>
        <v>0</v>
      </c>
      <c r="U8" s="223">
        <f>T8*D8</f>
        <v>0</v>
      </c>
      <c r="V8" s="203" t="str">
        <f>IF(T8&gt;0,T8*E8,"-")</f>
        <v>-</v>
      </c>
      <c r="W8" s="224" t="s">
        <v>101</v>
      </c>
      <c r="X8" s="293" t="n">
        <v>1.95399999999999991</v>
      </c>
      <c r="Y8" s="297">
        <f>X8*T8</f>
        <v>0</v>
      </c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</row>
    <row r="9" spans="1:89" s="188" customFormat="1" ht="37.25" customHeight="1">
      <c r="A9" s="205" t="s">
        <v>1080</v>
      </c>
      <c r="B9" s="242" t="s">
        <v>1088</v>
      </c>
      <c r="C9" s="206" t="s">
        <v>1089</v>
      </c>
      <c r="D9" s="198" t="n">
        <v>5</v>
      </c>
      <c r="E9" s="222" t="n">
        <v>137</v>
      </c>
      <c r="F9" s="327"/>
      <c r="G9" s="328"/>
      <c r="H9" s="329"/>
      <c r="I9" s="330"/>
      <c r="J9" s="331"/>
      <c r="K9" s="332"/>
      <c r="L9" s="333"/>
      <c r="M9" s="334"/>
      <c r="N9" s="361"/>
      <c r="O9" s="335"/>
      <c r="P9" s="336"/>
      <c r="Q9" s="337"/>
      <c r="R9" s="338"/>
      <c r="S9" s="339"/>
      <c r="T9" s="223">
        <f>F9+G9+H9+I9+J9+K9+L9+M9+N9+O9+P9+Q9+R9+S9</f>
        <v>0</v>
      </c>
      <c r="U9" s="223">
        <f>T9*D9</f>
        <v>0</v>
      </c>
      <c r="V9" s="203" t="str">
        <f>IF(T9&gt;0,T9*E9,"-")</f>
        <v>-</v>
      </c>
      <c r="W9" s="224" t="s">
        <v>104</v>
      </c>
      <c r="X9" s="293" t="n">
        <v>2.20299999999999985</v>
      </c>
      <c r="Y9" s="297">
        <f>X9*T9</f>
        <v>0</v>
      </c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</row>
    <row r="10" spans="1:89" s="188" customFormat="1" ht="37.25" customHeight="1">
      <c r="A10" s="205" t="s">
        <v>1080</v>
      </c>
      <c r="B10" s="242" t="s">
        <v>1090</v>
      </c>
      <c r="C10" s="206" t="s">
        <v>1091</v>
      </c>
      <c r="D10" s="198" t="n">
        <v>5</v>
      </c>
      <c r="E10" s="222" t="n">
        <v>137</v>
      </c>
      <c r="F10" s="327"/>
      <c r="G10" s="328"/>
      <c r="H10" s="329"/>
      <c r="I10" s="330"/>
      <c r="J10" s="331"/>
      <c r="K10" s="332"/>
      <c r="L10" s="333"/>
      <c r="M10" s="334"/>
      <c r="N10" s="361"/>
      <c r="O10" s="335"/>
      <c r="P10" s="336"/>
      <c r="Q10" s="337"/>
      <c r="R10" s="338"/>
      <c r="S10" s="339"/>
      <c r="T10" s="223">
        <f>F10+G10+H10+I10+J10+K10+L10+M10+N10+O10+P10+Q10+R10+S10</f>
        <v>0</v>
      </c>
      <c r="U10" s="223">
        <f>T10*D10</f>
        <v>0</v>
      </c>
      <c r="V10" s="203" t="str">
        <f>IF(T10&gt;0,T10*E10,"-")</f>
        <v>-</v>
      </c>
      <c r="W10" s="224" t="s">
        <v>107</v>
      </c>
      <c r="X10" s="293" t="n">
        <v>2.33000000000000007</v>
      </c>
      <c r="Y10" s="297">
        <f>X10*T10</f>
        <v>0</v>
      </c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</row>
    <row r="11" spans="1:89" s="188" customFormat="1" ht="37.25" customHeight="1">
      <c r="A11" s="205" t="s">
        <v>1080</v>
      </c>
      <c r="B11" s="242" t="s">
        <v>1092</v>
      </c>
      <c r="C11" s="206" t="s">
        <v>1093</v>
      </c>
      <c r="D11" s="198" t="n">
        <v>6</v>
      </c>
      <c r="E11" s="222" t="n">
        <v>157</v>
      </c>
      <c r="F11" s="327"/>
      <c r="G11" s="328"/>
      <c r="H11" s="329"/>
      <c r="I11" s="330"/>
      <c r="J11" s="331"/>
      <c r="K11" s="332"/>
      <c r="L11" s="333"/>
      <c r="M11" s="334"/>
      <c r="N11" s="361"/>
      <c r="O11" s="335"/>
      <c r="P11" s="336"/>
      <c r="Q11" s="337"/>
      <c r="R11" s="338"/>
      <c r="S11" s="339"/>
      <c r="T11" s="223">
        <f>F11+G11+H11+I11+J11+K11+L11+M11+N11+O11+P11+Q11+R11+S11</f>
        <v>0</v>
      </c>
      <c r="U11" s="223">
        <f>T11*D11</f>
        <v>0</v>
      </c>
      <c r="V11" s="203" t="str">
        <f>IF(T11&gt;0,T11*E11,"-")</f>
        <v>-</v>
      </c>
      <c r="W11" s="224" t="s">
        <v>1094</v>
      </c>
      <c r="X11" s="293" t="n">
        <v>2.14500000000000002</v>
      </c>
      <c r="Y11" s="297">
        <f>X11*T11</f>
        <v>0</v>
      </c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</row>
    <row r="12" spans="1:89" s="188" customFormat="1" ht="37.25" customHeight="1">
      <c r="A12" s="205" t="s">
        <v>1080</v>
      </c>
      <c r="B12" s="242" t="s">
        <v>1095</v>
      </c>
      <c r="C12" s="206" t="s">
        <v>1096</v>
      </c>
      <c r="D12" s="198" t="n">
        <v>6</v>
      </c>
      <c r="E12" s="222" t="n">
        <v>164</v>
      </c>
      <c r="F12" s="327"/>
      <c r="G12" s="328"/>
      <c r="H12" s="329"/>
      <c r="I12" s="330"/>
      <c r="J12" s="331"/>
      <c r="K12" s="332"/>
      <c r="L12" s="333"/>
      <c r="M12" s="334"/>
      <c r="N12" s="361"/>
      <c r="O12" s="335"/>
      <c r="P12" s="336"/>
      <c r="Q12" s="337"/>
      <c r="R12" s="338"/>
      <c r="S12" s="339"/>
      <c r="T12" s="223">
        <f>F12+G12+H12+I12+J12+K12+L12+M12+N12+O12+P12+Q12+R12+S12</f>
        <v>0</v>
      </c>
      <c r="U12" s="223">
        <f>T12*D12</f>
        <v>0</v>
      </c>
      <c r="V12" s="203" t="str">
        <f>IF(T12&gt;0,T12*E12,"-")</f>
        <v>-</v>
      </c>
      <c r="W12" s="224" t="s">
        <v>1097</v>
      </c>
      <c r="X12" s="293"/>
      <c r="Y12" s="297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69"/>
      <c r="CH12" s="169"/>
      <c r="CI12" s="169"/>
      <c r="CJ12" s="169"/>
      <c r="CK12" s="169"/>
    </row>
    <row r="13" spans="1:89" s="188" customFormat="1" ht="37.25" customHeight="1">
      <c r="A13" s="205" t="s">
        <v>1080</v>
      </c>
      <c r="B13" s="242" t="s">
        <v>1098</v>
      </c>
      <c r="C13" s="206" t="s">
        <v>1099</v>
      </c>
      <c r="D13" s="198" t="n">
        <v>5</v>
      </c>
      <c r="E13" s="222" t="n">
        <v>148</v>
      </c>
      <c r="F13" s="327"/>
      <c r="G13" s="328"/>
      <c r="H13" s="329"/>
      <c r="I13" s="330"/>
      <c r="J13" s="331"/>
      <c r="K13" s="332"/>
      <c r="L13" s="333"/>
      <c r="M13" s="334"/>
      <c r="N13" s="361"/>
      <c r="O13" s="335"/>
      <c r="P13" s="336"/>
      <c r="Q13" s="337"/>
      <c r="R13" s="338"/>
      <c r="S13" s="339"/>
      <c r="T13" s="223">
        <f>F13+G13+H13+I13+J13+K13+L13+M13+N13+O13+P13+Q13+R13+S13</f>
        <v>0</v>
      </c>
      <c r="U13" s="223">
        <f>T13*D13</f>
        <v>0</v>
      </c>
      <c r="V13" s="203" t="str">
        <f>IF(T13&gt;0,T13*E13,"-")</f>
        <v>-</v>
      </c>
      <c r="W13" s="224" t="s">
        <v>654</v>
      </c>
      <c r="X13" s="293"/>
      <c r="Y13" s="297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69"/>
      <c r="CH13" s="169"/>
      <c r="CI13" s="169"/>
      <c r="CJ13" s="169"/>
      <c r="CK13" s="169"/>
    </row>
    <row r="14" spans="1:89" s="188" customFormat="1" ht="37.25" customHeight="1">
      <c r="A14" s="205" t="s">
        <v>1080</v>
      </c>
      <c r="B14" s="242" t="s">
        <v>1100</v>
      </c>
      <c r="C14" s="206" t="s">
        <v>1101</v>
      </c>
      <c r="D14" s="198" t="n">
        <v>5</v>
      </c>
      <c r="E14" s="222" t="n">
        <v>186</v>
      </c>
      <c r="F14" s="327"/>
      <c r="G14" s="328"/>
      <c r="H14" s="329"/>
      <c r="I14" s="330"/>
      <c r="J14" s="331"/>
      <c r="K14" s="332"/>
      <c r="L14" s="333"/>
      <c r="M14" s="334"/>
      <c r="N14" s="361"/>
      <c r="O14" s="335"/>
      <c r="P14" s="336"/>
      <c r="Q14" s="337"/>
      <c r="R14" s="338"/>
      <c r="S14" s="339"/>
      <c r="T14" s="223">
        <f>F14+G14+H14+I14+J14+K14+L14+M14+N14+O14+P14+Q14+R14+S14</f>
        <v>0</v>
      </c>
      <c r="U14" s="223">
        <f>T14*D14</f>
        <v>0</v>
      </c>
      <c r="V14" s="203" t="str">
        <f>IF(T14&gt;0,T14*E14,"-")</f>
        <v>-</v>
      </c>
      <c r="W14" s="224" t="s">
        <v>1102</v>
      </c>
      <c r="X14" s="293" t="n">
        <v>2.86699999999999999</v>
      </c>
      <c r="Y14" s="297">
        <f>X14*T14</f>
        <v>0</v>
      </c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</row>
    <row r="15" spans="1:89" s="188" customFormat="1" ht="37.25" customHeight="1">
      <c r="A15" s="205" t="s">
        <v>1103</v>
      </c>
      <c r="B15" s="242" t="s">
        <v>1104</v>
      </c>
      <c r="C15" s="206" t="s">
        <v>1105</v>
      </c>
      <c r="D15" s="198" t="n">
        <v>5</v>
      </c>
      <c r="E15" s="222" t="n">
        <v>241</v>
      </c>
      <c r="F15" s="327"/>
      <c r="G15" s="328"/>
      <c r="H15" s="329"/>
      <c r="I15" s="330"/>
      <c r="J15" s="331"/>
      <c r="K15" s="332"/>
      <c r="L15" s="333"/>
      <c r="M15" s="334"/>
      <c r="N15" s="361"/>
      <c r="O15" s="335"/>
      <c r="P15" s="336"/>
      <c r="Q15" s="337"/>
      <c r="R15" s="338"/>
      <c r="S15" s="339"/>
      <c r="T15" s="223">
        <f>F15+G15+H15+I15+J15+K15+L15+M15+N15+O15+P15+Q15+R15+S15</f>
        <v>0</v>
      </c>
      <c r="U15" s="223">
        <f>T15*D15</f>
        <v>0</v>
      </c>
      <c r="V15" s="203" t="str">
        <f>IF(T15&gt;0,T15*E15,"-")</f>
        <v>-</v>
      </c>
      <c r="W15" s="224" t="s">
        <v>1106</v>
      </c>
      <c r="X15" s="293" t="n">
        <v>2.48399999999999999</v>
      </c>
      <c r="Y15" s="297">
        <f>X15*T15</f>
        <v>0</v>
      </c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69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69"/>
      <c r="CH15" s="169"/>
      <c r="CI15" s="169"/>
      <c r="CJ15" s="169"/>
      <c r="CK15" s="169"/>
    </row>
    <row r="16" spans="1:89" s="188" customFormat="1" ht="37.25" customHeight="1">
      <c r="A16" s="205" t="s">
        <v>1103</v>
      </c>
      <c r="B16" s="242" t="s">
        <v>1107</v>
      </c>
      <c r="C16" s="206" t="s">
        <v>1108</v>
      </c>
      <c r="D16" s="198" t="n">
        <v>3</v>
      </c>
      <c r="E16" s="222" t="n">
        <v>185</v>
      </c>
      <c r="F16" s="327"/>
      <c r="G16" s="328"/>
      <c r="H16" s="329"/>
      <c r="I16" s="330"/>
      <c r="J16" s="331"/>
      <c r="K16" s="332"/>
      <c r="L16" s="333"/>
      <c r="M16" s="334"/>
      <c r="N16" s="361"/>
      <c r="O16" s="335"/>
      <c r="P16" s="336"/>
      <c r="Q16" s="337"/>
      <c r="R16" s="338"/>
      <c r="S16" s="339"/>
      <c r="T16" s="223">
        <f>F16+G16+H16+I16+J16+K16+L16+M16+N16+O16+P16+Q16+R16+S16</f>
        <v>0</v>
      </c>
      <c r="U16" s="223">
        <f>T16*D16</f>
        <v>0</v>
      </c>
      <c r="V16" s="203" t="str">
        <f>IF(T16&gt;0,T16*E16,"-")</f>
        <v>-</v>
      </c>
      <c r="W16" s="224" t="s">
        <v>663</v>
      </c>
      <c r="X16" s="293" t="n">
        <v>2.1339999999999999</v>
      </c>
      <c r="Y16" s="297">
        <f>X16*T16</f>
        <v>0</v>
      </c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69"/>
      <c r="BU16" s="169"/>
      <c r="BV16" s="169"/>
      <c r="BW16" s="169"/>
      <c r="BX16" s="169"/>
      <c r="BY16" s="169"/>
      <c r="BZ16" s="169"/>
      <c r="CA16" s="169"/>
      <c r="CB16" s="169"/>
      <c r="CC16" s="169"/>
      <c r="CD16" s="169"/>
      <c r="CE16" s="169"/>
      <c r="CF16" s="169"/>
      <c r="CG16" s="169"/>
      <c r="CH16" s="169"/>
      <c r="CI16" s="169"/>
      <c r="CJ16" s="169"/>
      <c r="CK16" s="169"/>
    </row>
    <row r="17" spans="1:89" s="188" customFormat="1" ht="37.25" customHeight="1">
      <c r="A17" s="205" t="s">
        <v>1103</v>
      </c>
      <c r="B17" s="242" t="s">
        <v>1109</v>
      </c>
      <c r="C17" s="206" t="s">
        <v>1110</v>
      </c>
      <c r="D17" s="198" t="n">
        <v>3</v>
      </c>
      <c r="E17" s="222" t="n">
        <v>247</v>
      </c>
      <c r="F17" s="327"/>
      <c r="G17" s="328"/>
      <c r="H17" s="329"/>
      <c r="I17" s="330"/>
      <c r="J17" s="331"/>
      <c r="K17" s="332"/>
      <c r="L17" s="333"/>
      <c r="M17" s="334"/>
      <c r="N17" s="361"/>
      <c r="O17" s="335"/>
      <c r="P17" s="336"/>
      <c r="Q17" s="337"/>
      <c r="R17" s="338"/>
      <c r="S17" s="339"/>
      <c r="T17" s="223">
        <f>F17+G17+H17+I17+J17+K17+L17+M17+N17+O17+P17+Q17+R17+S17</f>
        <v>0</v>
      </c>
      <c r="U17" s="223">
        <f>T17*D17</f>
        <v>0</v>
      </c>
      <c r="V17" s="203" t="str">
        <f>IF(T17&gt;0,T17*E17,"-")</f>
        <v>-</v>
      </c>
      <c r="W17" s="224" t="s">
        <v>1111</v>
      </c>
      <c r="X17" s="293" t="n">
        <v>3.09600000000000009</v>
      </c>
      <c r="Y17" s="297">
        <f>X17*T17</f>
        <v>0</v>
      </c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169"/>
      <c r="BX17" s="169"/>
      <c r="BY17" s="169"/>
      <c r="BZ17" s="169"/>
      <c r="CA17" s="169"/>
      <c r="CB17" s="169"/>
      <c r="CC17" s="169"/>
      <c r="CD17" s="169"/>
      <c r="CE17" s="169"/>
      <c r="CF17" s="169"/>
      <c r="CG17" s="169"/>
      <c r="CH17" s="169"/>
      <c r="CI17" s="169"/>
      <c r="CJ17" s="169"/>
      <c r="CK17" s="169"/>
    </row>
    <row r="18" spans="1:89" s="188" customFormat="1" ht="37.25" customHeight="1">
      <c r="A18" s="242" t="s">
        <v>1112</v>
      </c>
      <c r="B18" s="242" t="s">
        <v>1113</v>
      </c>
      <c r="C18" s="206" t="s">
        <v>1114</v>
      </c>
      <c r="D18" s="198" t="n">
        <v>5</v>
      </c>
      <c r="E18" s="222" t="n">
        <v>150</v>
      </c>
      <c r="F18" s="327"/>
      <c r="G18" s="328"/>
      <c r="H18" s="329"/>
      <c r="I18" s="330"/>
      <c r="J18" s="331"/>
      <c r="K18" s="332"/>
      <c r="L18" s="333"/>
      <c r="M18" s="334"/>
      <c r="N18" s="361"/>
      <c r="O18" s="335"/>
      <c r="P18" s="336"/>
      <c r="Q18" s="337"/>
      <c r="R18" s="338"/>
      <c r="S18" s="339"/>
      <c r="T18" s="223">
        <f>F18+G18+H18+I18+J18+K18+L18+M18+N18+O18+P18+Q18+R18+S18</f>
        <v>0</v>
      </c>
      <c r="U18" s="223">
        <f>T18*D18</f>
        <v>0</v>
      </c>
      <c r="V18" s="203" t="str">
        <f>IF(T18&gt;0,T18*E18,"-")</f>
        <v>-</v>
      </c>
      <c r="W18" s="224" t="s">
        <v>208</v>
      </c>
      <c r="X18" s="293" t="n">
        <v>2.18100000000000005</v>
      </c>
      <c r="Y18" s="297">
        <f>X18*T18</f>
        <v>0</v>
      </c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  <c r="CE18" s="169"/>
      <c r="CF18" s="169"/>
      <c r="CG18" s="169"/>
      <c r="CH18" s="169"/>
      <c r="CI18" s="169"/>
      <c r="CJ18" s="169"/>
      <c r="CK18" s="169"/>
    </row>
    <row r="19" spans="1:89" s="188" customFormat="1" ht="37.25" customHeight="1">
      <c r="A19" s="242" t="s">
        <v>1112</v>
      </c>
      <c r="B19" s="242" t="s">
        <v>1115</v>
      </c>
      <c r="C19" s="206" t="s">
        <v>1116</v>
      </c>
      <c r="D19" s="198" t="n">
        <v>5</v>
      </c>
      <c r="E19" s="222" t="n">
        <v>173</v>
      </c>
      <c r="F19" s="327"/>
      <c r="G19" s="328"/>
      <c r="H19" s="329"/>
      <c r="I19" s="330"/>
      <c r="J19" s="331"/>
      <c r="K19" s="332"/>
      <c r="L19" s="333"/>
      <c r="M19" s="334"/>
      <c r="N19" s="361"/>
      <c r="O19" s="335"/>
      <c r="P19" s="336"/>
      <c r="Q19" s="337"/>
      <c r="R19" s="338"/>
      <c r="S19" s="339"/>
      <c r="T19" s="223">
        <f>F19+G19+H19+I19+J19+K19+L19+M19+N19+O19+P19+Q19+R19+S19</f>
        <v>0</v>
      </c>
      <c r="U19" s="223">
        <f>T19*D19</f>
        <v>0</v>
      </c>
      <c r="V19" s="203" t="str">
        <f>IF(T19&gt;0,T19*E19,"-")</f>
        <v>-</v>
      </c>
      <c r="W19" s="224" t="s">
        <v>654</v>
      </c>
      <c r="X19" s="293" t="n">
        <v>2.60700000000000021</v>
      </c>
      <c r="Y19" s="297">
        <f>X19*T19</f>
        <v>0</v>
      </c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69"/>
    </row>
    <row r="20" spans="1:89" s="188" customFormat="1" ht="37.25" customHeight="1">
      <c r="A20" s="242" t="s">
        <v>1112</v>
      </c>
      <c r="B20" s="242" t="s">
        <v>1117</v>
      </c>
      <c r="C20" s="206" t="s">
        <v>1118</v>
      </c>
      <c r="D20" s="198" t="n">
        <v>5</v>
      </c>
      <c r="E20" s="222" t="n">
        <v>252</v>
      </c>
      <c r="F20" s="327"/>
      <c r="G20" s="328"/>
      <c r="H20" s="329"/>
      <c r="I20" s="330"/>
      <c r="J20" s="331"/>
      <c r="K20" s="332"/>
      <c r="L20" s="333"/>
      <c r="M20" s="334"/>
      <c r="N20" s="361"/>
      <c r="O20" s="335"/>
      <c r="P20" s="336"/>
      <c r="Q20" s="337"/>
      <c r="R20" s="338"/>
      <c r="S20" s="339"/>
      <c r="T20" s="223">
        <f>F20+G20+H20+I20+J20+K20+L20+M20+N20+O20+P20+Q20+R20+S20</f>
        <v>0</v>
      </c>
      <c r="U20" s="223">
        <f>T20*D20</f>
        <v>0</v>
      </c>
      <c r="V20" s="203" t="str">
        <f>IF(T20&gt;0,T20*E20,"-")</f>
        <v>-</v>
      </c>
      <c r="W20" s="224" t="s">
        <v>925</v>
      </c>
      <c r="X20" s="293" t="n">
        <v>4.08100000000000041</v>
      </c>
      <c r="Y20" s="297">
        <f>X20*T20</f>
        <v>0</v>
      </c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69"/>
    </row>
    <row r="21" spans="1:89" s="188" customFormat="1" ht="37.25" customHeight="1">
      <c r="A21" s="242" t="s">
        <v>1112</v>
      </c>
      <c r="B21" s="242" t="s">
        <v>1119</v>
      </c>
      <c r="C21" s="206" t="s">
        <v>1120</v>
      </c>
      <c r="D21" s="198" t="n">
        <v>3</v>
      </c>
      <c r="E21" s="222" t="n">
        <v>218</v>
      </c>
      <c r="F21" s="327"/>
      <c r="G21" s="328"/>
      <c r="H21" s="329"/>
      <c r="I21" s="330"/>
      <c r="J21" s="331"/>
      <c r="K21" s="332"/>
      <c r="L21" s="333"/>
      <c r="M21" s="334"/>
      <c r="N21" s="361"/>
      <c r="O21" s="335"/>
      <c r="P21" s="336"/>
      <c r="Q21" s="337"/>
      <c r="R21" s="338"/>
      <c r="S21" s="339"/>
      <c r="T21" s="223">
        <f>F21+G21+H21+I21+J21+K21+L21+M21+N21+O21+P21+Q21+R21+S21</f>
        <v>0</v>
      </c>
      <c r="U21" s="223">
        <f>T21*D21</f>
        <v>0</v>
      </c>
      <c r="V21" s="203" t="str">
        <f>IF(T21&gt;0,T21*E21,"-")</f>
        <v>-</v>
      </c>
      <c r="W21" s="224" t="s">
        <v>63</v>
      </c>
      <c r="X21" s="293" t="n">
        <v>2.6509999999999998</v>
      </c>
      <c r="Y21" s="297">
        <f>X21*T21</f>
        <v>0</v>
      </c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</row>
    <row r="22" spans="1:89" s="188" customFormat="1" ht="37.25" customHeight="1">
      <c r="A22" s="242" t="s">
        <v>1112</v>
      </c>
      <c r="B22" s="242" t="s">
        <v>1121</v>
      </c>
      <c r="C22" s="206" t="s">
        <v>1122</v>
      </c>
      <c r="D22" s="198" t="n">
        <v>3</v>
      </c>
      <c r="E22" s="222" t="n">
        <v>252</v>
      </c>
      <c r="F22" s="327"/>
      <c r="G22" s="328"/>
      <c r="H22" s="329"/>
      <c r="I22" s="330"/>
      <c r="J22" s="331"/>
      <c r="K22" s="332"/>
      <c r="L22" s="333"/>
      <c r="M22" s="334"/>
      <c r="N22" s="361"/>
      <c r="O22" s="335"/>
      <c r="P22" s="336"/>
      <c r="Q22" s="337"/>
      <c r="R22" s="338"/>
      <c r="S22" s="339"/>
      <c r="T22" s="223">
        <f>F22+G22+H22+I22+J22+K22+L22+M22+N22+O22+P22+Q22+R22+S22</f>
        <v>0</v>
      </c>
      <c r="U22" s="223">
        <f>T22*D22</f>
        <v>0</v>
      </c>
      <c r="V22" s="203" t="str">
        <f>IF(T22&gt;0,T22*E22,"-")</f>
        <v>-</v>
      </c>
      <c r="W22" s="224" t="s">
        <v>729</v>
      </c>
      <c r="X22" s="293" t="n">
        <v>3.19300000000000006</v>
      </c>
      <c r="Y22" s="297">
        <f>X22*T22</f>
        <v>0</v>
      </c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</row>
    <row r="23" spans="1:89" s="188" customFormat="1" ht="37.25" customHeight="1">
      <c r="A23" s="242" t="s">
        <v>1112</v>
      </c>
      <c r="B23" s="242" t="s">
        <v>1123</v>
      </c>
      <c r="C23" s="206" t="s">
        <v>1124</v>
      </c>
      <c r="D23" s="198" t="n">
        <v>1</v>
      </c>
      <c r="E23" s="222" t="n">
        <v>152</v>
      </c>
      <c r="F23" s="327"/>
      <c r="G23" s="328"/>
      <c r="H23" s="329"/>
      <c r="I23" s="330"/>
      <c r="J23" s="331"/>
      <c r="K23" s="332"/>
      <c r="L23" s="333"/>
      <c r="M23" s="334"/>
      <c r="N23" s="361"/>
      <c r="O23" s="335"/>
      <c r="P23" s="336"/>
      <c r="Q23" s="337"/>
      <c r="R23" s="338"/>
      <c r="S23" s="339"/>
      <c r="T23" s="223">
        <f>F23+G23+H23+I23+J23+K23+L23+M23+N23+O23+P23+Q23+R23+S23</f>
        <v>0</v>
      </c>
      <c r="U23" s="223">
        <f>T23*D23</f>
        <v>0</v>
      </c>
      <c r="V23" s="203" t="str">
        <f>IF(T23&gt;0,T23*E23,"-")</f>
        <v>-</v>
      </c>
      <c r="W23" s="224" t="s">
        <v>69</v>
      </c>
      <c r="X23" s="293" t="n">
        <v>2.12999999999999989</v>
      </c>
      <c r="Y23" s="297">
        <f>X23*T23</f>
        <v>0</v>
      </c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</row>
    <row r="24" spans="1:89" s="188" customFormat="1" ht="37.25" customHeight="1">
      <c r="A24" s="255" t="s">
        <v>1076</v>
      </c>
      <c r="B24" s="256"/>
      <c r="C24" s="257"/>
      <c r="D24" s="258"/>
      <c r="E24" s="259"/>
      <c r="F24" s="260">
        <f>SUMPRODUCT(D6:D23,F6:F23)</f>
        <v>0</v>
      </c>
      <c r="G24" s="261">
        <f>SUMPRODUCT(D6:D23,G6:G23)</f>
        <v>0</v>
      </c>
      <c r="H24" s="262">
        <f>SUMPRODUCT(D6:D23,H6:H23)</f>
        <v>0</v>
      </c>
      <c r="I24" s="263">
        <f>SUMPRODUCT(D6:D23,I6:I23)</f>
        <v>0</v>
      </c>
      <c r="J24" s="264">
        <f>SUMPRODUCT(D6:D23,J6:J23)</f>
        <v>0</v>
      </c>
      <c r="K24" s="265">
        <f>SUMPRODUCT(D6:D23,K6:K23)</f>
        <v>0</v>
      </c>
      <c r="L24" s="266">
        <f>SUMPRODUCT(D6:D23,L6:L23)</f>
        <v>0</v>
      </c>
      <c r="M24" s="267">
        <f>SUMPRODUCT(D6:D23,M6:M23)</f>
        <v>0</v>
      </c>
      <c r="N24" s="361">
        <f>SUMPRODUCT(D6:D23,N6:N23)</f>
        <v>0</v>
      </c>
      <c r="O24" s="249">
        <f>SUMPRODUCT(D6:D23,O6:O23)</f>
        <v>0</v>
      </c>
      <c r="P24" s="268">
        <f>SUMPRODUCT(D6:D23,P6:P23)</f>
        <v>0</v>
      </c>
      <c r="Q24" s="269">
        <f>SUMPRODUCT(D6:D23,Q6:Q23)</f>
        <v>0</v>
      </c>
      <c r="R24" s="270">
        <f>SUMPRODUCT(D6:D23,R6:R23)</f>
        <v>0</v>
      </c>
      <c r="S24" s="271">
        <f>SUMPRODUCT(D6:D23,S6:S23)</f>
        <v>0</v>
      </c>
      <c r="T24" s="272">
        <f>SUM(T6:T23)</f>
        <v>0</v>
      </c>
      <c r="U24" s="272">
        <f>SUM(U6:U23)</f>
        <v>0</v>
      </c>
      <c r="V24" s="323">
        <f>SUM(V6:V23)</f>
        <v>0</v>
      </c>
      <c r="W24" s="273"/>
      <c r="X24" s="292"/>
      <c r="Y24" s="31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</row>
    <row r="25" spans="1:89" s="188" customFormat="1" ht="25" customHeight="1">
      <c r="A25" s="320"/>
      <c r="B25" s="173"/>
      <c r="C25" s="173"/>
      <c r="D25" s="174"/>
      <c r="E25" s="175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372" t="s">
        <v>4</v>
      </c>
      <c r="U25" s="372"/>
      <c r="V25" s="324">
        <f>V24</f>
        <v>0</v>
      </c>
      <c r="W25" s="321"/>
      <c r="X25" s="294"/>
      <c r="Y25" s="276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</row>
    <row r="26" spans="1:25" s="169" customFormat="1" ht="18" customHeight="1">
      <c r="A26" s="278"/>
      <c r="B26" s="278"/>
      <c r="C26" s="278"/>
      <c r="D26" s="278"/>
      <c r="X26" s="294"/>
      <c r="Y26" s="276"/>
    </row>
    <row r="27" spans="1:25" s="169" customFormat="1" ht="18" customHeight="1">
      <c r="A27" s="278"/>
      <c r="B27" s="278"/>
      <c r="C27" s="278"/>
      <c r="D27" s="278"/>
      <c r="X27" s="294"/>
      <c r="Y27" s="276"/>
    </row>
    <row r="28" spans="1:25" s="169" customFormat="1" ht="18" customHeight="1">
      <c r="A28" s="278"/>
      <c r="B28" s="278"/>
      <c r="C28" s="278"/>
      <c r="D28" s="278"/>
      <c r="X28" s="294"/>
      <c r="Y28" s="276"/>
    </row>
    <row r="29" spans="1:25" s="169" customFormat="1" ht="18" customHeight="1">
      <c r="A29" s="278"/>
      <c r="B29" s="278"/>
      <c r="C29" s="278"/>
      <c r="D29" s="278"/>
      <c r="X29" s="294"/>
      <c r="Y29" s="276"/>
    </row>
    <row r="30" spans="1:25" s="169" customFormat="1" ht="18" customHeight="1">
      <c r="A30" s="278"/>
      <c r="B30" s="278"/>
      <c r="C30" s="278"/>
      <c r="D30" s="278"/>
      <c r="X30" s="294"/>
      <c r="Y30" s="276"/>
    </row>
    <row r="31" spans="1:25" s="169" customFormat="1" ht="18" customHeight="1">
      <c r="A31" s="278"/>
      <c r="B31" s="278"/>
      <c r="C31" s="278"/>
      <c r="D31" s="278"/>
      <c r="X31" s="294"/>
      <c r="Y31" s="276"/>
    </row>
    <row r="32" spans="1:25" s="169" customFormat="1" ht="18" customHeight="1">
      <c r="A32" s="278"/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X32" s="296"/>
      <c r="Y32" s="279"/>
    </row>
    <row r="33" spans="1:25" s="169" customFormat="1" ht="18" customHeight="1">
      <c r="A33" s="278"/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X33" s="296"/>
      <c r="Y33" s="279"/>
    </row>
  </sheetData>
  <sheetProtection algorithmName="SHA-512" hashValue="YHZ3/pi9sAP2NyQUGqkx4MPw4RUwpmzKBhITGWnDRc0uM+4CKYt5ExkTHxZoiILavDehY9dpwXyuDOYzQP8g+A==" saltValue="zLq4zKCj2BusWgEjoZq8pA==" spinCount="100000" sheet="1" autoFilter="0"/>
  <mergeCells count="5">
    <mergeCell ref="A1:E1"/>
    <mergeCell ref="F1:S1"/>
    <mergeCell ref="T2:U2"/>
    <mergeCell ref="D4:E4"/>
    <mergeCell ref="T25:U25"/>
  </mergeCells>
  <printOptions>
    <extLst>
      <ext uri="smNativeData">
        <pm:pageFlags xmlns:pm="smNativeData" id="1715600698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5600698" l="56" r="56" t="56" b="56" borderId="0" fillId="0" vertical="0"/>
        <pm:footer xmlns:pm="smNativeData" id="1715600698" l="56" r="56" t="56" b="56" borderId="0" fillId="0" vertical="2"/>
      </ext>
    </extLst>
  </headerFooter>
  <drawing r:id="rId1"/>
  <extLst>
    <ext uri="smNativeData">
      <pm:sheetPrefs xmlns:pm="smNativeData" day="1715600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IT166"/>
  <sheetViews>
    <sheetView showGridLines="0" tabSelected="1" view="normal" topLeftCell="A93" zoomScale="70" workbookViewId="0">
      <selection activeCell="F104" sqref="F104"/>
    </sheetView>
  </sheetViews>
  <sheetFormatPr baseColWidth="29" defaultColWidth="30.500000" defaultRowHeight="18" customHeight="1"/>
  <cols>
    <col min="1" max="1" width="22.330000" customWidth="1" style="24"/>
    <col min="2" max="3" width="25.660000" customWidth="1" style="24"/>
    <col min="4" max="4" width="15.660000" customWidth="1" style="24"/>
    <col min="5" max="5" width="15.660000" customWidth="1" style="160"/>
    <col min="6" max="6" width="21.160000" customWidth="1" style="24"/>
    <col min="7" max="15" width="19.330000" customWidth="1" style="24"/>
    <col min="16" max="16" width="19.330000" customWidth="1" style="134"/>
    <col min="17" max="17" width="22.660000" customWidth="1" style="24"/>
    <col min="18" max="18" width="34.660000" customWidth="1" style="24"/>
    <col min="19" max="19" width="21.000000" customWidth="1" style="166"/>
    <col min="20" max="16384" width="30.500000" style="24"/>
  </cols>
  <sheetData>
    <row r="1" spans="1:254" ht="143.50" customHeight="1">
      <c r="A1" s="375" t="s">
        <v>1125</v>
      </c>
      <c r="B1" s="376"/>
      <c r="C1" s="376"/>
      <c r="D1" s="376"/>
      <c r="E1" s="376"/>
      <c r="F1" s="373" t="s">
        <v>1126</v>
      </c>
      <c r="G1" s="374"/>
      <c r="H1" s="374"/>
      <c r="I1" s="374"/>
      <c r="J1" s="374"/>
      <c r="K1" s="374"/>
      <c r="L1" s="374"/>
      <c r="M1" s="374"/>
      <c r="N1" s="374"/>
      <c r="O1" s="374"/>
      <c r="Q1" s="25"/>
      <c r="R1" s="25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7"/>
    </row>
    <row r="2" spans="1:254" ht="11" customHeight="1">
      <c r="A2" s="128" t="s">
        <v>1127</v>
      </c>
      <c r="B2" s="28"/>
      <c r="C2" s="3"/>
      <c r="D2" s="3"/>
      <c r="E2" s="155"/>
      <c r="F2" s="4"/>
      <c r="G2" s="4"/>
      <c r="H2" s="4"/>
      <c r="I2" s="4"/>
      <c r="J2" s="4"/>
      <c r="K2" s="4"/>
      <c r="L2" s="4"/>
      <c r="M2" s="4"/>
      <c r="N2" s="4"/>
      <c r="O2" s="4"/>
      <c r="P2" s="135"/>
      <c r="Q2" s="2"/>
      <c r="R2" s="4"/>
      <c r="S2" s="4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30"/>
    </row>
    <row r="3" spans="1:254" ht="21" customHeight="1">
      <c r="A3" s="11"/>
      <c r="B3" s="31"/>
      <c r="C3" s="22"/>
      <c r="D3" s="22"/>
      <c r="E3" s="154"/>
      <c r="F3" s="10" t="s">
        <v>1128</v>
      </c>
      <c r="G3" s="10" t="s">
        <v>1128</v>
      </c>
      <c r="H3" s="10" t="s">
        <v>1128</v>
      </c>
      <c r="I3" s="10" t="s">
        <v>1128</v>
      </c>
      <c r="J3" s="10" t="s">
        <v>1129</v>
      </c>
      <c r="K3" s="10" t="s">
        <v>1129</v>
      </c>
      <c r="L3" s="10" t="s">
        <v>1129</v>
      </c>
      <c r="M3" s="10" t="s">
        <v>1129</v>
      </c>
      <c r="N3" s="10" t="s">
        <v>1129</v>
      </c>
      <c r="O3" s="10" t="s">
        <v>1129</v>
      </c>
      <c r="P3" s="10" t="s">
        <v>1129</v>
      </c>
      <c r="Q3" s="10"/>
      <c r="R3" s="32" t="s">
        <v>4</v>
      </c>
      <c r="S3" s="167">
        <f>S166</f>
        <v>15468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30"/>
    </row>
    <row r="4" spans="1:254" ht="21" customHeight="1">
      <c r="A4" s="33"/>
      <c r="B4" s="22"/>
      <c r="C4" s="22"/>
      <c r="D4" s="5" t="s">
        <v>1130</v>
      </c>
      <c r="E4" s="5"/>
      <c r="F4" s="6" t="n">
        <v>9005</v>
      </c>
      <c r="G4" s="7" t="n">
        <v>5015</v>
      </c>
      <c r="H4" s="34" t="n">
        <v>1018</v>
      </c>
      <c r="I4" s="8" t="n">
        <v>3020</v>
      </c>
      <c r="J4" s="35"/>
      <c r="K4" s="36"/>
      <c r="L4" s="37"/>
      <c r="M4" s="9" t="n">
        <v>9010</v>
      </c>
      <c r="N4" s="38" t="n">
        <v>6037</v>
      </c>
      <c r="O4" s="39" t="n">
        <v>4008</v>
      </c>
      <c r="P4" s="131" t="n">
        <v>7046</v>
      </c>
      <c r="Q4" s="4"/>
      <c r="R4" s="40"/>
      <c r="S4" s="40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30"/>
    </row>
    <row r="5" spans="1:254" ht="42" customHeight="1">
      <c r="A5" s="41" t="s">
        <v>7</v>
      </c>
      <c r="B5" s="5" t="s">
        <v>8</v>
      </c>
      <c r="C5" s="5" t="s">
        <v>9</v>
      </c>
      <c r="D5" s="5" t="s">
        <v>1131</v>
      </c>
      <c r="E5" s="154" t="s">
        <v>1079</v>
      </c>
      <c r="F5" s="13" t="s">
        <v>1132</v>
      </c>
      <c r="G5" s="14" t="s">
        <v>1133</v>
      </c>
      <c r="H5" s="15" t="s">
        <v>1134</v>
      </c>
      <c r="I5" s="16" t="s">
        <v>1135</v>
      </c>
      <c r="J5" s="42" t="s">
        <v>19</v>
      </c>
      <c r="K5" s="43" t="s">
        <v>17</v>
      </c>
      <c r="L5" s="44" t="s">
        <v>18</v>
      </c>
      <c r="M5" s="5" t="s">
        <v>1136</v>
      </c>
      <c r="N5" s="45" t="s">
        <v>1137</v>
      </c>
      <c r="O5" s="46" t="s">
        <v>1138</v>
      </c>
      <c r="P5" s="132" t="s">
        <v>1139</v>
      </c>
      <c r="Q5" s="10" t="s">
        <v>26</v>
      </c>
      <c r="R5" s="10" t="s">
        <v>1140</v>
      </c>
      <c r="S5" s="10" t="s">
        <v>28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30"/>
    </row>
    <row r="6" spans="1:254" ht="37.25" customHeight="1">
      <c r="A6" s="311" t="s">
        <v>1141</v>
      </c>
      <c r="B6" s="5" t="s">
        <v>1142</v>
      </c>
      <c r="C6" s="5" t="s">
        <v>1143</v>
      </c>
      <c r="D6" s="9" t="n">
        <v>1</v>
      </c>
      <c r="E6" s="164" t="n">
        <v>194</v>
      </c>
      <c r="F6" s="340"/>
      <c r="G6" s="341"/>
      <c r="H6" s="342"/>
      <c r="I6" s="343"/>
      <c r="J6" s="312" t="s">
        <v>1144</v>
      </c>
      <c r="K6" s="313" t="s">
        <v>1144</v>
      </c>
      <c r="L6" s="314" t="s">
        <v>1144</v>
      </c>
      <c r="M6" s="354"/>
      <c r="N6" s="51" t="s">
        <v>1144</v>
      </c>
      <c r="O6" s="52" t="s">
        <v>1144</v>
      </c>
      <c r="P6" s="133" t="s">
        <v>1144</v>
      </c>
      <c r="Q6" s="23">
        <f>F6+G6+H6+I6+M6</f>
        <v>0</v>
      </c>
      <c r="R6" s="23">
        <f>Q6*D6</f>
        <v>0</v>
      </c>
      <c r="S6" s="10" t="str">
        <f>IF(Q6&gt;0,Q6*E6,"-")</f>
        <v>-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30"/>
    </row>
    <row r="7" spans="1:254" ht="37.25" customHeight="1">
      <c r="A7" s="311" t="s">
        <v>1141</v>
      </c>
      <c r="B7" s="5" t="s">
        <v>1145</v>
      </c>
      <c r="C7" s="5" t="s">
        <v>1146</v>
      </c>
      <c r="D7" s="9" t="n">
        <v>1</v>
      </c>
      <c r="E7" s="164" t="n">
        <v>192</v>
      </c>
      <c r="F7" s="340"/>
      <c r="G7" s="341"/>
      <c r="H7" s="342"/>
      <c r="I7" s="343"/>
      <c r="J7" s="312" t="s">
        <v>1144</v>
      </c>
      <c r="K7" s="313" t="s">
        <v>1144</v>
      </c>
      <c r="L7" s="314" t="s">
        <v>1144</v>
      </c>
      <c r="M7" s="354"/>
      <c r="N7" s="51" t="s">
        <v>1144</v>
      </c>
      <c r="O7" s="52" t="s">
        <v>1144</v>
      </c>
      <c r="P7" s="133" t="s">
        <v>1144</v>
      </c>
      <c r="Q7" s="23">
        <f>F7+G7+H7+I7+M7</f>
        <v>0</v>
      </c>
      <c r="R7" s="23">
        <f>Q7*D7</f>
        <v>0</v>
      </c>
      <c r="S7" s="10" t="str">
        <f>IF(Q7&gt;0,Q7*E7,"-")</f>
        <v>-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30"/>
    </row>
    <row r="8" spans="1:254" ht="37.25" customHeight="1">
      <c r="A8" s="311" t="s">
        <v>1141</v>
      </c>
      <c r="B8" s="5" t="s">
        <v>1147</v>
      </c>
      <c r="C8" s="5" t="s">
        <v>1148</v>
      </c>
      <c r="D8" s="9" t="n">
        <v>1</v>
      </c>
      <c r="E8" s="164" t="n">
        <v>190</v>
      </c>
      <c r="F8" s="340"/>
      <c r="G8" s="341"/>
      <c r="H8" s="342"/>
      <c r="I8" s="343"/>
      <c r="J8" s="312" t="s">
        <v>1144</v>
      </c>
      <c r="K8" s="313" t="s">
        <v>1144</v>
      </c>
      <c r="L8" s="314" t="s">
        <v>1144</v>
      </c>
      <c r="M8" s="354"/>
      <c r="N8" s="51" t="s">
        <v>1144</v>
      </c>
      <c r="O8" s="52" t="s">
        <v>1144</v>
      </c>
      <c r="P8" s="133" t="s">
        <v>1144</v>
      </c>
      <c r="Q8" s="23">
        <f>F8+G8+H8+I8+M8</f>
        <v>0</v>
      </c>
      <c r="R8" s="23">
        <f>Q8*D8</f>
        <v>0</v>
      </c>
      <c r="S8" s="10" t="str">
        <f>IF(Q8&gt;0,Q8*E8,"-")</f>
        <v>-</v>
      </c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30"/>
    </row>
    <row r="9" spans="1:254" ht="37.25" customHeight="1">
      <c r="A9" s="311" t="s">
        <v>1141</v>
      </c>
      <c r="B9" s="5" t="s">
        <v>1149</v>
      </c>
      <c r="C9" s="5" t="s">
        <v>1150</v>
      </c>
      <c r="D9" s="9" t="n">
        <v>1</v>
      </c>
      <c r="E9" s="164" t="n">
        <v>179</v>
      </c>
      <c r="F9" s="340"/>
      <c r="G9" s="341"/>
      <c r="H9" s="342"/>
      <c r="I9" s="343"/>
      <c r="J9" s="312" t="s">
        <v>1144</v>
      </c>
      <c r="K9" s="313" t="s">
        <v>1144</v>
      </c>
      <c r="L9" s="314" t="s">
        <v>1144</v>
      </c>
      <c r="M9" s="354"/>
      <c r="N9" s="51" t="s">
        <v>1144</v>
      </c>
      <c r="O9" s="52" t="s">
        <v>1144</v>
      </c>
      <c r="P9" s="133" t="s">
        <v>1144</v>
      </c>
      <c r="Q9" s="23">
        <f>F9+G9+H9+I9+M9</f>
        <v>0</v>
      </c>
      <c r="R9" s="23">
        <f>Q9*D9</f>
        <v>0</v>
      </c>
      <c r="S9" s="10" t="str">
        <f>IF(Q9&gt;0,Q9*E9,"-")</f>
        <v>-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30"/>
    </row>
    <row r="10" spans="1:254" ht="37.25" customHeight="1">
      <c r="A10" s="311" t="s">
        <v>1141</v>
      </c>
      <c r="B10" s="5" t="s">
        <v>1151</v>
      </c>
      <c r="C10" s="5" t="s">
        <v>1152</v>
      </c>
      <c r="D10" s="9" t="n">
        <v>1</v>
      </c>
      <c r="E10" s="164" t="n">
        <v>139</v>
      </c>
      <c r="F10" s="340"/>
      <c r="G10" s="341" t="n">
        <v>1</v>
      </c>
      <c r="H10" s="342"/>
      <c r="I10" s="343"/>
      <c r="J10" s="312" t="s">
        <v>1144</v>
      </c>
      <c r="K10" s="313" t="s">
        <v>1144</v>
      </c>
      <c r="L10" s="314" t="s">
        <v>1144</v>
      </c>
      <c r="M10" s="354"/>
      <c r="N10" s="51" t="s">
        <v>1144</v>
      </c>
      <c r="O10" s="52" t="s">
        <v>1144</v>
      </c>
      <c r="P10" s="133" t="s">
        <v>1144</v>
      </c>
      <c r="Q10" s="23">
        <f>F10+G10+H10+I10+M10</f>
        <v>1</v>
      </c>
      <c r="R10" s="23">
        <f>Q10*D10</f>
        <v>1</v>
      </c>
      <c r="S10" s="10">
        <f>IF(Q10&gt;0,Q10*E10,"-")</f>
        <v>139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30"/>
    </row>
    <row r="11" spans="1:254" ht="37.25" customHeight="1">
      <c r="A11" s="311" t="s">
        <v>1141</v>
      </c>
      <c r="B11" s="5" t="s">
        <v>1153</v>
      </c>
      <c r="C11" s="5" t="s">
        <v>1154</v>
      </c>
      <c r="D11" s="9" t="n">
        <v>1</v>
      </c>
      <c r="E11" s="164" t="n">
        <v>172</v>
      </c>
      <c r="F11" s="340"/>
      <c r="G11" s="341" t="n">
        <v>1</v>
      </c>
      <c r="H11" s="342"/>
      <c r="I11" s="343"/>
      <c r="J11" s="312" t="s">
        <v>1144</v>
      </c>
      <c r="K11" s="313" t="s">
        <v>1144</v>
      </c>
      <c r="L11" s="314" t="s">
        <v>1144</v>
      </c>
      <c r="M11" s="354"/>
      <c r="N11" s="51" t="s">
        <v>1144</v>
      </c>
      <c r="O11" s="52" t="s">
        <v>1144</v>
      </c>
      <c r="P11" s="133" t="s">
        <v>1144</v>
      </c>
      <c r="Q11" s="23">
        <f>F11+G11+H11+I11+M11</f>
        <v>1</v>
      </c>
      <c r="R11" s="23">
        <f>Q11*D11</f>
        <v>1</v>
      </c>
      <c r="S11" s="10">
        <f>IF(Q11&gt;0,Q11*E11,"-")</f>
        <v>172</v>
      </c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30"/>
    </row>
    <row r="12" spans="1:254" ht="37.25" customHeight="1">
      <c r="A12" s="311" t="s">
        <v>1141</v>
      </c>
      <c r="B12" s="5" t="s">
        <v>1155</v>
      </c>
      <c r="C12" s="5" t="s">
        <v>1156</v>
      </c>
      <c r="D12" s="9" t="n">
        <v>1</v>
      </c>
      <c r="E12" s="164" t="n">
        <v>167</v>
      </c>
      <c r="F12" s="340"/>
      <c r="G12" s="341" t="n">
        <v>1</v>
      </c>
      <c r="H12" s="342"/>
      <c r="I12" s="343"/>
      <c r="J12" s="312" t="s">
        <v>1144</v>
      </c>
      <c r="K12" s="313" t="s">
        <v>1144</v>
      </c>
      <c r="L12" s="314" t="s">
        <v>1144</v>
      </c>
      <c r="M12" s="354"/>
      <c r="N12" s="51" t="s">
        <v>1144</v>
      </c>
      <c r="O12" s="52" t="s">
        <v>1144</v>
      </c>
      <c r="P12" s="133" t="s">
        <v>1144</v>
      </c>
      <c r="Q12" s="23">
        <f>F12+G12+H12+I12+M12</f>
        <v>1</v>
      </c>
      <c r="R12" s="23">
        <f>Q12*D12</f>
        <v>1</v>
      </c>
      <c r="S12" s="10">
        <f>IF(Q12&gt;0,Q12*E12,"-")</f>
        <v>167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30"/>
    </row>
    <row r="13" spans="1:254" ht="37.25" customHeight="1">
      <c r="A13" s="311" t="s">
        <v>1141</v>
      </c>
      <c r="B13" s="5" t="s">
        <v>1157</v>
      </c>
      <c r="C13" s="5" t="s">
        <v>1158</v>
      </c>
      <c r="D13" s="9" t="n">
        <v>1</v>
      </c>
      <c r="E13" s="164" t="n">
        <v>138</v>
      </c>
      <c r="F13" s="340"/>
      <c r="G13" s="341" t="n">
        <v>1</v>
      </c>
      <c r="H13" s="342"/>
      <c r="I13" s="343"/>
      <c r="J13" s="312" t="s">
        <v>1144</v>
      </c>
      <c r="K13" s="313" t="s">
        <v>1144</v>
      </c>
      <c r="L13" s="314" t="s">
        <v>1144</v>
      </c>
      <c r="M13" s="354"/>
      <c r="N13" s="51" t="s">
        <v>1144</v>
      </c>
      <c r="O13" s="52" t="s">
        <v>1144</v>
      </c>
      <c r="P13" s="133" t="s">
        <v>1144</v>
      </c>
      <c r="Q13" s="23">
        <f>F13+G13+H13+I13+M13</f>
        <v>1</v>
      </c>
      <c r="R13" s="23">
        <f>Q13*D13</f>
        <v>1</v>
      </c>
      <c r="S13" s="10">
        <f>IF(Q13&gt;0,Q13*E13,"-")</f>
        <v>138</v>
      </c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30"/>
    </row>
    <row r="14" spans="1:254" ht="37.25" customHeight="1">
      <c r="A14" s="311" t="s">
        <v>1141</v>
      </c>
      <c r="B14" s="5" t="s">
        <v>1159</v>
      </c>
      <c r="C14" s="5" t="s">
        <v>1160</v>
      </c>
      <c r="D14" s="9" t="n">
        <v>1</v>
      </c>
      <c r="E14" s="164" t="n">
        <v>133</v>
      </c>
      <c r="F14" s="340"/>
      <c r="G14" s="341"/>
      <c r="H14" s="342"/>
      <c r="I14" s="343"/>
      <c r="J14" s="312" t="s">
        <v>1144</v>
      </c>
      <c r="K14" s="313" t="s">
        <v>1144</v>
      </c>
      <c r="L14" s="314" t="s">
        <v>1144</v>
      </c>
      <c r="M14" s="354"/>
      <c r="N14" s="51" t="s">
        <v>1144</v>
      </c>
      <c r="O14" s="52" t="s">
        <v>1144</v>
      </c>
      <c r="P14" s="133" t="s">
        <v>1144</v>
      </c>
      <c r="Q14" s="23">
        <f>F14+G14+H14+I14+M14</f>
        <v>0</v>
      </c>
      <c r="R14" s="23">
        <f>Q14*D14</f>
        <v>0</v>
      </c>
      <c r="S14" s="10" t="str">
        <f>IF(Q14&gt;0,Q14*E14,"-")</f>
        <v>-</v>
      </c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30"/>
    </row>
    <row r="15" spans="1:254" ht="37.25" customHeight="1">
      <c r="A15" s="311" t="s">
        <v>1141</v>
      </c>
      <c r="B15" s="5" t="s">
        <v>1161</v>
      </c>
      <c r="C15" s="5" t="s">
        <v>1162</v>
      </c>
      <c r="D15" s="9" t="n">
        <v>1</v>
      </c>
      <c r="E15" s="164" t="n">
        <v>166</v>
      </c>
      <c r="F15" s="340"/>
      <c r="G15" s="341"/>
      <c r="H15" s="342"/>
      <c r="I15" s="343"/>
      <c r="J15" s="312" t="s">
        <v>1144</v>
      </c>
      <c r="K15" s="313" t="s">
        <v>1144</v>
      </c>
      <c r="L15" s="314" t="s">
        <v>1144</v>
      </c>
      <c r="M15" s="354"/>
      <c r="N15" s="51" t="s">
        <v>1144</v>
      </c>
      <c r="O15" s="52" t="s">
        <v>1144</v>
      </c>
      <c r="P15" s="133" t="s">
        <v>1144</v>
      </c>
      <c r="Q15" s="23">
        <f>F15+G15+H15+I15+M15</f>
        <v>0</v>
      </c>
      <c r="R15" s="23">
        <f>Q15*D15</f>
        <v>0</v>
      </c>
      <c r="S15" s="10" t="str">
        <f>IF(Q15&gt;0,Q15*E15,"-")</f>
        <v>-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30"/>
    </row>
    <row r="16" spans="1:254" ht="37.25" customHeight="1">
      <c r="A16" s="311" t="s">
        <v>1141</v>
      </c>
      <c r="B16" s="5" t="s">
        <v>1163</v>
      </c>
      <c r="C16" s="5" t="s">
        <v>1164</v>
      </c>
      <c r="D16" s="9" t="n">
        <v>1</v>
      </c>
      <c r="E16" s="164" t="n">
        <v>168</v>
      </c>
      <c r="F16" s="340"/>
      <c r="G16" s="341"/>
      <c r="H16" s="342"/>
      <c r="I16" s="343"/>
      <c r="J16" s="312" t="s">
        <v>1144</v>
      </c>
      <c r="K16" s="313" t="s">
        <v>1144</v>
      </c>
      <c r="L16" s="314" t="s">
        <v>1144</v>
      </c>
      <c r="M16" s="354" t="n">
        <v>1</v>
      </c>
      <c r="N16" s="51" t="s">
        <v>1144</v>
      </c>
      <c r="O16" s="52" t="s">
        <v>1144</v>
      </c>
      <c r="P16" s="133" t="s">
        <v>1144</v>
      </c>
      <c r="Q16" s="23">
        <f>F16+G16+H16+I16+M16</f>
        <v>1</v>
      </c>
      <c r="R16" s="23">
        <f>Q16*D16</f>
        <v>1</v>
      </c>
      <c r="S16" s="10">
        <f>IF(Q16&gt;0,Q16*E16,"-")</f>
        <v>168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30"/>
    </row>
    <row r="17" spans="1:254" ht="37.25" customHeight="1">
      <c r="A17" s="311" t="s">
        <v>1141</v>
      </c>
      <c r="B17" s="5" t="s">
        <v>1165</v>
      </c>
      <c r="C17" s="5" t="s">
        <v>1166</v>
      </c>
      <c r="D17" s="9" t="n">
        <v>1</v>
      </c>
      <c r="E17" s="164" t="n">
        <v>136</v>
      </c>
      <c r="F17" s="340"/>
      <c r="G17" s="341"/>
      <c r="H17" s="342"/>
      <c r="I17" s="343"/>
      <c r="J17" s="312" t="s">
        <v>1144</v>
      </c>
      <c r="K17" s="313" t="s">
        <v>1144</v>
      </c>
      <c r="L17" s="314" t="s">
        <v>1144</v>
      </c>
      <c r="M17" s="354"/>
      <c r="N17" s="51" t="s">
        <v>1144</v>
      </c>
      <c r="O17" s="52" t="s">
        <v>1144</v>
      </c>
      <c r="P17" s="133" t="s">
        <v>1144</v>
      </c>
      <c r="Q17" s="23">
        <f>F17+G17+H17+I17+M17</f>
        <v>0</v>
      </c>
      <c r="R17" s="23">
        <f>Q17*D17</f>
        <v>0</v>
      </c>
      <c r="S17" s="10" t="str">
        <f>IF(Q17&gt;0,Q17*E17,"-")</f>
        <v>-</v>
      </c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30"/>
    </row>
    <row r="18" spans="1:254" ht="37.25" customHeight="1">
      <c r="A18" s="311" t="s">
        <v>1141</v>
      </c>
      <c r="B18" s="5" t="s">
        <v>1167</v>
      </c>
      <c r="C18" s="5" t="s">
        <v>1168</v>
      </c>
      <c r="D18" s="9" t="n">
        <v>1</v>
      </c>
      <c r="E18" s="164" t="n">
        <v>127</v>
      </c>
      <c r="F18" s="340"/>
      <c r="G18" s="341"/>
      <c r="H18" s="342"/>
      <c r="I18" s="343"/>
      <c r="J18" s="312" t="s">
        <v>1144</v>
      </c>
      <c r="K18" s="313" t="s">
        <v>1144</v>
      </c>
      <c r="L18" s="314" t="s">
        <v>1144</v>
      </c>
      <c r="M18" s="354" t="n">
        <v>1</v>
      </c>
      <c r="N18" s="51" t="s">
        <v>1144</v>
      </c>
      <c r="O18" s="52" t="s">
        <v>1144</v>
      </c>
      <c r="P18" s="133" t="s">
        <v>1144</v>
      </c>
      <c r="Q18" s="23">
        <f>F18+G18+H18+I18+M18</f>
        <v>1</v>
      </c>
      <c r="R18" s="23">
        <f>Q18*D18</f>
        <v>1</v>
      </c>
      <c r="S18" s="10">
        <f>IF(Q18&gt;0,Q18*E18,"-")</f>
        <v>127</v>
      </c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30"/>
    </row>
    <row r="19" spans="1:254" ht="37.25" customHeight="1">
      <c r="A19" s="311" t="s">
        <v>1141</v>
      </c>
      <c r="B19" s="5" t="s">
        <v>1169</v>
      </c>
      <c r="C19" s="5" t="s">
        <v>1170</v>
      </c>
      <c r="D19" s="9" t="n">
        <v>1</v>
      </c>
      <c r="E19" s="164" t="n">
        <v>132</v>
      </c>
      <c r="F19" s="340"/>
      <c r="G19" s="341"/>
      <c r="H19" s="342"/>
      <c r="I19" s="343"/>
      <c r="J19" s="312" t="s">
        <v>1144</v>
      </c>
      <c r="K19" s="313" t="s">
        <v>1144</v>
      </c>
      <c r="L19" s="314" t="s">
        <v>1144</v>
      </c>
      <c r="M19" s="354" t="n">
        <v>1</v>
      </c>
      <c r="N19" s="51" t="s">
        <v>1144</v>
      </c>
      <c r="O19" s="52" t="s">
        <v>1144</v>
      </c>
      <c r="P19" s="133" t="s">
        <v>1144</v>
      </c>
      <c r="Q19" s="23">
        <f>F19+G19+H19+I19+M19</f>
        <v>1</v>
      </c>
      <c r="R19" s="23">
        <f>Q19*D19</f>
        <v>1</v>
      </c>
      <c r="S19" s="10">
        <f>IF(Q19&gt;0,Q19*E19,"-")</f>
        <v>132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30"/>
    </row>
    <row r="20" spans="1:254" ht="37.25" customHeight="1">
      <c r="A20" s="311" t="s">
        <v>1141</v>
      </c>
      <c r="B20" s="5" t="s">
        <v>1171</v>
      </c>
      <c r="C20" s="5" t="s">
        <v>1172</v>
      </c>
      <c r="D20" s="9" t="n">
        <v>1</v>
      </c>
      <c r="E20" s="164" t="n">
        <v>131</v>
      </c>
      <c r="F20" s="340"/>
      <c r="G20" s="341"/>
      <c r="H20" s="342"/>
      <c r="I20" s="343"/>
      <c r="J20" s="312" t="s">
        <v>1144</v>
      </c>
      <c r="K20" s="313" t="s">
        <v>1144</v>
      </c>
      <c r="L20" s="314" t="s">
        <v>1144</v>
      </c>
      <c r="M20" s="354"/>
      <c r="N20" s="51" t="s">
        <v>1144</v>
      </c>
      <c r="O20" s="52" t="s">
        <v>1144</v>
      </c>
      <c r="P20" s="133" t="s">
        <v>1144</v>
      </c>
      <c r="Q20" s="23">
        <f>F20+G20+H20+I20+M20</f>
        <v>0</v>
      </c>
      <c r="R20" s="23">
        <f>Q20*D20</f>
        <v>0</v>
      </c>
      <c r="S20" s="10" t="str">
        <f>IF(Q20&gt;0,Q20*E20,"-")</f>
        <v>-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30"/>
    </row>
    <row r="21" spans="1:254" ht="37.25" customHeight="1">
      <c r="A21" s="311" t="s">
        <v>1141</v>
      </c>
      <c r="B21" s="5" t="s">
        <v>1173</v>
      </c>
      <c r="C21" s="5" t="s">
        <v>1174</v>
      </c>
      <c r="D21" s="9" t="n">
        <v>1</v>
      </c>
      <c r="E21" s="164" t="n">
        <v>129</v>
      </c>
      <c r="F21" s="340"/>
      <c r="G21" s="341"/>
      <c r="H21" s="342"/>
      <c r="I21" s="343"/>
      <c r="J21" s="312" t="s">
        <v>1144</v>
      </c>
      <c r="K21" s="313" t="s">
        <v>1144</v>
      </c>
      <c r="L21" s="314" t="s">
        <v>1144</v>
      </c>
      <c r="M21" s="354" t="n">
        <v>1</v>
      </c>
      <c r="N21" s="51" t="s">
        <v>1144</v>
      </c>
      <c r="O21" s="52" t="s">
        <v>1144</v>
      </c>
      <c r="P21" s="133" t="s">
        <v>1144</v>
      </c>
      <c r="Q21" s="23">
        <f>F21+G21+H21+I21+M21</f>
        <v>1</v>
      </c>
      <c r="R21" s="23">
        <f>Q21*D21</f>
        <v>1</v>
      </c>
      <c r="S21" s="10">
        <f>IF(Q21&gt;0,Q21*E21,"-")</f>
        <v>129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30"/>
    </row>
    <row r="22" spans="1:254" ht="37.25" customHeight="1">
      <c r="A22" s="311" t="s">
        <v>1141</v>
      </c>
      <c r="B22" s="5" t="s">
        <v>1175</v>
      </c>
      <c r="C22" s="5" t="s">
        <v>1176</v>
      </c>
      <c r="D22" s="9" t="n">
        <v>1</v>
      </c>
      <c r="E22" s="164" t="n">
        <v>134</v>
      </c>
      <c r="F22" s="340"/>
      <c r="G22" s="341"/>
      <c r="H22" s="342"/>
      <c r="I22" s="343"/>
      <c r="J22" s="312" t="s">
        <v>1144</v>
      </c>
      <c r="K22" s="313" t="s">
        <v>1144</v>
      </c>
      <c r="L22" s="314" t="s">
        <v>1144</v>
      </c>
      <c r="M22" s="354"/>
      <c r="N22" s="51" t="s">
        <v>1144</v>
      </c>
      <c r="O22" s="52" t="s">
        <v>1144</v>
      </c>
      <c r="P22" s="133" t="s">
        <v>1144</v>
      </c>
      <c r="Q22" s="23">
        <f>F22+G22+H22+I22+M22</f>
        <v>0</v>
      </c>
      <c r="R22" s="23">
        <f>Q22*D22</f>
        <v>0</v>
      </c>
      <c r="S22" s="10" t="str">
        <f>IF(Q22&gt;0,Q22*E22,"-")</f>
        <v>-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30"/>
    </row>
    <row r="23" spans="1:254" ht="37.25" customHeight="1">
      <c r="A23" s="311" t="s">
        <v>1141</v>
      </c>
      <c r="B23" s="5" t="s">
        <v>1177</v>
      </c>
      <c r="C23" s="5" t="s">
        <v>1178</v>
      </c>
      <c r="D23" s="9" t="n">
        <v>1</v>
      </c>
      <c r="E23" s="164" t="n">
        <v>207</v>
      </c>
      <c r="F23" s="340"/>
      <c r="G23" s="341"/>
      <c r="H23" s="342" t="n">
        <v>1</v>
      </c>
      <c r="I23" s="343"/>
      <c r="J23" s="312" t="s">
        <v>1144</v>
      </c>
      <c r="K23" s="313" t="s">
        <v>1144</v>
      </c>
      <c r="L23" s="314" t="s">
        <v>1144</v>
      </c>
      <c r="M23" s="354"/>
      <c r="N23" s="51" t="s">
        <v>1144</v>
      </c>
      <c r="O23" s="52" t="s">
        <v>1144</v>
      </c>
      <c r="P23" s="133" t="s">
        <v>1144</v>
      </c>
      <c r="Q23" s="23">
        <f>F23+G23+H23+I23+M23</f>
        <v>1</v>
      </c>
      <c r="R23" s="23">
        <f>Q23*D23</f>
        <v>1</v>
      </c>
      <c r="S23" s="10">
        <f>IF(Q23&gt;0,Q23*E23,"-")</f>
        <v>207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30"/>
    </row>
    <row r="24" spans="1:254" ht="37.25" customHeight="1">
      <c r="A24" s="311" t="s">
        <v>1141</v>
      </c>
      <c r="B24" s="5" t="s">
        <v>1179</v>
      </c>
      <c r="C24" s="5" t="s">
        <v>1180</v>
      </c>
      <c r="D24" s="9" t="n">
        <v>1</v>
      </c>
      <c r="E24" s="164" t="n">
        <v>205</v>
      </c>
      <c r="F24" s="340"/>
      <c r="G24" s="341"/>
      <c r="H24" s="342" t="n">
        <v>1</v>
      </c>
      <c r="I24" s="343"/>
      <c r="J24" s="312" t="s">
        <v>1144</v>
      </c>
      <c r="K24" s="313" t="s">
        <v>1144</v>
      </c>
      <c r="L24" s="314" t="s">
        <v>1144</v>
      </c>
      <c r="M24" s="354"/>
      <c r="N24" s="51" t="s">
        <v>1144</v>
      </c>
      <c r="O24" s="52" t="s">
        <v>1144</v>
      </c>
      <c r="P24" s="133" t="s">
        <v>1144</v>
      </c>
      <c r="Q24" s="23">
        <f>F24+G24+H24+I24+M24</f>
        <v>1</v>
      </c>
      <c r="R24" s="23">
        <f>Q24*D24</f>
        <v>1</v>
      </c>
      <c r="S24" s="10">
        <f>IF(Q24&gt;0,Q24*E24,"-")</f>
        <v>205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30"/>
    </row>
    <row r="25" spans="1:254" ht="37.25" customHeight="1">
      <c r="A25" s="311" t="s">
        <v>1141</v>
      </c>
      <c r="B25" s="5" t="s">
        <v>1181</v>
      </c>
      <c r="C25" s="5" t="s">
        <v>1182</v>
      </c>
      <c r="D25" s="9" t="n">
        <v>1</v>
      </c>
      <c r="E25" s="164" t="n">
        <v>203</v>
      </c>
      <c r="F25" s="340"/>
      <c r="G25" s="341"/>
      <c r="H25" s="342" t="n">
        <v>1</v>
      </c>
      <c r="I25" s="343"/>
      <c r="J25" s="312" t="s">
        <v>1144</v>
      </c>
      <c r="K25" s="313" t="s">
        <v>1144</v>
      </c>
      <c r="L25" s="314" t="s">
        <v>1144</v>
      </c>
      <c r="M25" s="354"/>
      <c r="N25" s="51" t="s">
        <v>1144</v>
      </c>
      <c r="O25" s="52" t="s">
        <v>1144</v>
      </c>
      <c r="P25" s="133" t="s">
        <v>1144</v>
      </c>
      <c r="Q25" s="23">
        <f>F25+G25+H25+I25+M25</f>
        <v>1</v>
      </c>
      <c r="R25" s="23">
        <f>Q25*D25</f>
        <v>1</v>
      </c>
      <c r="S25" s="10">
        <f>IF(Q25&gt;0,Q25*E25,"-")</f>
        <v>203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30"/>
    </row>
    <row r="26" spans="1:254" ht="37.25" customHeight="1">
      <c r="A26" s="311" t="s">
        <v>1141</v>
      </c>
      <c r="B26" s="5" t="s">
        <v>1183</v>
      </c>
      <c r="C26" s="5" t="s">
        <v>1184</v>
      </c>
      <c r="D26" s="9" t="n">
        <v>1</v>
      </c>
      <c r="E26" s="164" t="n">
        <v>191</v>
      </c>
      <c r="F26" s="340"/>
      <c r="G26" s="341"/>
      <c r="H26" s="342" t="n">
        <v>1</v>
      </c>
      <c r="I26" s="343"/>
      <c r="J26" s="312" t="s">
        <v>1144</v>
      </c>
      <c r="K26" s="313" t="s">
        <v>1144</v>
      </c>
      <c r="L26" s="314" t="s">
        <v>1144</v>
      </c>
      <c r="M26" s="354"/>
      <c r="N26" s="51" t="s">
        <v>1144</v>
      </c>
      <c r="O26" s="52" t="s">
        <v>1144</v>
      </c>
      <c r="P26" s="133" t="s">
        <v>1144</v>
      </c>
      <c r="Q26" s="23">
        <f>F26+G26+H26+I26+M26</f>
        <v>1</v>
      </c>
      <c r="R26" s="23">
        <f>Q26*D26</f>
        <v>1</v>
      </c>
      <c r="S26" s="10">
        <f>IF(Q26&gt;0,Q26*E26,"-")</f>
        <v>191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30"/>
    </row>
    <row r="27" spans="1:254" ht="37.25" customHeight="1">
      <c r="A27" s="311" t="s">
        <v>1141</v>
      </c>
      <c r="B27" s="5" t="s">
        <v>1185</v>
      </c>
      <c r="C27" s="5" t="s">
        <v>1186</v>
      </c>
      <c r="D27" s="9" t="n">
        <v>1</v>
      </c>
      <c r="E27" s="164" t="n">
        <v>153</v>
      </c>
      <c r="F27" s="340"/>
      <c r="G27" s="341"/>
      <c r="H27" s="342"/>
      <c r="I27" s="343"/>
      <c r="J27" s="312" t="s">
        <v>1144</v>
      </c>
      <c r="K27" s="313" t="s">
        <v>1144</v>
      </c>
      <c r="L27" s="314" t="s">
        <v>1144</v>
      </c>
      <c r="M27" s="354"/>
      <c r="N27" s="51" t="s">
        <v>1144</v>
      </c>
      <c r="O27" s="52" t="s">
        <v>1144</v>
      </c>
      <c r="P27" s="133" t="s">
        <v>1144</v>
      </c>
      <c r="Q27" s="23">
        <f>F27+G27+H27+I27+M27</f>
        <v>0</v>
      </c>
      <c r="R27" s="23">
        <f>Q27*D27</f>
        <v>0</v>
      </c>
      <c r="S27" s="10" t="str">
        <f>IF(Q27&gt;0,Q27*E27,"-")</f>
        <v>-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30"/>
    </row>
    <row r="28" spans="1:254" ht="37.25" customHeight="1">
      <c r="A28" s="311" t="s">
        <v>1141</v>
      </c>
      <c r="B28" s="5" t="s">
        <v>1187</v>
      </c>
      <c r="C28" s="5" t="s">
        <v>1188</v>
      </c>
      <c r="D28" s="9" t="n">
        <v>1</v>
      </c>
      <c r="E28" s="164" t="n">
        <v>192</v>
      </c>
      <c r="F28" s="340"/>
      <c r="G28" s="341"/>
      <c r="H28" s="342"/>
      <c r="I28" s="343"/>
      <c r="J28" s="312" t="s">
        <v>1144</v>
      </c>
      <c r="K28" s="313" t="s">
        <v>1144</v>
      </c>
      <c r="L28" s="314" t="s">
        <v>1144</v>
      </c>
      <c r="M28" s="354"/>
      <c r="N28" s="51" t="s">
        <v>1144</v>
      </c>
      <c r="O28" s="52" t="s">
        <v>1144</v>
      </c>
      <c r="P28" s="133" t="s">
        <v>1144</v>
      </c>
      <c r="Q28" s="23">
        <f>F28+G28+H28+I28+M28</f>
        <v>0</v>
      </c>
      <c r="R28" s="23">
        <f>Q28*D28</f>
        <v>0</v>
      </c>
      <c r="S28" s="10" t="str">
        <f>IF(Q28&gt;0,Q28*E28,"-")</f>
        <v>-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30"/>
    </row>
    <row r="29" spans="1:254" ht="37.25" customHeight="1">
      <c r="A29" s="311" t="s">
        <v>1141</v>
      </c>
      <c r="B29" s="5" t="s">
        <v>1189</v>
      </c>
      <c r="C29" s="5" t="s">
        <v>1190</v>
      </c>
      <c r="D29" s="9" t="n">
        <v>1</v>
      </c>
      <c r="E29" s="164" t="n">
        <v>185</v>
      </c>
      <c r="F29" s="340"/>
      <c r="G29" s="341"/>
      <c r="H29" s="342"/>
      <c r="I29" s="343"/>
      <c r="J29" s="312" t="s">
        <v>1144</v>
      </c>
      <c r="K29" s="313" t="s">
        <v>1144</v>
      </c>
      <c r="L29" s="314" t="s">
        <v>1144</v>
      </c>
      <c r="M29" s="354"/>
      <c r="N29" s="51" t="s">
        <v>1144</v>
      </c>
      <c r="O29" s="52" t="s">
        <v>1144</v>
      </c>
      <c r="P29" s="133" t="s">
        <v>1144</v>
      </c>
      <c r="Q29" s="23">
        <f>F29+G29+H29+I29+M29</f>
        <v>0</v>
      </c>
      <c r="R29" s="23">
        <f>Q29*D29</f>
        <v>0</v>
      </c>
      <c r="S29" s="10" t="str">
        <f>IF(Q29&gt;0,Q29*E29,"-")</f>
        <v>-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30"/>
    </row>
    <row r="30" spans="1:254" ht="37.25" customHeight="1">
      <c r="A30" s="311" t="s">
        <v>1141</v>
      </c>
      <c r="B30" s="5" t="s">
        <v>1191</v>
      </c>
      <c r="C30" s="5" t="s">
        <v>1192</v>
      </c>
      <c r="D30" s="9" t="n">
        <v>1</v>
      </c>
      <c r="E30" s="164" t="n">
        <v>153</v>
      </c>
      <c r="F30" s="340"/>
      <c r="G30" s="341"/>
      <c r="H30" s="342"/>
      <c r="I30" s="343"/>
      <c r="J30" s="312" t="s">
        <v>1144</v>
      </c>
      <c r="K30" s="313" t="s">
        <v>1144</v>
      </c>
      <c r="L30" s="314" t="s">
        <v>1144</v>
      </c>
      <c r="M30" s="354"/>
      <c r="N30" s="51" t="s">
        <v>1144</v>
      </c>
      <c r="O30" s="52" t="s">
        <v>1144</v>
      </c>
      <c r="P30" s="133" t="s">
        <v>1144</v>
      </c>
      <c r="Q30" s="23">
        <f>F30+G30+H30+I30+M30</f>
        <v>0</v>
      </c>
      <c r="R30" s="23">
        <f>Q30*D30</f>
        <v>0</v>
      </c>
      <c r="S30" s="10" t="str">
        <f>IF(Q30&gt;0,Q30*E30,"-")</f>
        <v>-</v>
      </c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30"/>
    </row>
    <row r="31" spans="1:254" ht="37.25" customHeight="1">
      <c r="A31" s="311" t="s">
        <v>1141</v>
      </c>
      <c r="B31" s="5" t="s">
        <v>1193</v>
      </c>
      <c r="C31" s="5" t="s">
        <v>1194</v>
      </c>
      <c r="D31" s="9" t="n">
        <v>1</v>
      </c>
      <c r="E31" s="164" t="n">
        <v>147</v>
      </c>
      <c r="F31" s="340"/>
      <c r="G31" s="341"/>
      <c r="H31" s="342"/>
      <c r="I31" s="343"/>
      <c r="J31" s="312" t="s">
        <v>1144</v>
      </c>
      <c r="K31" s="313" t="s">
        <v>1144</v>
      </c>
      <c r="L31" s="314" t="s">
        <v>1144</v>
      </c>
      <c r="M31" s="354"/>
      <c r="N31" s="51" t="s">
        <v>1144</v>
      </c>
      <c r="O31" s="52" t="s">
        <v>1144</v>
      </c>
      <c r="P31" s="133" t="s">
        <v>1144</v>
      </c>
      <c r="Q31" s="23">
        <f>F31+G31+H31+I31+M31</f>
        <v>0</v>
      </c>
      <c r="R31" s="23">
        <f>Q31*D31</f>
        <v>0</v>
      </c>
      <c r="S31" s="10" t="str">
        <f>IF(Q31&gt;0,Q31*E31,"-")</f>
        <v>-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  <c r="IR31" s="29"/>
      <c r="IS31" s="29"/>
      <c r="IT31" s="30"/>
    </row>
    <row r="32" spans="1:254" ht="37.25" customHeight="1">
      <c r="A32" s="311" t="s">
        <v>1141</v>
      </c>
      <c r="B32" s="5" t="s">
        <v>1195</v>
      </c>
      <c r="C32" s="5" t="s">
        <v>1196</v>
      </c>
      <c r="D32" s="9" t="n">
        <v>1</v>
      </c>
      <c r="E32" s="164" t="n">
        <v>179</v>
      </c>
      <c r="F32" s="340"/>
      <c r="G32" s="341"/>
      <c r="H32" s="342"/>
      <c r="I32" s="343"/>
      <c r="J32" s="312" t="s">
        <v>1144</v>
      </c>
      <c r="K32" s="313" t="s">
        <v>1144</v>
      </c>
      <c r="L32" s="314" t="s">
        <v>1144</v>
      </c>
      <c r="M32" s="354" t="n">
        <v>1</v>
      </c>
      <c r="N32" s="51" t="s">
        <v>1144</v>
      </c>
      <c r="O32" s="52" t="s">
        <v>1144</v>
      </c>
      <c r="P32" s="133" t="s">
        <v>1144</v>
      </c>
      <c r="Q32" s="23">
        <f>F32+G32+H32+I32+M32</f>
        <v>1</v>
      </c>
      <c r="R32" s="23">
        <f>Q32*D32</f>
        <v>1</v>
      </c>
      <c r="S32" s="10">
        <f>IF(Q32&gt;0,Q32*E32,"-")</f>
        <v>179</v>
      </c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  <c r="IR32" s="29"/>
      <c r="IS32" s="29"/>
      <c r="IT32" s="30"/>
    </row>
    <row r="33" spans="1:254" ht="37.25" customHeight="1">
      <c r="A33" s="311" t="s">
        <v>1141</v>
      </c>
      <c r="B33" s="5" t="s">
        <v>1197</v>
      </c>
      <c r="C33" s="5" t="s">
        <v>1198</v>
      </c>
      <c r="D33" s="9" t="n">
        <v>1</v>
      </c>
      <c r="E33" s="164" t="n">
        <v>185</v>
      </c>
      <c r="F33" s="340"/>
      <c r="G33" s="341"/>
      <c r="H33" s="342"/>
      <c r="I33" s="343"/>
      <c r="J33" s="312" t="s">
        <v>1144</v>
      </c>
      <c r="K33" s="313" t="s">
        <v>1144</v>
      </c>
      <c r="L33" s="314" t="s">
        <v>1144</v>
      </c>
      <c r="M33" s="354"/>
      <c r="N33" s="51" t="s">
        <v>1144</v>
      </c>
      <c r="O33" s="52" t="s">
        <v>1144</v>
      </c>
      <c r="P33" s="133" t="s">
        <v>1144</v>
      </c>
      <c r="Q33" s="23">
        <f>F33+G33+H33+I33+M33</f>
        <v>0</v>
      </c>
      <c r="R33" s="23">
        <f>Q33*D33</f>
        <v>0</v>
      </c>
      <c r="S33" s="10" t="str">
        <f>IF(Q33&gt;0,Q33*E33,"-")</f>
        <v>-</v>
      </c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29"/>
      <c r="IQ33" s="29"/>
      <c r="IR33" s="29"/>
      <c r="IS33" s="29"/>
      <c r="IT33" s="30"/>
    </row>
    <row r="34" spans="1:254" ht="37.25" customHeight="1">
      <c r="A34" s="311" t="s">
        <v>1141</v>
      </c>
      <c r="B34" s="5" t="s">
        <v>1199</v>
      </c>
      <c r="C34" s="5" t="s">
        <v>1200</v>
      </c>
      <c r="D34" s="9" t="n">
        <v>1</v>
      </c>
      <c r="E34" s="164" t="n">
        <v>151</v>
      </c>
      <c r="F34" s="340"/>
      <c r="G34" s="341"/>
      <c r="H34" s="342"/>
      <c r="I34" s="343"/>
      <c r="J34" s="312" t="s">
        <v>1144</v>
      </c>
      <c r="K34" s="313" t="s">
        <v>1144</v>
      </c>
      <c r="L34" s="314" t="s">
        <v>1144</v>
      </c>
      <c r="M34" s="354" t="n">
        <v>1</v>
      </c>
      <c r="N34" s="51" t="s">
        <v>1144</v>
      </c>
      <c r="O34" s="52" t="s">
        <v>1144</v>
      </c>
      <c r="P34" s="133" t="s">
        <v>1144</v>
      </c>
      <c r="Q34" s="23">
        <f>F34+G34+H34+I34+M34</f>
        <v>1</v>
      </c>
      <c r="R34" s="23">
        <f>Q34*D34</f>
        <v>1</v>
      </c>
      <c r="S34" s="10">
        <f>IF(Q34&gt;0,Q34*E34,"-")</f>
        <v>151</v>
      </c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  <c r="IS34" s="29"/>
      <c r="IT34" s="30"/>
    </row>
    <row r="35" spans="1:254" ht="37.25" customHeight="1">
      <c r="A35" s="311" t="s">
        <v>1141</v>
      </c>
      <c r="B35" s="5" t="s">
        <v>1201</v>
      </c>
      <c r="C35" s="5" t="s">
        <v>1202</v>
      </c>
      <c r="D35" s="9" t="n">
        <v>1</v>
      </c>
      <c r="E35" s="164" t="n">
        <v>141</v>
      </c>
      <c r="F35" s="340"/>
      <c r="G35" s="341"/>
      <c r="H35" s="342"/>
      <c r="I35" s="343"/>
      <c r="J35" s="312" t="s">
        <v>1144</v>
      </c>
      <c r="K35" s="313" t="s">
        <v>1144</v>
      </c>
      <c r="L35" s="314" t="s">
        <v>1144</v>
      </c>
      <c r="M35" s="354"/>
      <c r="N35" s="51" t="s">
        <v>1144</v>
      </c>
      <c r="O35" s="52" t="s">
        <v>1144</v>
      </c>
      <c r="P35" s="133" t="s">
        <v>1144</v>
      </c>
      <c r="Q35" s="23">
        <f>F35+G35+H35+I35+M35</f>
        <v>0</v>
      </c>
      <c r="R35" s="23">
        <f>Q35*D35</f>
        <v>0</v>
      </c>
      <c r="S35" s="10" t="str">
        <f>IF(Q35&gt;0,Q35*E35,"-")</f>
        <v>-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  <c r="IQ35" s="29"/>
      <c r="IR35" s="29"/>
      <c r="IS35" s="29"/>
      <c r="IT35" s="30"/>
    </row>
    <row r="36" spans="1:254" ht="37.25" customHeight="1">
      <c r="A36" s="311" t="s">
        <v>1141</v>
      </c>
      <c r="B36" s="5" t="s">
        <v>1203</v>
      </c>
      <c r="C36" s="5" t="s">
        <v>1204</v>
      </c>
      <c r="D36" s="9" t="n">
        <v>1</v>
      </c>
      <c r="E36" s="164" t="n">
        <v>147</v>
      </c>
      <c r="F36" s="340"/>
      <c r="G36" s="341"/>
      <c r="H36" s="342"/>
      <c r="I36" s="343"/>
      <c r="J36" s="312" t="s">
        <v>1144</v>
      </c>
      <c r="K36" s="313" t="s">
        <v>1144</v>
      </c>
      <c r="L36" s="314" t="s">
        <v>1144</v>
      </c>
      <c r="M36" s="354"/>
      <c r="N36" s="51" t="s">
        <v>1144</v>
      </c>
      <c r="O36" s="52" t="s">
        <v>1144</v>
      </c>
      <c r="P36" s="133" t="s">
        <v>1144</v>
      </c>
      <c r="Q36" s="23">
        <f>F36+G36+H36+I36+M36</f>
        <v>0</v>
      </c>
      <c r="R36" s="23">
        <f>Q36*D36</f>
        <v>0</v>
      </c>
      <c r="S36" s="10" t="str">
        <f>IF(Q36&gt;0,Q36*E36,"-")</f>
        <v>-</v>
      </c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30"/>
    </row>
    <row r="37" spans="1:254" ht="37.25" customHeight="1">
      <c r="A37" s="311" t="s">
        <v>1141</v>
      </c>
      <c r="B37" s="5" t="s">
        <v>1205</v>
      </c>
      <c r="C37" s="5" t="s">
        <v>1206</v>
      </c>
      <c r="D37" s="9" t="n">
        <v>1</v>
      </c>
      <c r="E37" s="164" t="n">
        <v>146</v>
      </c>
      <c r="F37" s="340"/>
      <c r="G37" s="341"/>
      <c r="H37" s="342"/>
      <c r="I37" s="343"/>
      <c r="J37" s="312" t="s">
        <v>1144</v>
      </c>
      <c r="K37" s="313" t="s">
        <v>1144</v>
      </c>
      <c r="L37" s="314" t="s">
        <v>1144</v>
      </c>
      <c r="M37" s="354" t="n">
        <v>1</v>
      </c>
      <c r="N37" s="51" t="s">
        <v>1144</v>
      </c>
      <c r="O37" s="52" t="s">
        <v>1144</v>
      </c>
      <c r="P37" s="133" t="s">
        <v>1144</v>
      </c>
      <c r="Q37" s="23">
        <f>F37+G37+H37+I37+M37</f>
        <v>1</v>
      </c>
      <c r="R37" s="23">
        <f>Q37*D37</f>
        <v>1</v>
      </c>
      <c r="S37" s="10">
        <f>IF(Q37&gt;0,Q37*E37,"-")</f>
        <v>146</v>
      </c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30"/>
    </row>
    <row r="38" spans="1:254" ht="37.25" customHeight="1">
      <c r="A38" s="311" t="s">
        <v>1141</v>
      </c>
      <c r="B38" s="5" t="s">
        <v>1207</v>
      </c>
      <c r="C38" s="5" t="s">
        <v>1208</v>
      </c>
      <c r="D38" s="9" t="n">
        <v>1</v>
      </c>
      <c r="E38" s="164" t="n">
        <v>143</v>
      </c>
      <c r="F38" s="340"/>
      <c r="G38" s="341"/>
      <c r="H38" s="342"/>
      <c r="I38" s="343"/>
      <c r="J38" s="312" t="s">
        <v>1144</v>
      </c>
      <c r="K38" s="313" t="s">
        <v>1144</v>
      </c>
      <c r="L38" s="314" t="s">
        <v>1144</v>
      </c>
      <c r="M38" s="354"/>
      <c r="N38" s="51" t="s">
        <v>1144</v>
      </c>
      <c r="O38" s="52" t="s">
        <v>1144</v>
      </c>
      <c r="P38" s="133" t="s">
        <v>1144</v>
      </c>
      <c r="Q38" s="23">
        <f>F38+G38+H38+I38+M38</f>
        <v>0</v>
      </c>
      <c r="R38" s="23">
        <f>Q38*D38</f>
        <v>0</v>
      </c>
      <c r="S38" s="10" t="str">
        <f>IF(Q38&gt;0,Q38*E38,"-")</f>
        <v>-</v>
      </c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30"/>
    </row>
    <row r="39" spans="1:254" ht="37.25" customHeight="1">
      <c r="A39" s="311" t="s">
        <v>1141</v>
      </c>
      <c r="B39" s="5" t="s">
        <v>1209</v>
      </c>
      <c r="C39" s="5" t="s">
        <v>1210</v>
      </c>
      <c r="D39" s="9" t="n">
        <v>1</v>
      </c>
      <c r="E39" s="164" t="n">
        <v>149</v>
      </c>
      <c r="F39" s="340"/>
      <c r="G39" s="341"/>
      <c r="H39" s="342"/>
      <c r="I39" s="343"/>
      <c r="J39" s="312" t="s">
        <v>1144</v>
      </c>
      <c r="K39" s="313" t="s">
        <v>1144</v>
      </c>
      <c r="L39" s="314" t="s">
        <v>1144</v>
      </c>
      <c r="M39" s="354" t="n">
        <v>1</v>
      </c>
      <c r="N39" s="51" t="s">
        <v>1144</v>
      </c>
      <c r="O39" s="52" t="s">
        <v>1144</v>
      </c>
      <c r="P39" s="133" t="s">
        <v>1144</v>
      </c>
      <c r="Q39" s="23">
        <f>F39+G39+H39+I39+M39</f>
        <v>1</v>
      </c>
      <c r="R39" s="23">
        <f>Q39*D39</f>
        <v>1</v>
      </c>
      <c r="S39" s="10">
        <f>IF(Q39&gt;0,Q39*E39,"-")</f>
        <v>149</v>
      </c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30"/>
    </row>
    <row r="40" spans="1:254" ht="37.25" customHeight="1">
      <c r="A40" s="311" t="s">
        <v>1211</v>
      </c>
      <c r="B40" s="5" t="s">
        <v>1212</v>
      </c>
      <c r="C40" s="5" t="s">
        <v>1213</v>
      </c>
      <c r="D40" s="9" t="n">
        <v>1</v>
      </c>
      <c r="E40" s="164" t="n">
        <v>190</v>
      </c>
      <c r="F40" s="340"/>
      <c r="G40" s="341"/>
      <c r="H40" s="342"/>
      <c r="I40" s="343"/>
      <c r="J40" s="312" t="s">
        <v>1144</v>
      </c>
      <c r="K40" s="313" t="s">
        <v>1144</v>
      </c>
      <c r="L40" s="314" t="s">
        <v>1144</v>
      </c>
      <c r="M40" s="354"/>
      <c r="N40" s="51" t="s">
        <v>1144</v>
      </c>
      <c r="O40" s="52" t="s">
        <v>1144</v>
      </c>
      <c r="P40" s="133" t="s">
        <v>1144</v>
      </c>
      <c r="Q40" s="23">
        <f>F40+G40+H40+I40+M40</f>
        <v>0</v>
      </c>
      <c r="R40" s="23">
        <f>Q40*D40</f>
        <v>0</v>
      </c>
      <c r="S40" s="10" t="str">
        <f>IF(Q40&gt;0,Q40*E40,"-")</f>
        <v>-</v>
      </c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30"/>
    </row>
    <row r="41" spans="1:254" ht="37.25" customHeight="1">
      <c r="A41" s="311" t="s">
        <v>1211</v>
      </c>
      <c r="B41" s="5" t="s">
        <v>1214</v>
      </c>
      <c r="C41" s="5" t="s">
        <v>1215</v>
      </c>
      <c r="D41" s="9" t="n">
        <v>1</v>
      </c>
      <c r="E41" s="164" t="n">
        <v>164</v>
      </c>
      <c r="F41" s="340"/>
      <c r="G41" s="341"/>
      <c r="H41" s="342"/>
      <c r="I41" s="343"/>
      <c r="J41" s="312" t="s">
        <v>1144</v>
      </c>
      <c r="K41" s="313" t="s">
        <v>1144</v>
      </c>
      <c r="L41" s="314" t="s">
        <v>1144</v>
      </c>
      <c r="M41" s="354"/>
      <c r="N41" s="51" t="s">
        <v>1144</v>
      </c>
      <c r="O41" s="52" t="s">
        <v>1144</v>
      </c>
      <c r="P41" s="133" t="s">
        <v>1144</v>
      </c>
      <c r="Q41" s="23">
        <f>F41+G41+H41+I41+M41</f>
        <v>0</v>
      </c>
      <c r="R41" s="23">
        <f>Q41*D41</f>
        <v>0</v>
      </c>
      <c r="S41" s="10" t="str">
        <f>IF(Q41&gt;0,Q41*E41,"-")</f>
        <v>-</v>
      </c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30"/>
    </row>
    <row r="42" spans="1:254" ht="37.25" customHeight="1">
      <c r="A42" s="311" t="s">
        <v>1211</v>
      </c>
      <c r="B42" s="5" t="s">
        <v>1216</v>
      </c>
      <c r="C42" s="5" t="s">
        <v>1217</v>
      </c>
      <c r="D42" s="9" t="n">
        <v>1</v>
      </c>
      <c r="E42" s="164" t="n">
        <v>190</v>
      </c>
      <c r="F42" s="340"/>
      <c r="G42" s="341"/>
      <c r="H42" s="342"/>
      <c r="I42" s="343"/>
      <c r="J42" s="312" t="s">
        <v>1144</v>
      </c>
      <c r="K42" s="313" t="s">
        <v>1144</v>
      </c>
      <c r="L42" s="314" t="s">
        <v>1144</v>
      </c>
      <c r="M42" s="354"/>
      <c r="N42" s="51" t="s">
        <v>1144</v>
      </c>
      <c r="O42" s="52" t="s">
        <v>1144</v>
      </c>
      <c r="P42" s="133" t="s">
        <v>1144</v>
      </c>
      <c r="Q42" s="23">
        <f>F42+G42+H42+I42+M42</f>
        <v>0</v>
      </c>
      <c r="R42" s="23">
        <f>Q42*D42</f>
        <v>0</v>
      </c>
      <c r="S42" s="10" t="str">
        <f>IF(Q42&gt;0,Q42*E42,"-")</f>
        <v>-</v>
      </c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29"/>
      <c r="IQ42" s="29"/>
      <c r="IR42" s="29"/>
      <c r="IS42" s="29"/>
      <c r="IT42" s="30"/>
    </row>
    <row r="43" spans="1:254" ht="37.25" customHeight="1">
      <c r="A43" s="311" t="s">
        <v>1211</v>
      </c>
      <c r="B43" s="5" t="s">
        <v>1218</v>
      </c>
      <c r="C43" s="5" t="s">
        <v>1219</v>
      </c>
      <c r="D43" s="9" t="n">
        <v>1</v>
      </c>
      <c r="E43" s="164" t="n">
        <v>158</v>
      </c>
      <c r="F43" s="340"/>
      <c r="G43" s="341"/>
      <c r="H43" s="342"/>
      <c r="I43" s="343"/>
      <c r="J43" s="312" t="s">
        <v>1144</v>
      </c>
      <c r="K43" s="313" t="s">
        <v>1144</v>
      </c>
      <c r="L43" s="314" t="s">
        <v>1144</v>
      </c>
      <c r="M43" s="354"/>
      <c r="N43" s="51" t="s">
        <v>1144</v>
      </c>
      <c r="O43" s="52" t="s">
        <v>1144</v>
      </c>
      <c r="P43" s="133" t="s">
        <v>1144</v>
      </c>
      <c r="Q43" s="23">
        <f>F43+G43+H43+I43+M43</f>
        <v>0</v>
      </c>
      <c r="R43" s="23">
        <f>Q43*D43</f>
        <v>0</v>
      </c>
      <c r="S43" s="10" t="str">
        <f>IF(Q43&gt;0,Q43*E43,"-")</f>
        <v>-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30"/>
    </row>
    <row r="44" spans="1:254" ht="37.25" customHeight="1">
      <c r="A44" s="311" t="s">
        <v>1211</v>
      </c>
      <c r="B44" s="5" t="s">
        <v>1220</v>
      </c>
      <c r="C44" s="5" t="s">
        <v>1221</v>
      </c>
      <c r="D44" s="9" t="n">
        <v>1</v>
      </c>
      <c r="E44" s="164" t="n">
        <v>190</v>
      </c>
      <c r="F44" s="340"/>
      <c r="G44" s="341"/>
      <c r="H44" s="342"/>
      <c r="I44" s="343"/>
      <c r="J44" s="312" t="s">
        <v>1144</v>
      </c>
      <c r="K44" s="313" t="s">
        <v>1144</v>
      </c>
      <c r="L44" s="314" t="s">
        <v>1144</v>
      </c>
      <c r="M44" s="354"/>
      <c r="N44" s="51" t="s">
        <v>1144</v>
      </c>
      <c r="O44" s="52" t="s">
        <v>1144</v>
      </c>
      <c r="P44" s="133" t="s">
        <v>1144</v>
      </c>
      <c r="Q44" s="23">
        <f>F44+G44+H44+I44+M44</f>
        <v>0</v>
      </c>
      <c r="R44" s="23">
        <f>Q44*D44</f>
        <v>0</v>
      </c>
      <c r="S44" s="10" t="str">
        <f>IF(Q44&gt;0,Q44*E44,"-")</f>
        <v>-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30"/>
    </row>
    <row r="45" spans="1:254" ht="37.25" customHeight="1">
      <c r="A45" s="311" t="s">
        <v>1211</v>
      </c>
      <c r="B45" s="5" t="s">
        <v>1222</v>
      </c>
      <c r="C45" s="5" t="s">
        <v>1223</v>
      </c>
      <c r="D45" s="9" t="n">
        <v>1</v>
      </c>
      <c r="E45" s="164" t="n">
        <v>189</v>
      </c>
      <c r="F45" s="340"/>
      <c r="G45" s="341"/>
      <c r="H45" s="342"/>
      <c r="I45" s="343"/>
      <c r="J45" s="312" t="s">
        <v>1144</v>
      </c>
      <c r="K45" s="313" t="s">
        <v>1144</v>
      </c>
      <c r="L45" s="314" t="s">
        <v>1144</v>
      </c>
      <c r="M45" s="354"/>
      <c r="N45" s="51" t="s">
        <v>1144</v>
      </c>
      <c r="O45" s="52" t="s">
        <v>1144</v>
      </c>
      <c r="P45" s="133" t="s">
        <v>1144</v>
      </c>
      <c r="Q45" s="23">
        <f>F45+G45+H45+I45+M45</f>
        <v>0</v>
      </c>
      <c r="R45" s="23">
        <f>Q45*D45</f>
        <v>0</v>
      </c>
      <c r="S45" s="10" t="str">
        <f>IF(Q45&gt;0,Q45*E45,"-")</f>
        <v>-</v>
      </c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30"/>
    </row>
    <row r="46" spans="1:254" ht="37.25" customHeight="1">
      <c r="A46" s="311" t="s">
        <v>1211</v>
      </c>
      <c r="B46" s="5" t="s">
        <v>1224</v>
      </c>
      <c r="C46" s="5" t="s">
        <v>1225</v>
      </c>
      <c r="D46" s="9" t="n">
        <v>1</v>
      </c>
      <c r="E46" s="164" t="n">
        <v>159</v>
      </c>
      <c r="F46" s="340"/>
      <c r="G46" s="341"/>
      <c r="H46" s="342"/>
      <c r="I46" s="343"/>
      <c r="J46" s="312" t="s">
        <v>1144</v>
      </c>
      <c r="K46" s="313" t="s">
        <v>1144</v>
      </c>
      <c r="L46" s="314" t="s">
        <v>1144</v>
      </c>
      <c r="M46" s="354"/>
      <c r="N46" s="51" t="s">
        <v>1144</v>
      </c>
      <c r="O46" s="52" t="s">
        <v>1144</v>
      </c>
      <c r="P46" s="133" t="s">
        <v>1144</v>
      </c>
      <c r="Q46" s="23">
        <f>F46+G46+H46+I46+M46</f>
        <v>0</v>
      </c>
      <c r="R46" s="23">
        <f>Q46*D46</f>
        <v>0</v>
      </c>
      <c r="S46" s="10" t="str">
        <f>IF(Q46&gt;0,Q46*E46,"-")</f>
        <v>-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30"/>
    </row>
    <row r="47" spans="1:254" ht="37.25" customHeight="1">
      <c r="A47" s="311" t="s">
        <v>1211</v>
      </c>
      <c r="B47" s="5" t="s">
        <v>1226</v>
      </c>
      <c r="C47" s="5" t="s">
        <v>1227</v>
      </c>
      <c r="D47" s="9" t="n">
        <v>1</v>
      </c>
      <c r="E47" s="164" t="n">
        <v>187</v>
      </c>
      <c r="F47" s="340"/>
      <c r="G47" s="341"/>
      <c r="H47" s="342"/>
      <c r="I47" s="343"/>
      <c r="J47" s="312" t="s">
        <v>1144</v>
      </c>
      <c r="K47" s="313" t="s">
        <v>1144</v>
      </c>
      <c r="L47" s="314" t="s">
        <v>1144</v>
      </c>
      <c r="M47" s="354"/>
      <c r="N47" s="51" t="s">
        <v>1144</v>
      </c>
      <c r="O47" s="52" t="s">
        <v>1144</v>
      </c>
      <c r="P47" s="133" t="s">
        <v>1144</v>
      </c>
      <c r="Q47" s="23">
        <f>F47+G47+H47+I47+M47</f>
        <v>0</v>
      </c>
      <c r="R47" s="23">
        <f>Q47*D47</f>
        <v>0</v>
      </c>
      <c r="S47" s="10" t="str">
        <f>IF(Q47&gt;0,Q47*E47,"-")</f>
        <v>-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  <c r="IQ47" s="29"/>
      <c r="IR47" s="29"/>
      <c r="IS47" s="29"/>
      <c r="IT47" s="30"/>
    </row>
    <row r="48" spans="1:254" ht="37.25" customHeight="1">
      <c r="A48" s="311" t="s">
        <v>1211</v>
      </c>
      <c r="B48" s="5" t="s">
        <v>1228</v>
      </c>
      <c r="C48" s="5" t="s">
        <v>1229</v>
      </c>
      <c r="D48" s="9" t="n">
        <v>1</v>
      </c>
      <c r="E48" s="164" t="n">
        <v>158</v>
      </c>
      <c r="F48" s="340"/>
      <c r="G48" s="341"/>
      <c r="H48" s="342"/>
      <c r="I48" s="343"/>
      <c r="J48" s="312" t="s">
        <v>1144</v>
      </c>
      <c r="K48" s="313" t="s">
        <v>1144</v>
      </c>
      <c r="L48" s="314" t="s">
        <v>1144</v>
      </c>
      <c r="M48" s="354"/>
      <c r="N48" s="51" t="s">
        <v>1144</v>
      </c>
      <c r="O48" s="52" t="s">
        <v>1144</v>
      </c>
      <c r="P48" s="133" t="s">
        <v>1144</v>
      </c>
      <c r="Q48" s="23">
        <f>F48+G48+H48+I48+M48</f>
        <v>0</v>
      </c>
      <c r="R48" s="23">
        <f>Q48*D48</f>
        <v>0</v>
      </c>
      <c r="S48" s="10" t="str">
        <f>IF(Q48&gt;0,Q48*E48,"-")</f>
        <v>-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30"/>
    </row>
    <row r="49" spans="1:254" ht="37.25" customHeight="1">
      <c r="A49" s="311" t="s">
        <v>1211</v>
      </c>
      <c r="B49" s="5" t="s">
        <v>1230</v>
      </c>
      <c r="C49" s="5" t="s">
        <v>1231</v>
      </c>
      <c r="D49" s="9" t="n">
        <v>1</v>
      </c>
      <c r="E49" s="164" t="n">
        <v>158</v>
      </c>
      <c r="F49" s="340"/>
      <c r="G49" s="341"/>
      <c r="H49" s="342"/>
      <c r="I49" s="343"/>
      <c r="J49" s="312" t="s">
        <v>1144</v>
      </c>
      <c r="K49" s="313" t="s">
        <v>1144</v>
      </c>
      <c r="L49" s="314" t="s">
        <v>1144</v>
      </c>
      <c r="M49" s="354"/>
      <c r="N49" s="51" t="s">
        <v>1144</v>
      </c>
      <c r="O49" s="52" t="s">
        <v>1144</v>
      </c>
      <c r="P49" s="133" t="s">
        <v>1144</v>
      </c>
      <c r="Q49" s="23">
        <f>F49+G49+H49+I49+M49</f>
        <v>0</v>
      </c>
      <c r="R49" s="23">
        <f>Q49*D49</f>
        <v>0</v>
      </c>
      <c r="S49" s="10" t="str">
        <f>IF(Q49&gt;0,Q49*E49,"-")</f>
        <v>-</v>
      </c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30"/>
    </row>
    <row r="50" spans="1:254" ht="37.25" customHeight="1">
      <c r="A50" s="311" t="s">
        <v>1211</v>
      </c>
      <c r="B50" s="5" t="s">
        <v>1232</v>
      </c>
      <c r="C50" s="5" t="s">
        <v>1233</v>
      </c>
      <c r="D50" s="9" t="n">
        <v>1</v>
      </c>
      <c r="E50" s="164" t="n">
        <v>204</v>
      </c>
      <c r="F50" s="340" t="n">
        <v>1</v>
      </c>
      <c r="G50" s="341"/>
      <c r="H50" s="342"/>
      <c r="I50" s="343"/>
      <c r="J50" s="312" t="s">
        <v>1144</v>
      </c>
      <c r="K50" s="313" t="s">
        <v>1144</v>
      </c>
      <c r="L50" s="314" t="s">
        <v>1144</v>
      </c>
      <c r="M50" s="354"/>
      <c r="N50" s="51" t="s">
        <v>1144</v>
      </c>
      <c r="O50" s="52" t="s">
        <v>1144</v>
      </c>
      <c r="P50" s="133" t="s">
        <v>1144</v>
      </c>
      <c r="Q50" s="23">
        <f>F50+G50+H50+I50+M50</f>
        <v>1</v>
      </c>
      <c r="R50" s="23">
        <f>Q50*D50</f>
        <v>1</v>
      </c>
      <c r="S50" s="10">
        <f>IF(Q50&gt;0,Q50*E50,"-")</f>
        <v>204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30"/>
    </row>
    <row r="51" spans="1:254" ht="37.25" customHeight="1">
      <c r="A51" s="311" t="s">
        <v>1211</v>
      </c>
      <c r="B51" s="5" t="s">
        <v>1234</v>
      </c>
      <c r="C51" s="5" t="s">
        <v>1235</v>
      </c>
      <c r="D51" s="9" t="n">
        <v>1</v>
      </c>
      <c r="E51" s="164" t="n">
        <v>190</v>
      </c>
      <c r="F51" s="340" t="n">
        <v>1</v>
      </c>
      <c r="G51" s="341"/>
      <c r="H51" s="342"/>
      <c r="I51" s="343"/>
      <c r="J51" s="312" t="s">
        <v>1144</v>
      </c>
      <c r="K51" s="313" t="s">
        <v>1144</v>
      </c>
      <c r="L51" s="314" t="s">
        <v>1144</v>
      </c>
      <c r="M51" s="354"/>
      <c r="N51" s="51" t="s">
        <v>1144</v>
      </c>
      <c r="O51" s="52" t="s">
        <v>1144</v>
      </c>
      <c r="P51" s="133" t="s">
        <v>1144</v>
      </c>
      <c r="Q51" s="23">
        <f>F51+G51+H51+I51+M51</f>
        <v>1</v>
      </c>
      <c r="R51" s="23">
        <f>Q51*D51</f>
        <v>1</v>
      </c>
      <c r="S51" s="10">
        <f>IF(Q51&gt;0,Q51*E51,"-")</f>
        <v>190</v>
      </c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30"/>
    </row>
    <row r="52" spans="1:254" ht="37.25" customHeight="1">
      <c r="A52" s="311" t="s">
        <v>1211</v>
      </c>
      <c r="B52" s="5" t="s">
        <v>1236</v>
      </c>
      <c r="C52" s="5" t="s">
        <v>1237</v>
      </c>
      <c r="D52" s="9" t="n">
        <v>1</v>
      </c>
      <c r="E52" s="164" t="n">
        <v>207</v>
      </c>
      <c r="F52" s="340" t="n">
        <v>1</v>
      </c>
      <c r="G52" s="341"/>
      <c r="H52" s="342"/>
      <c r="I52" s="343"/>
      <c r="J52" s="312" t="s">
        <v>1144</v>
      </c>
      <c r="K52" s="313" t="s">
        <v>1144</v>
      </c>
      <c r="L52" s="314" t="s">
        <v>1144</v>
      </c>
      <c r="M52" s="354"/>
      <c r="N52" s="51" t="s">
        <v>1144</v>
      </c>
      <c r="O52" s="52" t="s">
        <v>1144</v>
      </c>
      <c r="P52" s="133" t="s">
        <v>1144</v>
      </c>
      <c r="Q52" s="23">
        <f>F52+G52+H52+I52+M52</f>
        <v>1</v>
      </c>
      <c r="R52" s="23">
        <f>Q52*D52</f>
        <v>1</v>
      </c>
      <c r="S52" s="10">
        <f>IF(Q52&gt;0,Q52*E52,"-")</f>
        <v>207</v>
      </c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30"/>
    </row>
    <row r="53" spans="1:254" ht="37.25" customHeight="1">
      <c r="A53" s="311" t="s">
        <v>1211</v>
      </c>
      <c r="B53" s="5" t="s">
        <v>1238</v>
      </c>
      <c r="C53" s="5" t="s">
        <v>1239</v>
      </c>
      <c r="D53" s="9" t="n">
        <v>1</v>
      </c>
      <c r="E53" s="164" t="n">
        <v>182</v>
      </c>
      <c r="F53" s="340" t="n">
        <v>1</v>
      </c>
      <c r="G53" s="341"/>
      <c r="H53" s="342"/>
      <c r="I53" s="343"/>
      <c r="J53" s="312" t="s">
        <v>1144</v>
      </c>
      <c r="K53" s="313" t="s">
        <v>1144</v>
      </c>
      <c r="L53" s="314" t="s">
        <v>1144</v>
      </c>
      <c r="M53" s="354"/>
      <c r="N53" s="51" t="s">
        <v>1144</v>
      </c>
      <c r="O53" s="52" t="s">
        <v>1144</v>
      </c>
      <c r="P53" s="133" t="s">
        <v>1144</v>
      </c>
      <c r="Q53" s="23">
        <f>F53+G53+H53+I53+M53</f>
        <v>1</v>
      </c>
      <c r="R53" s="23">
        <f>Q53*D53</f>
        <v>1</v>
      </c>
      <c r="S53" s="10">
        <f>IF(Q53&gt;0,Q53*E53,"-")</f>
        <v>182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30"/>
    </row>
    <row r="54" spans="1:254" ht="37.25" customHeight="1">
      <c r="A54" s="311" t="s">
        <v>1211</v>
      </c>
      <c r="B54" s="5" t="s">
        <v>1240</v>
      </c>
      <c r="C54" s="5" t="s">
        <v>1241</v>
      </c>
      <c r="D54" s="9" t="n">
        <v>1</v>
      </c>
      <c r="E54" s="164" t="n">
        <v>209</v>
      </c>
      <c r="F54" s="340" t="n">
        <v>1</v>
      </c>
      <c r="G54" s="341"/>
      <c r="H54" s="342"/>
      <c r="I54" s="343"/>
      <c r="J54" s="312" t="s">
        <v>1144</v>
      </c>
      <c r="K54" s="313" t="s">
        <v>1144</v>
      </c>
      <c r="L54" s="314" t="s">
        <v>1144</v>
      </c>
      <c r="M54" s="354"/>
      <c r="N54" s="51" t="s">
        <v>1144</v>
      </c>
      <c r="O54" s="52" t="s">
        <v>1144</v>
      </c>
      <c r="P54" s="133" t="s">
        <v>1144</v>
      </c>
      <c r="Q54" s="23">
        <f>F54+G54+H54+I54+M54</f>
        <v>1</v>
      </c>
      <c r="R54" s="23">
        <f>Q54*D54</f>
        <v>1</v>
      </c>
      <c r="S54" s="10">
        <f>IF(Q54&gt;0,Q54*E54,"-")</f>
        <v>209</v>
      </c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30"/>
    </row>
    <row r="55" spans="1:254" ht="37.25" customHeight="1">
      <c r="A55" s="311" t="s">
        <v>1211</v>
      </c>
      <c r="B55" s="5" t="s">
        <v>1242</v>
      </c>
      <c r="C55" s="5" t="s">
        <v>1243</v>
      </c>
      <c r="D55" s="9" t="n">
        <v>1</v>
      </c>
      <c r="E55" s="164" t="n">
        <v>204</v>
      </c>
      <c r="F55" s="340" t="n">
        <v>1</v>
      </c>
      <c r="G55" s="341"/>
      <c r="H55" s="342"/>
      <c r="I55" s="343"/>
      <c r="J55" s="312" t="s">
        <v>1144</v>
      </c>
      <c r="K55" s="313" t="s">
        <v>1144</v>
      </c>
      <c r="L55" s="314" t="s">
        <v>1144</v>
      </c>
      <c r="M55" s="354"/>
      <c r="N55" s="51" t="s">
        <v>1144</v>
      </c>
      <c r="O55" s="52" t="s">
        <v>1144</v>
      </c>
      <c r="P55" s="133" t="s">
        <v>1144</v>
      </c>
      <c r="Q55" s="23">
        <f>F55+G55+H55+I55+M55</f>
        <v>1</v>
      </c>
      <c r="R55" s="23">
        <f>Q55*D55</f>
        <v>1</v>
      </c>
      <c r="S55" s="10">
        <f>IF(Q55&gt;0,Q55*E55,"-")</f>
        <v>204</v>
      </c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30"/>
    </row>
    <row r="56" spans="1:254" ht="37.25" customHeight="1">
      <c r="A56" s="311" t="s">
        <v>1211</v>
      </c>
      <c r="B56" s="5" t="s">
        <v>1244</v>
      </c>
      <c r="C56" s="5" t="s">
        <v>1245</v>
      </c>
      <c r="D56" s="9" t="n">
        <v>1</v>
      </c>
      <c r="E56" s="164" t="n">
        <v>179</v>
      </c>
      <c r="F56" s="340" t="n">
        <v>1</v>
      </c>
      <c r="G56" s="341"/>
      <c r="H56" s="342"/>
      <c r="I56" s="343"/>
      <c r="J56" s="312" t="s">
        <v>1144</v>
      </c>
      <c r="K56" s="313" t="s">
        <v>1144</v>
      </c>
      <c r="L56" s="314" t="s">
        <v>1144</v>
      </c>
      <c r="M56" s="354"/>
      <c r="N56" s="51" t="s">
        <v>1144</v>
      </c>
      <c r="O56" s="52" t="s">
        <v>1144</v>
      </c>
      <c r="P56" s="133" t="s">
        <v>1144</v>
      </c>
      <c r="Q56" s="23">
        <f>F56+G56+H56+I56+M56</f>
        <v>1</v>
      </c>
      <c r="R56" s="23">
        <f>Q56*D56</f>
        <v>1</v>
      </c>
      <c r="S56" s="10">
        <f>IF(Q56&gt;0,Q56*E56,"-")</f>
        <v>179</v>
      </c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30"/>
    </row>
    <row r="57" spans="1:254" ht="37.25" customHeight="1">
      <c r="A57" s="311" t="s">
        <v>1211</v>
      </c>
      <c r="B57" s="5" t="s">
        <v>1246</v>
      </c>
      <c r="C57" s="5" t="s">
        <v>1247</v>
      </c>
      <c r="D57" s="9" t="n">
        <v>1</v>
      </c>
      <c r="E57" s="164" t="n">
        <v>212</v>
      </c>
      <c r="F57" s="340" t="n">
        <v>1</v>
      </c>
      <c r="G57" s="341"/>
      <c r="H57" s="342"/>
      <c r="I57" s="343"/>
      <c r="J57" s="312" t="s">
        <v>1144</v>
      </c>
      <c r="K57" s="313" t="s">
        <v>1144</v>
      </c>
      <c r="L57" s="314" t="s">
        <v>1144</v>
      </c>
      <c r="M57" s="354"/>
      <c r="N57" s="51" t="s">
        <v>1144</v>
      </c>
      <c r="O57" s="52" t="s">
        <v>1144</v>
      </c>
      <c r="P57" s="133" t="s">
        <v>1144</v>
      </c>
      <c r="Q57" s="23">
        <f>F57+G57+H57+I57+M57</f>
        <v>1</v>
      </c>
      <c r="R57" s="23">
        <f>Q57*D57</f>
        <v>1</v>
      </c>
      <c r="S57" s="10">
        <f>IF(Q57&gt;0,Q57*E57,"-")</f>
        <v>212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30"/>
    </row>
    <row r="58" spans="1:254" ht="37.25" customHeight="1">
      <c r="A58" s="311" t="s">
        <v>1211</v>
      </c>
      <c r="B58" s="5" t="s">
        <v>1248</v>
      </c>
      <c r="C58" s="5" t="s">
        <v>1249</v>
      </c>
      <c r="D58" s="9" t="n">
        <v>1</v>
      </c>
      <c r="E58" s="164" t="n">
        <v>179</v>
      </c>
      <c r="F58" s="340" t="n">
        <v>1</v>
      </c>
      <c r="G58" s="341"/>
      <c r="H58" s="342"/>
      <c r="I58" s="343"/>
      <c r="J58" s="312" t="s">
        <v>1144</v>
      </c>
      <c r="K58" s="313" t="s">
        <v>1144</v>
      </c>
      <c r="L58" s="314" t="s">
        <v>1144</v>
      </c>
      <c r="M58" s="354"/>
      <c r="N58" s="51" t="s">
        <v>1144</v>
      </c>
      <c r="O58" s="52" t="s">
        <v>1144</v>
      </c>
      <c r="P58" s="133" t="s">
        <v>1144</v>
      </c>
      <c r="Q58" s="23">
        <f>F58+G58+H58+I58+M58</f>
        <v>1</v>
      </c>
      <c r="R58" s="23">
        <f>Q58*D58</f>
        <v>1</v>
      </c>
      <c r="S58" s="10">
        <f>IF(Q58&gt;0,Q58*E58,"-")</f>
        <v>179</v>
      </c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30"/>
    </row>
    <row r="59" spans="1:254" ht="37.25" customHeight="1">
      <c r="A59" s="311" t="s">
        <v>1211</v>
      </c>
      <c r="B59" s="5" t="s">
        <v>1250</v>
      </c>
      <c r="C59" s="5" t="s">
        <v>1251</v>
      </c>
      <c r="D59" s="9" t="n">
        <v>1</v>
      </c>
      <c r="E59" s="164" t="n">
        <v>177</v>
      </c>
      <c r="F59" s="340" t="n">
        <v>1</v>
      </c>
      <c r="G59" s="341"/>
      <c r="H59" s="342"/>
      <c r="I59" s="343"/>
      <c r="J59" s="312" t="s">
        <v>1144</v>
      </c>
      <c r="K59" s="313" t="s">
        <v>1144</v>
      </c>
      <c r="L59" s="314" t="s">
        <v>1144</v>
      </c>
      <c r="M59" s="354"/>
      <c r="N59" s="51" t="s">
        <v>1144</v>
      </c>
      <c r="O59" s="52" t="s">
        <v>1144</v>
      </c>
      <c r="P59" s="133" t="s">
        <v>1144</v>
      </c>
      <c r="Q59" s="23">
        <f>F59+G59+H59+I59+M59</f>
        <v>1</v>
      </c>
      <c r="R59" s="23">
        <f>Q59*D59</f>
        <v>1</v>
      </c>
      <c r="S59" s="10">
        <f>IF(Q59&gt;0,Q59*E59,"-")</f>
        <v>177</v>
      </c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30"/>
    </row>
    <row r="60" spans="1:254" ht="37.25" customHeight="1">
      <c r="A60" s="41" t="s">
        <v>1252</v>
      </c>
      <c r="B60" s="5" t="s">
        <v>1253</v>
      </c>
      <c r="C60" s="5" t="s">
        <v>1254</v>
      </c>
      <c r="D60" s="9" t="n">
        <v>1</v>
      </c>
      <c r="E60" s="164" t="n">
        <v>169</v>
      </c>
      <c r="F60" s="340"/>
      <c r="G60" s="341"/>
      <c r="H60" s="342"/>
      <c r="I60" s="343"/>
      <c r="J60" s="344"/>
      <c r="K60" s="345"/>
      <c r="L60" s="346"/>
      <c r="M60" s="347" t="n">
        <v>1</v>
      </c>
      <c r="N60" s="348"/>
      <c r="O60" s="349"/>
      <c r="P60" s="133" t="s">
        <v>1144</v>
      </c>
      <c r="Q60" s="23">
        <f>F60+G60+H60+I60+J60+K60+L60+M60+N60+O60</f>
        <v>1</v>
      </c>
      <c r="R60" s="23">
        <f>Q60*D60</f>
        <v>1</v>
      </c>
      <c r="S60" s="162">
        <f>IF(Q60&gt;0,Q60*E60,"-")</f>
        <v>169</v>
      </c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30"/>
    </row>
    <row r="61" spans="1:254" ht="37.25" customHeight="1">
      <c r="A61" s="41" t="s">
        <v>1252</v>
      </c>
      <c r="B61" s="5" t="s">
        <v>1255</v>
      </c>
      <c r="C61" s="5" t="s">
        <v>1256</v>
      </c>
      <c r="D61" s="9" t="n">
        <v>1</v>
      </c>
      <c r="E61" s="164" t="n">
        <v>182</v>
      </c>
      <c r="F61" s="340"/>
      <c r="G61" s="341"/>
      <c r="H61" s="342"/>
      <c r="I61" s="343"/>
      <c r="J61" s="344"/>
      <c r="K61" s="345"/>
      <c r="L61" s="346"/>
      <c r="M61" s="347" t="n">
        <v>1</v>
      </c>
      <c r="N61" s="348"/>
      <c r="O61" s="349"/>
      <c r="P61" s="133" t="s">
        <v>1144</v>
      </c>
      <c r="Q61" s="23">
        <f>F61+G61+H61+I61+J61+K61+L61+M61+N61+O61</f>
        <v>1</v>
      </c>
      <c r="R61" s="23">
        <f>Q61*D61</f>
        <v>1</v>
      </c>
      <c r="S61" s="162">
        <f>IF(Q61&gt;0,Q61*E61,"-")</f>
        <v>182</v>
      </c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30"/>
    </row>
    <row r="62" spans="1:254" ht="37.25" customHeight="1">
      <c r="A62" s="41" t="s">
        <v>1257</v>
      </c>
      <c r="B62" s="5" t="s">
        <v>1258</v>
      </c>
      <c r="C62" s="5" t="s">
        <v>1259</v>
      </c>
      <c r="D62" s="9" t="n">
        <v>1</v>
      </c>
      <c r="E62" s="164" t="n">
        <v>169</v>
      </c>
      <c r="F62" s="340"/>
      <c r="G62" s="341"/>
      <c r="H62" s="342"/>
      <c r="I62" s="343"/>
      <c r="J62" s="344"/>
      <c r="K62" s="345"/>
      <c r="L62" s="346"/>
      <c r="M62" s="347"/>
      <c r="N62" s="348"/>
      <c r="O62" s="349"/>
      <c r="P62" s="133" t="s">
        <v>1144</v>
      </c>
      <c r="Q62" s="23">
        <f>F62+G62+H62+I62+J62+K62+L62+M62+N62+O62</f>
        <v>0</v>
      </c>
      <c r="R62" s="23">
        <f>Q62*D62</f>
        <v>0</v>
      </c>
      <c r="S62" s="162" t="str">
        <f>IF(Q62&gt;0,Q62*E62,"-")</f>
        <v>-</v>
      </c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30"/>
    </row>
    <row r="63" spans="1:254" ht="37.25" customHeight="1">
      <c r="A63" s="41" t="s">
        <v>1257</v>
      </c>
      <c r="B63" s="5" t="s">
        <v>1260</v>
      </c>
      <c r="C63" s="5" t="s">
        <v>1261</v>
      </c>
      <c r="D63" s="9" t="n">
        <v>1</v>
      </c>
      <c r="E63" s="164" t="n">
        <v>169</v>
      </c>
      <c r="F63" s="340"/>
      <c r="G63" s="341"/>
      <c r="H63" s="342"/>
      <c r="I63" s="343"/>
      <c r="J63" s="344"/>
      <c r="K63" s="345"/>
      <c r="L63" s="346"/>
      <c r="M63" s="347"/>
      <c r="N63" s="348"/>
      <c r="O63" s="349"/>
      <c r="P63" s="133" t="s">
        <v>1144</v>
      </c>
      <c r="Q63" s="23">
        <f>F63+G63+H63+I63+J63+K63+L63+M63+N63+O63</f>
        <v>0</v>
      </c>
      <c r="R63" s="23">
        <f>Q63*D63</f>
        <v>0</v>
      </c>
      <c r="S63" s="162" t="str">
        <f>IF(Q63&gt;0,Q63*E63,"-")</f>
        <v>-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30"/>
    </row>
    <row r="64" spans="1:254" ht="37.25" customHeight="1">
      <c r="A64" s="41" t="s">
        <v>1262</v>
      </c>
      <c r="B64" s="5" t="s">
        <v>1263</v>
      </c>
      <c r="C64" s="5" t="s">
        <v>1264</v>
      </c>
      <c r="D64" s="9" t="n">
        <v>1</v>
      </c>
      <c r="E64" s="164" t="n">
        <v>182</v>
      </c>
      <c r="F64" s="340"/>
      <c r="G64" s="341"/>
      <c r="H64" s="342"/>
      <c r="I64" s="343"/>
      <c r="J64" s="344"/>
      <c r="K64" s="345"/>
      <c r="L64" s="346"/>
      <c r="M64" s="347"/>
      <c r="N64" s="348"/>
      <c r="O64" s="349"/>
      <c r="P64" s="133" t="s">
        <v>1144</v>
      </c>
      <c r="Q64" s="23">
        <f>F64+G64+H64+I64+J64+K64+L64+M64+N64+O64</f>
        <v>0</v>
      </c>
      <c r="R64" s="23">
        <f>Q64*D64</f>
        <v>0</v>
      </c>
      <c r="S64" s="162" t="str">
        <f>IF(Q64&gt;0,Q64*E64,"-")</f>
        <v>-</v>
      </c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30"/>
    </row>
    <row r="65" spans="1:254" ht="37.25" customHeight="1">
      <c r="A65" s="41" t="s">
        <v>1262</v>
      </c>
      <c r="B65" s="5" t="s">
        <v>1265</v>
      </c>
      <c r="C65" s="5" t="s">
        <v>1266</v>
      </c>
      <c r="D65" s="9" t="n">
        <v>1</v>
      </c>
      <c r="E65" s="164" t="n">
        <v>182</v>
      </c>
      <c r="F65" s="340"/>
      <c r="G65" s="341"/>
      <c r="H65" s="342"/>
      <c r="I65" s="343"/>
      <c r="J65" s="344"/>
      <c r="K65" s="345"/>
      <c r="L65" s="346"/>
      <c r="M65" s="347"/>
      <c r="N65" s="348"/>
      <c r="O65" s="349"/>
      <c r="P65" s="133" t="s">
        <v>1144</v>
      </c>
      <c r="Q65" s="23">
        <f>F65+G65+H65+I65+J65+K65+L65+M65+N65+O65</f>
        <v>0</v>
      </c>
      <c r="R65" s="23">
        <f>Q65*D65</f>
        <v>0</v>
      </c>
      <c r="S65" s="162" t="str">
        <f>IF(Q65&gt;0,Q65*E65,"-")</f>
        <v>-</v>
      </c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30"/>
    </row>
    <row r="66" spans="1:254" ht="37.25" customHeight="1">
      <c r="A66" s="41" t="s">
        <v>1267</v>
      </c>
      <c r="B66" s="5" t="s">
        <v>1268</v>
      </c>
      <c r="C66" s="5" t="s">
        <v>1269</v>
      </c>
      <c r="D66" s="9" t="n">
        <v>1</v>
      </c>
      <c r="E66" s="164" t="n">
        <v>150</v>
      </c>
      <c r="F66" s="340"/>
      <c r="G66" s="341"/>
      <c r="H66" s="342"/>
      <c r="I66" s="343"/>
      <c r="J66" s="344"/>
      <c r="K66" s="345"/>
      <c r="L66" s="346"/>
      <c r="M66" s="347"/>
      <c r="N66" s="348"/>
      <c r="O66" s="349"/>
      <c r="P66" s="133" t="s">
        <v>1144</v>
      </c>
      <c r="Q66" s="23">
        <f>F66+G66+H66+I66+J66+K66+L66+M66+N66+O66</f>
        <v>0</v>
      </c>
      <c r="R66" s="23">
        <f>Q66*D66</f>
        <v>0</v>
      </c>
      <c r="S66" s="162" t="str">
        <f>IF(Q66&gt;0,Q66*E66,"-")</f>
        <v>-</v>
      </c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30"/>
    </row>
    <row r="67" spans="1:254" ht="37.25" customHeight="1">
      <c r="A67" s="41" t="s">
        <v>1267</v>
      </c>
      <c r="B67" s="5" t="s">
        <v>1270</v>
      </c>
      <c r="C67" s="5" t="s">
        <v>1271</v>
      </c>
      <c r="D67" s="9" t="n">
        <v>1</v>
      </c>
      <c r="E67" s="164" t="n">
        <v>150</v>
      </c>
      <c r="F67" s="340"/>
      <c r="G67" s="341"/>
      <c r="H67" s="342"/>
      <c r="I67" s="343"/>
      <c r="J67" s="344"/>
      <c r="K67" s="345"/>
      <c r="L67" s="346"/>
      <c r="M67" s="347"/>
      <c r="N67" s="348"/>
      <c r="O67" s="349"/>
      <c r="P67" s="133" t="s">
        <v>1144</v>
      </c>
      <c r="Q67" s="23">
        <f>F67+G67+H67+I67+J67+K67+L67+M67+N67+O67</f>
        <v>0</v>
      </c>
      <c r="R67" s="23">
        <f>Q67*D67</f>
        <v>0</v>
      </c>
      <c r="S67" s="162" t="str">
        <f>IF(Q67&gt;0,Q67*E67,"-")</f>
        <v>-</v>
      </c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30"/>
    </row>
    <row r="68" spans="1:254" ht="37.25" customHeight="1">
      <c r="A68" s="41" t="s">
        <v>1272</v>
      </c>
      <c r="B68" s="5" t="s">
        <v>1273</v>
      </c>
      <c r="C68" s="5" t="s">
        <v>1274</v>
      </c>
      <c r="D68" s="9" t="n">
        <v>1</v>
      </c>
      <c r="E68" s="164" t="n">
        <v>150</v>
      </c>
      <c r="F68" s="340"/>
      <c r="G68" s="341"/>
      <c r="H68" s="342"/>
      <c r="I68" s="343"/>
      <c r="J68" s="344"/>
      <c r="K68" s="345"/>
      <c r="L68" s="346"/>
      <c r="M68" s="347"/>
      <c r="N68" s="348"/>
      <c r="O68" s="349"/>
      <c r="P68" s="133" t="s">
        <v>1144</v>
      </c>
      <c r="Q68" s="23">
        <f>F68+G68+H68+I68+J68+K68+L68+M68+N68+O68</f>
        <v>0</v>
      </c>
      <c r="R68" s="23">
        <f>Q68*D68</f>
        <v>0</v>
      </c>
      <c r="S68" s="162" t="str">
        <f>IF(Q68&gt;0,Q68*E68,"-")</f>
        <v>-</v>
      </c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30"/>
    </row>
    <row r="69" spans="1:254" ht="37.25" customHeight="1">
      <c r="A69" s="41" t="s">
        <v>1272</v>
      </c>
      <c r="B69" s="5" t="s">
        <v>1275</v>
      </c>
      <c r="C69" s="5" t="s">
        <v>1276</v>
      </c>
      <c r="D69" s="9" t="n">
        <v>1</v>
      </c>
      <c r="E69" s="164" t="n">
        <v>169</v>
      </c>
      <c r="F69" s="340"/>
      <c r="G69" s="341"/>
      <c r="H69" s="342"/>
      <c r="I69" s="343"/>
      <c r="J69" s="344"/>
      <c r="K69" s="345"/>
      <c r="L69" s="346"/>
      <c r="M69" s="347"/>
      <c r="N69" s="348"/>
      <c r="O69" s="349"/>
      <c r="P69" s="133" t="s">
        <v>1144</v>
      </c>
      <c r="Q69" s="23">
        <f>F69+G69+H69+I69+J69+K69+L69+M69+N69+O69</f>
        <v>0</v>
      </c>
      <c r="R69" s="23">
        <f>Q69*D69</f>
        <v>0</v>
      </c>
      <c r="S69" s="162" t="str">
        <f>IF(Q69&gt;0,Q69*E69,"-")</f>
        <v>-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30"/>
    </row>
    <row r="70" spans="1:254" ht="37.25" customHeight="1">
      <c r="A70" s="41" t="s">
        <v>1272</v>
      </c>
      <c r="B70" s="5" t="s">
        <v>1277</v>
      </c>
      <c r="C70" s="5" t="s">
        <v>1278</v>
      </c>
      <c r="D70" s="9" t="n">
        <v>1</v>
      </c>
      <c r="E70" s="164" t="n">
        <v>187</v>
      </c>
      <c r="F70" s="340"/>
      <c r="G70" s="341"/>
      <c r="H70" s="342"/>
      <c r="I70" s="343"/>
      <c r="J70" s="344"/>
      <c r="K70" s="345"/>
      <c r="L70" s="346"/>
      <c r="M70" s="347"/>
      <c r="N70" s="348"/>
      <c r="O70" s="349"/>
      <c r="P70" s="133" t="s">
        <v>1144</v>
      </c>
      <c r="Q70" s="23">
        <f>F70+G70+H70+I70+J70+K70+L70+M70+N70+O70</f>
        <v>0</v>
      </c>
      <c r="R70" s="23">
        <f>Q70*D70</f>
        <v>0</v>
      </c>
      <c r="S70" s="162" t="str">
        <f>IF(Q70&gt;0,Q70*E70,"-")</f>
        <v>-</v>
      </c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30"/>
    </row>
    <row r="71" spans="1:254" ht="37.25" customHeight="1">
      <c r="A71" s="41" t="s">
        <v>1272</v>
      </c>
      <c r="B71" s="5" t="s">
        <v>1279</v>
      </c>
      <c r="C71" s="5" t="s">
        <v>1280</v>
      </c>
      <c r="D71" s="9" t="n">
        <v>1</v>
      </c>
      <c r="E71" s="164" t="n">
        <v>169</v>
      </c>
      <c r="F71" s="340"/>
      <c r="G71" s="341"/>
      <c r="H71" s="342"/>
      <c r="I71" s="343"/>
      <c r="J71" s="344"/>
      <c r="K71" s="345"/>
      <c r="L71" s="346"/>
      <c r="M71" s="347"/>
      <c r="N71" s="348"/>
      <c r="O71" s="349"/>
      <c r="P71" s="133" t="s">
        <v>1144</v>
      </c>
      <c r="Q71" s="23">
        <f>F71+G71+H71+I71+J71+K71+L71+M71+N71+O71</f>
        <v>0</v>
      </c>
      <c r="R71" s="23">
        <f>Q71*D71</f>
        <v>0</v>
      </c>
      <c r="S71" s="162" t="str">
        <f>IF(Q71&gt;0,Q71*E71,"-")</f>
        <v>-</v>
      </c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30"/>
    </row>
    <row r="72" spans="1:254" ht="37.25" customHeight="1">
      <c r="A72" s="41" t="s">
        <v>1272</v>
      </c>
      <c r="B72" s="5" t="s">
        <v>1281</v>
      </c>
      <c r="C72" s="5" t="s">
        <v>1282</v>
      </c>
      <c r="D72" s="9" t="n">
        <v>1</v>
      </c>
      <c r="E72" s="164" t="n">
        <v>187</v>
      </c>
      <c r="F72" s="340"/>
      <c r="G72" s="341"/>
      <c r="H72" s="342"/>
      <c r="I72" s="343"/>
      <c r="J72" s="344"/>
      <c r="K72" s="345"/>
      <c r="L72" s="346"/>
      <c r="M72" s="347"/>
      <c r="N72" s="348"/>
      <c r="O72" s="349"/>
      <c r="P72" s="133" t="s">
        <v>1144</v>
      </c>
      <c r="Q72" s="23">
        <f>F72+G72+H72+I72+J72+K72+L72+M72+N72+O72</f>
        <v>0</v>
      </c>
      <c r="R72" s="23">
        <f>Q72*D72</f>
        <v>0</v>
      </c>
      <c r="S72" s="162" t="str">
        <f>IF(Q72&gt;0,Q72*E72,"-")</f>
        <v>-</v>
      </c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30"/>
    </row>
    <row r="73" spans="1:254" ht="37.25" customHeight="1">
      <c r="A73" s="41" t="s">
        <v>1283</v>
      </c>
      <c r="B73" s="5" t="s">
        <v>1284</v>
      </c>
      <c r="C73" s="5" t="s">
        <v>1285</v>
      </c>
      <c r="D73" s="9" t="n">
        <v>1</v>
      </c>
      <c r="E73" s="164" t="n">
        <v>169</v>
      </c>
      <c r="F73" s="340"/>
      <c r="G73" s="341"/>
      <c r="H73" s="342"/>
      <c r="I73" s="343"/>
      <c r="J73" s="344"/>
      <c r="K73" s="345"/>
      <c r="L73" s="346"/>
      <c r="M73" s="347"/>
      <c r="N73" s="348"/>
      <c r="O73" s="349"/>
      <c r="P73" s="133" t="s">
        <v>1144</v>
      </c>
      <c r="Q73" s="23">
        <f>F73+G73+H73+I73+J73+K73+L73+M73+N73+O73</f>
        <v>0</v>
      </c>
      <c r="R73" s="23">
        <f>Q73*D73</f>
        <v>0</v>
      </c>
      <c r="S73" s="162" t="str">
        <f>IF(Q73&gt;0,Q73*E73,"-")</f>
        <v>-</v>
      </c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30"/>
    </row>
    <row r="74" spans="1:254" ht="37.25" customHeight="1">
      <c r="A74" s="41" t="s">
        <v>1283</v>
      </c>
      <c r="B74" s="5" t="s">
        <v>1286</v>
      </c>
      <c r="C74" s="5" t="s">
        <v>1287</v>
      </c>
      <c r="D74" s="9" t="n">
        <v>1</v>
      </c>
      <c r="E74" s="164" t="n">
        <v>169</v>
      </c>
      <c r="F74" s="340"/>
      <c r="G74" s="341"/>
      <c r="H74" s="342"/>
      <c r="I74" s="343"/>
      <c r="J74" s="344"/>
      <c r="K74" s="345"/>
      <c r="L74" s="346"/>
      <c r="M74" s="347"/>
      <c r="N74" s="348"/>
      <c r="O74" s="349"/>
      <c r="P74" s="133" t="s">
        <v>1144</v>
      </c>
      <c r="Q74" s="23">
        <f>F74+G74+H74+I74+J74+K74+L74+M74+N74+O74</f>
        <v>0</v>
      </c>
      <c r="R74" s="23">
        <f>Q74*D74</f>
        <v>0</v>
      </c>
      <c r="S74" s="162" t="str">
        <f>IF(Q74&gt;0,Q74*E74,"-")</f>
        <v>-</v>
      </c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30"/>
    </row>
    <row r="75" spans="1:254" ht="37.25" customHeight="1">
      <c r="A75" s="41" t="s">
        <v>1283</v>
      </c>
      <c r="B75" s="5" t="s">
        <v>1288</v>
      </c>
      <c r="C75" s="5" t="s">
        <v>1289</v>
      </c>
      <c r="D75" s="9" t="n">
        <v>1</v>
      </c>
      <c r="E75" s="164" t="n">
        <v>169</v>
      </c>
      <c r="F75" s="340"/>
      <c r="G75" s="341"/>
      <c r="H75" s="342"/>
      <c r="I75" s="343"/>
      <c r="J75" s="344"/>
      <c r="K75" s="345"/>
      <c r="L75" s="346"/>
      <c r="M75" s="347"/>
      <c r="N75" s="348"/>
      <c r="O75" s="349"/>
      <c r="P75" s="133" t="s">
        <v>1144</v>
      </c>
      <c r="Q75" s="23">
        <f>F75+G75+H75+I75+J75+K75+L75+M75+N75+O75</f>
        <v>0</v>
      </c>
      <c r="R75" s="23">
        <f>Q75*D75</f>
        <v>0</v>
      </c>
      <c r="S75" s="162" t="str">
        <f>IF(Q75&gt;0,Q75*E75,"-")</f>
        <v>-</v>
      </c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30"/>
    </row>
    <row r="76" spans="1:254" ht="37.25" customHeight="1">
      <c r="A76" s="41" t="s">
        <v>1283</v>
      </c>
      <c r="B76" s="5" t="s">
        <v>1290</v>
      </c>
      <c r="C76" s="5" t="s">
        <v>1291</v>
      </c>
      <c r="D76" s="9" t="n">
        <v>1</v>
      </c>
      <c r="E76" s="164" t="n">
        <v>200</v>
      </c>
      <c r="F76" s="340"/>
      <c r="G76" s="341"/>
      <c r="H76" s="342"/>
      <c r="I76" s="343"/>
      <c r="J76" s="344"/>
      <c r="K76" s="345"/>
      <c r="L76" s="346"/>
      <c r="M76" s="347"/>
      <c r="N76" s="348"/>
      <c r="O76" s="349"/>
      <c r="P76" s="133" t="s">
        <v>1144</v>
      </c>
      <c r="Q76" s="23">
        <f>F76+G76+H76+I76+J76+K76+L76+M76+N76+O76</f>
        <v>0</v>
      </c>
      <c r="R76" s="23">
        <f>Q76*D76</f>
        <v>0</v>
      </c>
      <c r="S76" s="162" t="str">
        <f>IF(Q76&gt;0,Q76*E76,"-")</f>
        <v>-</v>
      </c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30"/>
    </row>
    <row r="77" spans="1:254" ht="37.25" customHeight="1">
      <c r="A77" s="41" t="s">
        <v>1283</v>
      </c>
      <c r="B77" s="5" t="s">
        <v>1292</v>
      </c>
      <c r="C77" s="5" t="s">
        <v>1293</v>
      </c>
      <c r="D77" s="9" t="n">
        <v>1</v>
      </c>
      <c r="E77" s="164" t="n">
        <v>200</v>
      </c>
      <c r="F77" s="340"/>
      <c r="G77" s="341"/>
      <c r="H77" s="342"/>
      <c r="I77" s="343"/>
      <c r="J77" s="344"/>
      <c r="K77" s="345"/>
      <c r="L77" s="346"/>
      <c r="M77" s="347"/>
      <c r="N77" s="348"/>
      <c r="O77" s="349"/>
      <c r="P77" s="133" t="s">
        <v>1144</v>
      </c>
      <c r="Q77" s="23">
        <f>F77+G77+H77+I77+J77+K77+L77+M77+N77+O77</f>
        <v>0</v>
      </c>
      <c r="R77" s="23">
        <f>Q77*D77</f>
        <v>0</v>
      </c>
      <c r="S77" s="162" t="str">
        <f>IF(Q77&gt;0,Q77*E77,"-")</f>
        <v>-</v>
      </c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30"/>
    </row>
    <row r="78" spans="1:254" ht="37.25" customHeight="1">
      <c r="A78" s="41" t="s">
        <v>1294</v>
      </c>
      <c r="B78" s="5" t="s">
        <v>1295</v>
      </c>
      <c r="C78" s="5" t="s">
        <v>1296</v>
      </c>
      <c r="D78" s="9" t="n">
        <v>1</v>
      </c>
      <c r="E78" s="164" t="n">
        <v>182</v>
      </c>
      <c r="F78" s="340" t="n">
        <v>2</v>
      </c>
      <c r="G78" s="341"/>
      <c r="H78" s="342"/>
      <c r="I78" s="343"/>
      <c r="J78" s="344"/>
      <c r="K78" s="345"/>
      <c r="L78" s="346"/>
      <c r="M78" s="347"/>
      <c r="N78" s="348"/>
      <c r="O78" s="349"/>
      <c r="P78" s="133" t="s">
        <v>1144</v>
      </c>
      <c r="Q78" s="23">
        <f>F78+G78+H78+I78+J78+K78+L78+M78+N78+O78</f>
        <v>2</v>
      </c>
      <c r="R78" s="23">
        <f>Q78*D78</f>
        <v>2</v>
      </c>
      <c r="S78" s="162">
        <f>IF(Q78&gt;0,Q78*E78,"-")</f>
        <v>364</v>
      </c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30"/>
    </row>
    <row r="79" spans="1:254" ht="37.25" customHeight="1">
      <c r="A79" s="41" t="s">
        <v>1297</v>
      </c>
      <c r="B79" s="5" t="s">
        <v>1298</v>
      </c>
      <c r="C79" s="5" t="s">
        <v>1299</v>
      </c>
      <c r="D79" s="9" t="n">
        <v>1</v>
      </c>
      <c r="E79" s="164" t="n">
        <v>200</v>
      </c>
      <c r="F79" s="340"/>
      <c r="G79" s="341"/>
      <c r="H79" s="342"/>
      <c r="I79" s="343"/>
      <c r="J79" s="344"/>
      <c r="K79" s="345"/>
      <c r="L79" s="346"/>
      <c r="M79" s="347"/>
      <c r="N79" s="348"/>
      <c r="O79" s="349"/>
      <c r="P79" s="133" t="s">
        <v>1144</v>
      </c>
      <c r="Q79" s="23">
        <f>F79+G79+H79+I79+J79+K79+L79+M79+N79+O79</f>
        <v>0</v>
      </c>
      <c r="R79" s="23">
        <f>Q79*D79</f>
        <v>0</v>
      </c>
      <c r="S79" s="162" t="str">
        <f>IF(Q79&gt;0,Q79*E79,"-")</f>
        <v>-</v>
      </c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30"/>
    </row>
    <row r="80" spans="1:254" ht="37.25" customHeight="1">
      <c r="A80" s="41" t="s">
        <v>1300</v>
      </c>
      <c r="B80" s="5" t="s">
        <v>1301</v>
      </c>
      <c r="C80" s="5" t="s">
        <v>1302</v>
      </c>
      <c r="D80" s="9" t="n">
        <v>1</v>
      </c>
      <c r="E80" s="164" t="n">
        <v>198</v>
      </c>
      <c r="F80" s="340" t="n">
        <v>1</v>
      </c>
      <c r="G80" s="341"/>
      <c r="H80" s="342"/>
      <c r="I80" s="343"/>
      <c r="J80" s="47" t="s">
        <v>1144</v>
      </c>
      <c r="K80" s="48" t="s">
        <v>1144</v>
      </c>
      <c r="L80" s="49" t="s">
        <v>1144</v>
      </c>
      <c r="M80" s="384"/>
      <c r="N80" s="51" t="s">
        <v>1144</v>
      </c>
      <c r="O80" s="52" t="s">
        <v>1144</v>
      </c>
      <c r="P80" s="133" t="s">
        <v>1144</v>
      </c>
      <c r="Q80" s="23">
        <f>F80+G80+H80+I80+M80</f>
        <v>1</v>
      </c>
      <c r="R80" s="23">
        <f>Q80*D80</f>
        <v>1</v>
      </c>
      <c r="S80" s="162">
        <f>IF(Q80&gt;0,Q80*E80,"-")</f>
        <v>198</v>
      </c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30"/>
    </row>
    <row r="81" spans="1:254" ht="37.25" customHeight="1">
      <c r="A81" s="41" t="s">
        <v>1300</v>
      </c>
      <c r="B81" s="5" t="s">
        <v>1303</v>
      </c>
      <c r="C81" s="5" t="s">
        <v>1304</v>
      </c>
      <c r="D81" s="9" t="n">
        <v>1</v>
      </c>
      <c r="E81" s="164" t="n">
        <v>198</v>
      </c>
      <c r="F81" s="340" t="n">
        <v>1</v>
      </c>
      <c r="G81" s="341"/>
      <c r="H81" s="342"/>
      <c r="I81" s="343"/>
      <c r="J81" s="47" t="s">
        <v>1144</v>
      </c>
      <c r="K81" s="48" t="s">
        <v>1144</v>
      </c>
      <c r="L81" s="49" t="s">
        <v>1144</v>
      </c>
      <c r="M81" s="384"/>
      <c r="N81" s="51" t="s">
        <v>1144</v>
      </c>
      <c r="O81" s="52" t="s">
        <v>1144</v>
      </c>
      <c r="P81" s="133" t="s">
        <v>1144</v>
      </c>
      <c r="Q81" s="23">
        <f>F81+G81+H81+I81+M81</f>
        <v>1</v>
      </c>
      <c r="R81" s="23">
        <f>Q81*D81</f>
        <v>1</v>
      </c>
      <c r="S81" s="162">
        <f>IF(Q81&gt;0,Q81*E81,"-")</f>
        <v>198</v>
      </c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30"/>
    </row>
    <row r="82" spans="1:254" ht="37.25" customHeight="1">
      <c r="A82" s="41" t="s">
        <v>1300</v>
      </c>
      <c r="B82" s="5" t="s">
        <v>1305</v>
      </c>
      <c r="C82" s="5" t="s">
        <v>1306</v>
      </c>
      <c r="D82" s="9" t="n">
        <v>1</v>
      </c>
      <c r="E82" s="164" t="n">
        <v>198</v>
      </c>
      <c r="F82" s="340" t="n">
        <v>1</v>
      </c>
      <c r="G82" s="341"/>
      <c r="H82" s="342"/>
      <c r="I82" s="343"/>
      <c r="J82" s="47" t="s">
        <v>1144</v>
      </c>
      <c r="K82" s="48" t="s">
        <v>1144</v>
      </c>
      <c r="L82" s="49" t="s">
        <v>1144</v>
      </c>
      <c r="M82" s="384"/>
      <c r="N82" s="51" t="s">
        <v>1144</v>
      </c>
      <c r="O82" s="52" t="s">
        <v>1144</v>
      </c>
      <c r="P82" s="133" t="s">
        <v>1144</v>
      </c>
      <c r="Q82" s="23">
        <f>F82+G82+H82+I82+M82</f>
        <v>1</v>
      </c>
      <c r="R82" s="23">
        <f>Q82*D82</f>
        <v>1</v>
      </c>
      <c r="S82" s="162">
        <f>IF(Q82&gt;0,Q82*E82,"-")</f>
        <v>198</v>
      </c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30"/>
    </row>
    <row r="83" spans="1:254" ht="37.25" customHeight="1">
      <c r="A83" s="41" t="s">
        <v>1300</v>
      </c>
      <c r="B83" s="5" t="s">
        <v>1307</v>
      </c>
      <c r="C83" s="5" t="s">
        <v>1308</v>
      </c>
      <c r="D83" s="9" t="n">
        <v>1</v>
      </c>
      <c r="E83" s="164" t="n">
        <v>198</v>
      </c>
      <c r="F83" s="340" t="n">
        <v>1</v>
      </c>
      <c r="G83" s="341"/>
      <c r="H83" s="342"/>
      <c r="I83" s="343"/>
      <c r="J83" s="47" t="s">
        <v>1144</v>
      </c>
      <c r="K83" s="48" t="s">
        <v>1144</v>
      </c>
      <c r="L83" s="49" t="s">
        <v>1144</v>
      </c>
      <c r="M83" s="384"/>
      <c r="N83" s="51" t="s">
        <v>1144</v>
      </c>
      <c r="O83" s="52" t="s">
        <v>1144</v>
      </c>
      <c r="P83" s="133" t="s">
        <v>1144</v>
      </c>
      <c r="Q83" s="23">
        <f>F83+G83+H83+I83+M83</f>
        <v>1</v>
      </c>
      <c r="R83" s="23">
        <f>Q83*D83</f>
        <v>1</v>
      </c>
      <c r="S83" s="162">
        <f>IF(Q83&gt;0,Q83*E83,"-")</f>
        <v>198</v>
      </c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30"/>
    </row>
    <row r="84" spans="1:254" ht="37.25" customHeight="1">
      <c r="A84" s="41" t="s">
        <v>1300</v>
      </c>
      <c r="B84" s="5" t="s">
        <v>1309</v>
      </c>
      <c r="C84" s="5" t="s">
        <v>1310</v>
      </c>
      <c r="D84" s="9" t="n">
        <v>1</v>
      </c>
      <c r="E84" s="164" t="n">
        <v>198</v>
      </c>
      <c r="F84" s="340" t="n">
        <v>1</v>
      </c>
      <c r="G84" s="341"/>
      <c r="H84" s="342"/>
      <c r="I84" s="343"/>
      <c r="J84" s="47" t="s">
        <v>1144</v>
      </c>
      <c r="K84" s="48" t="s">
        <v>1144</v>
      </c>
      <c r="L84" s="49" t="s">
        <v>1144</v>
      </c>
      <c r="M84" s="384"/>
      <c r="N84" s="51" t="s">
        <v>1144</v>
      </c>
      <c r="O84" s="52" t="s">
        <v>1144</v>
      </c>
      <c r="P84" s="133" t="s">
        <v>1144</v>
      </c>
      <c r="Q84" s="23">
        <f>F84+G84+H84+I84+M84</f>
        <v>1</v>
      </c>
      <c r="R84" s="23">
        <f>Q84*D84</f>
        <v>1</v>
      </c>
      <c r="S84" s="162">
        <f>IF(Q84&gt;0,Q84*E84,"-")</f>
        <v>198</v>
      </c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30"/>
    </row>
    <row r="85" spans="1:254" ht="37.25" customHeight="1">
      <c r="A85" s="41" t="s">
        <v>1300</v>
      </c>
      <c r="B85" s="5" t="s">
        <v>1311</v>
      </c>
      <c r="C85" s="5" t="s">
        <v>1312</v>
      </c>
      <c r="D85" s="9" t="n">
        <v>1</v>
      </c>
      <c r="E85" s="164" t="n">
        <v>215</v>
      </c>
      <c r="F85" s="340"/>
      <c r="G85" s="341"/>
      <c r="H85" s="342"/>
      <c r="I85" s="343"/>
      <c r="J85" s="344"/>
      <c r="K85" s="345"/>
      <c r="L85" s="346"/>
      <c r="M85" s="347"/>
      <c r="N85" s="348"/>
      <c r="O85" s="349"/>
      <c r="P85" s="133" t="s">
        <v>1144</v>
      </c>
      <c r="Q85" s="23">
        <f>F85+G85+H85+I85+J85+K85+L85+M85+N85+O85</f>
        <v>0</v>
      </c>
      <c r="R85" s="23">
        <f>Q85*D85</f>
        <v>0</v>
      </c>
      <c r="S85" s="162" t="str">
        <f>IF(Q85&gt;0,Q85*E85,"-")</f>
        <v>-</v>
      </c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30"/>
    </row>
    <row r="86" spans="1:254" ht="37.25" customHeight="1">
      <c r="A86" s="41" t="s">
        <v>1313</v>
      </c>
      <c r="B86" s="5" t="s">
        <v>1314</v>
      </c>
      <c r="C86" s="5" t="s">
        <v>1315</v>
      </c>
      <c r="D86" s="9" t="n">
        <v>1</v>
      </c>
      <c r="E86" s="164" t="n">
        <v>219</v>
      </c>
      <c r="F86" s="340" t="n">
        <v>1</v>
      </c>
      <c r="G86" s="341"/>
      <c r="H86" s="342"/>
      <c r="I86" s="343"/>
      <c r="J86" s="344"/>
      <c r="K86" s="345"/>
      <c r="L86" s="346"/>
      <c r="M86" s="347"/>
      <c r="N86" s="348"/>
      <c r="O86" s="349"/>
      <c r="P86" s="133" t="s">
        <v>1144</v>
      </c>
      <c r="Q86" s="23">
        <f>F86+G86+H86+I86+J86+K86+L86+M86+N86+O86</f>
        <v>1</v>
      </c>
      <c r="R86" s="23">
        <f>Q86*D86</f>
        <v>1</v>
      </c>
      <c r="S86" s="162">
        <f>IF(Q86&gt;0,Q86*E86,"-")</f>
        <v>219</v>
      </c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30"/>
    </row>
    <row r="87" spans="1:254" ht="37.25" customHeight="1">
      <c r="A87" s="41" t="s">
        <v>1313</v>
      </c>
      <c r="B87" s="5" t="s">
        <v>1316</v>
      </c>
      <c r="C87" s="5" t="s">
        <v>1317</v>
      </c>
      <c r="D87" s="9" t="n">
        <v>1</v>
      </c>
      <c r="E87" s="164" t="n">
        <v>219</v>
      </c>
      <c r="F87" s="340" t="n">
        <v>1</v>
      </c>
      <c r="G87" s="341"/>
      <c r="H87" s="342"/>
      <c r="I87" s="343"/>
      <c r="J87" s="344"/>
      <c r="K87" s="345"/>
      <c r="L87" s="346"/>
      <c r="M87" s="347"/>
      <c r="N87" s="348"/>
      <c r="O87" s="349"/>
      <c r="P87" s="133" t="s">
        <v>1144</v>
      </c>
      <c r="Q87" s="23">
        <f>F87+G87+H87+I87+J87+K87+L87+M87+N87+O87</f>
        <v>1</v>
      </c>
      <c r="R87" s="23">
        <f>Q87*D87</f>
        <v>1</v>
      </c>
      <c r="S87" s="162">
        <f>IF(Q87&gt;0,Q87*E87,"-")</f>
        <v>219</v>
      </c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30"/>
    </row>
    <row r="88" spans="1:254" ht="37.25" customHeight="1">
      <c r="A88" s="41" t="s">
        <v>1313</v>
      </c>
      <c r="B88" s="5" t="s">
        <v>1318</v>
      </c>
      <c r="C88" s="5" t="s">
        <v>1319</v>
      </c>
      <c r="D88" s="9" t="n">
        <v>1</v>
      </c>
      <c r="E88" s="164" t="n">
        <v>219</v>
      </c>
      <c r="F88" s="340" t="n">
        <v>1</v>
      </c>
      <c r="G88" s="341"/>
      <c r="H88" s="342"/>
      <c r="I88" s="343"/>
      <c r="J88" s="344"/>
      <c r="K88" s="345"/>
      <c r="L88" s="346"/>
      <c r="M88" s="347"/>
      <c r="N88" s="348"/>
      <c r="O88" s="349"/>
      <c r="P88" s="133" t="s">
        <v>1144</v>
      </c>
      <c r="Q88" s="23">
        <f>F88+G88+H88+I88+J88+K88+L88+M88+N88+O88</f>
        <v>1</v>
      </c>
      <c r="R88" s="23">
        <f>Q88*D88</f>
        <v>1</v>
      </c>
      <c r="S88" s="162">
        <f>IF(Q88&gt;0,Q88*E88,"-")</f>
        <v>219</v>
      </c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30"/>
    </row>
    <row r="89" spans="1:254" ht="37.25" customHeight="1">
      <c r="A89" s="41" t="s">
        <v>1313</v>
      </c>
      <c r="B89" s="5" t="s">
        <v>1320</v>
      </c>
      <c r="C89" s="5" t="s">
        <v>1321</v>
      </c>
      <c r="D89" s="9" t="n">
        <v>1</v>
      </c>
      <c r="E89" s="164" t="n">
        <v>198</v>
      </c>
      <c r="F89" s="340" t="n">
        <v>1</v>
      </c>
      <c r="G89" s="341"/>
      <c r="H89" s="342"/>
      <c r="I89" s="343"/>
      <c r="J89" s="47" t="s">
        <v>1144</v>
      </c>
      <c r="K89" s="48" t="s">
        <v>1144</v>
      </c>
      <c r="L89" s="49" t="s">
        <v>1144</v>
      </c>
      <c r="M89" s="350"/>
      <c r="N89" s="51" t="s">
        <v>1144</v>
      </c>
      <c r="O89" s="52" t="s">
        <v>1144</v>
      </c>
      <c r="P89" s="133" t="s">
        <v>1144</v>
      </c>
      <c r="Q89" s="23">
        <f>F89+G89+H89+I89+M89</f>
        <v>1</v>
      </c>
      <c r="R89" s="23">
        <f>Q89*D89</f>
        <v>1</v>
      </c>
      <c r="S89" s="162">
        <f>IF(Q89&gt;0,Q89*E89,"-")</f>
        <v>198</v>
      </c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30"/>
    </row>
    <row r="90" spans="1:254" ht="37.25" customHeight="1">
      <c r="A90" s="41" t="s">
        <v>1313</v>
      </c>
      <c r="B90" s="5" t="s">
        <v>1322</v>
      </c>
      <c r="C90" s="5" t="s">
        <v>1323</v>
      </c>
      <c r="D90" s="9" t="n">
        <v>1</v>
      </c>
      <c r="E90" s="164" t="n">
        <v>240</v>
      </c>
      <c r="F90" s="340" t="n">
        <v>1</v>
      </c>
      <c r="G90" s="341"/>
      <c r="H90" s="342"/>
      <c r="I90" s="343"/>
      <c r="J90" s="344"/>
      <c r="K90" s="345"/>
      <c r="L90" s="346"/>
      <c r="M90" s="347"/>
      <c r="N90" s="348"/>
      <c r="O90" s="349"/>
      <c r="P90" s="133" t="s">
        <v>1144</v>
      </c>
      <c r="Q90" s="23">
        <f>F90+G90+H90+I90+J90+K90+L90+M90+N90+O90</f>
        <v>1</v>
      </c>
      <c r="R90" s="23">
        <f>Q90*D90</f>
        <v>1</v>
      </c>
      <c r="S90" s="162">
        <f>IF(Q90&gt;0,Q90*E90,"-")</f>
        <v>240</v>
      </c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30"/>
    </row>
    <row r="91" spans="1:254" ht="37.25" customHeight="1">
      <c r="A91" s="41" t="s">
        <v>1313</v>
      </c>
      <c r="B91" s="5" t="s">
        <v>1324</v>
      </c>
      <c r="C91" s="5" t="s">
        <v>1325</v>
      </c>
      <c r="D91" s="9" t="n">
        <v>1</v>
      </c>
      <c r="E91" s="164" t="n">
        <v>265</v>
      </c>
      <c r="F91" s="340" t="n">
        <v>1</v>
      </c>
      <c r="G91" s="341"/>
      <c r="H91" s="342"/>
      <c r="I91" s="343"/>
      <c r="J91" s="344"/>
      <c r="K91" s="345"/>
      <c r="L91" s="346"/>
      <c r="M91" s="347"/>
      <c r="N91" s="348"/>
      <c r="O91" s="349"/>
      <c r="P91" s="133" t="s">
        <v>1144</v>
      </c>
      <c r="Q91" s="23">
        <f>F91+G91+H91+I91+J91+K91+L91+M91+N91+O91</f>
        <v>1</v>
      </c>
      <c r="R91" s="23">
        <f>Q91*D91</f>
        <v>1</v>
      </c>
      <c r="S91" s="162">
        <f>IF(Q91&gt;0,Q91*E91,"-")</f>
        <v>265</v>
      </c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30"/>
    </row>
    <row r="92" spans="1:254" ht="37.25" customHeight="1">
      <c r="A92" s="41" t="s">
        <v>1326</v>
      </c>
      <c r="B92" s="5" t="s">
        <v>1327</v>
      </c>
      <c r="C92" s="5" t="s">
        <v>1328</v>
      </c>
      <c r="D92" s="9" t="n">
        <v>1</v>
      </c>
      <c r="E92" s="164" t="n">
        <v>292</v>
      </c>
      <c r="F92" s="340" t="n">
        <v>1</v>
      </c>
      <c r="G92" s="341"/>
      <c r="H92" s="342"/>
      <c r="I92" s="343"/>
      <c r="J92" s="47" t="s">
        <v>1144</v>
      </c>
      <c r="K92" s="48" t="s">
        <v>1144</v>
      </c>
      <c r="L92" s="49" t="s">
        <v>1144</v>
      </c>
      <c r="M92" s="350"/>
      <c r="N92" s="51" t="s">
        <v>1144</v>
      </c>
      <c r="O92" s="52" t="s">
        <v>1144</v>
      </c>
      <c r="P92" s="133" t="s">
        <v>1144</v>
      </c>
      <c r="Q92" s="23">
        <f>F92+G92+H92+I92+M92</f>
        <v>1</v>
      </c>
      <c r="R92" s="23">
        <f>Q92*D92</f>
        <v>1</v>
      </c>
      <c r="S92" s="162">
        <f>IF(Q92&gt;0,Q92*E92,"-")</f>
        <v>292</v>
      </c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30"/>
    </row>
    <row r="93" spans="1:254" ht="37.25" customHeight="1">
      <c r="A93" s="41" t="s">
        <v>1326</v>
      </c>
      <c r="B93" s="5" t="s">
        <v>1329</v>
      </c>
      <c r="C93" s="5" t="s">
        <v>1330</v>
      </c>
      <c r="D93" s="9" t="n">
        <v>1</v>
      </c>
      <c r="E93" s="164" t="n">
        <v>360</v>
      </c>
      <c r="F93" s="340"/>
      <c r="G93" s="341"/>
      <c r="H93" s="342"/>
      <c r="I93" s="343"/>
      <c r="J93" s="47" t="s">
        <v>1144</v>
      </c>
      <c r="K93" s="48" t="s">
        <v>1144</v>
      </c>
      <c r="L93" s="49" t="s">
        <v>1144</v>
      </c>
      <c r="M93" s="350"/>
      <c r="N93" s="51" t="s">
        <v>1144</v>
      </c>
      <c r="O93" s="52" t="s">
        <v>1144</v>
      </c>
      <c r="P93" s="133" t="s">
        <v>1144</v>
      </c>
      <c r="Q93" s="23">
        <f>F93+G93+H93+I93+M93</f>
        <v>0</v>
      </c>
      <c r="R93" s="23">
        <f>Q93*D93</f>
        <v>0</v>
      </c>
      <c r="S93" s="162" t="str">
        <f>IF(Q93&gt;0,Q93*E93,"-")</f>
        <v>-</v>
      </c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30"/>
    </row>
    <row r="94" spans="1:254" ht="37.25" customHeight="1">
      <c r="A94" s="41" t="s">
        <v>1326</v>
      </c>
      <c r="B94" s="5" t="s">
        <v>1331</v>
      </c>
      <c r="C94" s="5" t="s">
        <v>1332</v>
      </c>
      <c r="D94" s="9" t="n">
        <v>1</v>
      </c>
      <c r="E94" s="164" t="n">
        <v>292</v>
      </c>
      <c r="F94" s="340" t="n">
        <v>1</v>
      </c>
      <c r="G94" s="341"/>
      <c r="H94" s="342"/>
      <c r="I94" s="343"/>
      <c r="J94" s="344"/>
      <c r="K94" s="345"/>
      <c r="L94" s="346"/>
      <c r="M94" s="347"/>
      <c r="N94" s="348"/>
      <c r="O94" s="349"/>
      <c r="P94" s="133" t="s">
        <v>1144</v>
      </c>
      <c r="Q94" s="23">
        <f>F94+G94+H94+I94+J94+K94+L94+M94+N94+O94</f>
        <v>1</v>
      </c>
      <c r="R94" s="23">
        <f>Q94*D94</f>
        <v>1</v>
      </c>
      <c r="S94" s="162">
        <f>IF(Q94&gt;0,Q94*E94,"-")</f>
        <v>292</v>
      </c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30"/>
    </row>
    <row r="95" spans="1:254" ht="37.25" customHeight="1">
      <c r="A95" s="41" t="s">
        <v>1326</v>
      </c>
      <c r="B95" s="5" t="s">
        <v>1333</v>
      </c>
      <c r="C95" s="5" t="s">
        <v>1334</v>
      </c>
      <c r="D95" s="9" t="n">
        <v>1</v>
      </c>
      <c r="E95" s="164" t="n">
        <v>284</v>
      </c>
      <c r="F95" s="340" t="n">
        <v>1</v>
      </c>
      <c r="G95" s="341"/>
      <c r="H95" s="342"/>
      <c r="I95" s="343"/>
      <c r="J95" s="344"/>
      <c r="K95" s="345"/>
      <c r="L95" s="346"/>
      <c r="M95" s="347"/>
      <c r="N95" s="348"/>
      <c r="O95" s="349"/>
      <c r="P95" s="133" t="s">
        <v>1144</v>
      </c>
      <c r="Q95" s="23">
        <f>F95+G95+H95+I95+J95+K95+L95+M95+N95+O95</f>
        <v>1</v>
      </c>
      <c r="R95" s="23">
        <f>Q95*D95</f>
        <v>1</v>
      </c>
      <c r="S95" s="162">
        <f>IF(Q95&gt;0,Q95*E95,"-")</f>
        <v>284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30"/>
    </row>
    <row r="96" spans="1:254" ht="37.25" customHeight="1">
      <c r="A96" s="41" t="s">
        <v>1326</v>
      </c>
      <c r="B96" s="5" t="s">
        <v>1335</v>
      </c>
      <c r="C96" s="5" t="s">
        <v>1336</v>
      </c>
      <c r="D96" s="9" t="n">
        <v>1</v>
      </c>
      <c r="E96" s="164" t="n">
        <v>268</v>
      </c>
      <c r="F96" s="340"/>
      <c r="G96" s="341"/>
      <c r="H96" s="342"/>
      <c r="I96" s="343"/>
      <c r="J96" s="344"/>
      <c r="K96" s="345"/>
      <c r="L96" s="346"/>
      <c r="M96" s="347"/>
      <c r="N96" s="348"/>
      <c r="O96" s="349"/>
      <c r="P96" s="133" t="s">
        <v>1144</v>
      </c>
      <c r="Q96" s="23">
        <f>F96+G96+H96+I96+J96+K96+L96+M96+N96+O96</f>
        <v>0</v>
      </c>
      <c r="R96" s="23">
        <f>Q96*D96</f>
        <v>0</v>
      </c>
      <c r="S96" s="162" t="str">
        <f>IF(Q96&gt;0,Q96*E96,"-")</f>
        <v>-</v>
      </c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30"/>
    </row>
    <row r="97" spans="1:254" ht="37.25" customHeight="1">
      <c r="A97" s="41" t="s">
        <v>1337</v>
      </c>
      <c r="B97" s="5" t="s">
        <v>1338</v>
      </c>
      <c r="C97" s="5" t="s">
        <v>1339</v>
      </c>
      <c r="D97" s="9" t="n">
        <v>1</v>
      </c>
      <c r="E97" s="164" t="n">
        <v>308</v>
      </c>
      <c r="F97" s="340"/>
      <c r="G97" s="341"/>
      <c r="H97" s="342"/>
      <c r="I97" s="343"/>
      <c r="J97" s="344"/>
      <c r="K97" s="345"/>
      <c r="L97" s="346"/>
      <c r="M97" s="347"/>
      <c r="N97" s="348"/>
      <c r="O97" s="349"/>
      <c r="P97" s="133" t="s">
        <v>1144</v>
      </c>
      <c r="Q97" s="23">
        <f>F97+G97+H97+I97+J97+K97+L97+M97+N97+O97</f>
        <v>0</v>
      </c>
      <c r="R97" s="23">
        <f>Q97*D97</f>
        <v>0</v>
      </c>
      <c r="S97" s="162" t="str">
        <f>IF(Q97&gt;0,Q97*E97,"-")</f>
        <v>-</v>
      </c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30"/>
    </row>
    <row r="98" spans="1:254" ht="37.25" customHeight="1">
      <c r="A98" s="41" t="s">
        <v>1337</v>
      </c>
      <c r="B98" s="5" t="s">
        <v>1340</v>
      </c>
      <c r="C98" s="5" t="s">
        <v>1341</v>
      </c>
      <c r="D98" s="9" t="n">
        <v>1</v>
      </c>
      <c r="E98" s="164" t="n">
        <v>259</v>
      </c>
      <c r="F98" s="340"/>
      <c r="G98" s="341"/>
      <c r="H98" s="342"/>
      <c r="I98" s="343"/>
      <c r="J98" s="344"/>
      <c r="K98" s="345"/>
      <c r="L98" s="346"/>
      <c r="M98" s="347"/>
      <c r="N98" s="348"/>
      <c r="O98" s="349"/>
      <c r="P98" s="133" t="s">
        <v>1144</v>
      </c>
      <c r="Q98" s="23">
        <f>F98+G98+H98+I98+J98+K98+L98+M98+N98+O98</f>
        <v>0</v>
      </c>
      <c r="R98" s="23">
        <f>Q98*D98</f>
        <v>0</v>
      </c>
      <c r="S98" s="162" t="str">
        <f>IF(Q98&gt;0,Q98*E98,"-")</f>
        <v>-</v>
      </c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30"/>
    </row>
    <row r="99" spans="1:254" ht="37.25" customHeight="1">
      <c r="A99" s="41" t="s">
        <v>1337</v>
      </c>
      <c r="B99" s="5" t="s">
        <v>1342</v>
      </c>
      <c r="C99" s="5" t="s">
        <v>1343</v>
      </c>
      <c r="D99" s="9" t="n">
        <v>1</v>
      </c>
      <c r="E99" s="164" t="n">
        <v>264</v>
      </c>
      <c r="F99" s="340"/>
      <c r="G99" s="341"/>
      <c r="H99" s="342"/>
      <c r="I99" s="343"/>
      <c r="J99" s="344"/>
      <c r="K99" s="345"/>
      <c r="L99" s="346"/>
      <c r="M99" s="347"/>
      <c r="N99" s="348"/>
      <c r="O99" s="349"/>
      <c r="P99" s="133" t="s">
        <v>1144</v>
      </c>
      <c r="Q99" s="23">
        <f>F99+G99+H99+I99+J99+K99+L99+M99+N99+O99</f>
        <v>0</v>
      </c>
      <c r="R99" s="23">
        <f>Q99*D99</f>
        <v>0</v>
      </c>
      <c r="S99" s="162" t="str">
        <f>IF(Q99&gt;0,Q99*E99,"-")</f>
        <v>-</v>
      </c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30"/>
    </row>
    <row r="100" spans="1:254" ht="37.25" customHeight="1">
      <c r="A100" s="41" t="s">
        <v>1337</v>
      </c>
      <c r="B100" s="5" t="s">
        <v>1344</v>
      </c>
      <c r="C100" s="5" t="s">
        <v>1345</v>
      </c>
      <c r="D100" s="9" t="n">
        <v>1</v>
      </c>
      <c r="E100" s="164" t="n">
        <v>242</v>
      </c>
      <c r="F100" s="340"/>
      <c r="G100" s="341"/>
      <c r="H100" s="342"/>
      <c r="I100" s="343"/>
      <c r="J100" s="344"/>
      <c r="K100" s="345"/>
      <c r="L100" s="346"/>
      <c r="M100" s="347"/>
      <c r="N100" s="348"/>
      <c r="O100" s="349"/>
      <c r="P100" s="133" t="s">
        <v>1144</v>
      </c>
      <c r="Q100" s="23">
        <f>F100+G100+H100+I100+J100+K100+L100+M100+N100+O100</f>
        <v>0</v>
      </c>
      <c r="R100" s="23">
        <f>Q100*D100</f>
        <v>0</v>
      </c>
      <c r="S100" s="162" t="str">
        <f>IF(Q100&gt;0,Q100*E100,"-")</f>
        <v>-</v>
      </c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30"/>
    </row>
    <row r="101" spans="1:254" ht="37.25" customHeight="1">
      <c r="A101" s="41" t="s">
        <v>1337</v>
      </c>
      <c r="B101" s="5" t="s">
        <v>1346</v>
      </c>
      <c r="C101" s="5" t="s">
        <v>1347</v>
      </c>
      <c r="D101" s="9" t="n">
        <v>1</v>
      </c>
      <c r="E101" s="164" t="n">
        <v>256</v>
      </c>
      <c r="F101" s="340"/>
      <c r="G101" s="341"/>
      <c r="H101" s="342"/>
      <c r="I101" s="343"/>
      <c r="J101" s="344"/>
      <c r="K101" s="345"/>
      <c r="L101" s="346"/>
      <c r="M101" s="347"/>
      <c r="N101" s="348"/>
      <c r="O101" s="349"/>
      <c r="P101" s="133" t="s">
        <v>1144</v>
      </c>
      <c r="Q101" s="23">
        <f>F101+G101+H101+I101+J101+K101+L101+M101+N101+O101</f>
        <v>0</v>
      </c>
      <c r="R101" s="23">
        <f>Q101*D101</f>
        <v>0</v>
      </c>
      <c r="S101" s="162" t="str">
        <f>IF(Q101&gt;0,Q101*E101,"-")</f>
        <v>-</v>
      </c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30"/>
    </row>
    <row r="102" spans="1:254" ht="37.25" customHeight="1">
      <c r="A102" s="41" t="s">
        <v>1348</v>
      </c>
      <c r="B102" s="5" t="s">
        <v>1349</v>
      </c>
      <c r="C102" s="5" t="s">
        <v>1350</v>
      </c>
      <c r="D102" s="9" t="n">
        <v>1</v>
      </c>
      <c r="E102" s="164" t="n">
        <v>296</v>
      </c>
      <c r="F102" s="340"/>
      <c r="G102" s="341" t="n">
        <v>1</v>
      </c>
      <c r="H102" s="342"/>
      <c r="I102" s="343"/>
      <c r="J102" s="344"/>
      <c r="K102" s="345"/>
      <c r="L102" s="346"/>
      <c r="M102" s="347"/>
      <c r="N102" s="348"/>
      <c r="O102" s="349"/>
      <c r="P102" s="133" t="s">
        <v>1144</v>
      </c>
      <c r="Q102" s="23">
        <f>F102+G102+H102+I102+J102+K102+L102+M102+N102+O102</f>
        <v>1</v>
      </c>
      <c r="R102" s="23">
        <f>Q102*D102</f>
        <v>1</v>
      </c>
      <c r="S102" s="162">
        <f>IF(Q102&gt;0,Q102*E102,"-")</f>
        <v>296</v>
      </c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30"/>
    </row>
    <row r="103" spans="1:254" ht="37.25" customHeight="1">
      <c r="A103" s="41" t="s">
        <v>1348</v>
      </c>
      <c r="B103" s="5" t="s">
        <v>1351</v>
      </c>
      <c r="C103" s="5" t="s">
        <v>1352</v>
      </c>
      <c r="D103" s="9" t="n">
        <v>1</v>
      </c>
      <c r="E103" s="164" t="n">
        <v>209</v>
      </c>
      <c r="F103" s="340"/>
      <c r="G103" s="341" t="n">
        <v>1</v>
      </c>
      <c r="H103" s="342"/>
      <c r="I103" s="343"/>
      <c r="J103" s="344"/>
      <c r="K103" s="345"/>
      <c r="L103" s="346"/>
      <c r="M103" s="347"/>
      <c r="N103" s="348"/>
      <c r="O103" s="349"/>
      <c r="P103" s="133" t="s">
        <v>1144</v>
      </c>
      <c r="Q103" s="23">
        <f>F103+G103+H103+I103+J103+K103+L103+M103+N103+O103</f>
        <v>1</v>
      </c>
      <c r="R103" s="23">
        <f>Q103*D103</f>
        <v>1</v>
      </c>
      <c r="S103" s="162">
        <f>IF(Q103&gt;0,Q103*E103,"-")</f>
        <v>209</v>
      </c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  <c r="HS103" s="29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29"/>
      <c r="IN103" s="29"/>
      <c r="IO103" s="29"/>
      <c r="IP103" s="29"/>
      <c r="IQ103" s="29"/>
      <c r="IR103" s="29"/>
      <c r="IS103" s="29"/>
      <c r="IT103" s="30"/>
    </row>
    <row r="104" spans="1:254" ht="37.25" customHeight="1">
      <c r="A104" s="41" t="s">
        <v>1348</v>
      </c>
      <c r="B104" s="5" t="s">
        <v>1353</v>
      </c>
      <c r="C104" s="5" t="s">
        <v>1354</v>
      </c>
      <c r="D104" s="9" t="n">
        <v>1</v>
      </c>
      <c r="E104" s="164" t="n">
        <v>259</v>
      </c>
      <c r="F104" s="340"/>
      <c r="G104" s="341" t="n">
        <v>1</v>
      </c>
      <c r="H104" s="342"/>
      <c r="I104" s="343"/>
      <c r="J104" s="344"/>
      <c r="K104" s="345"/>
      <c r="L104" s="346"/>
      <c r="M104" s="347"/>
      <c r="N104" s="348"/>
      <c r="O104" s="349"/>
      <c r="P104" s="133" t="s">
        <v>1144</v>
      </c>
      <c r="Q104" s="23">
        <f>F104+G104+H104+I104+J104+K104+L104+M104+N104+O104</f>
        <v>1</v>
      </c>
      <c r="R104" s="23">
        <f>Q104*D104</f>
        <v>1</v>
      </c>
      <c r="S104" s="162">
        <f>IF(Q104&gt;0,Q104*E104,"-")</f>
        <v>259</v>
      </c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30"/>
    </row>
    <row r="105" spans="1:254" ht="37.25" customHeight="1">
      <c r="A105" s="41" t="s">
        <v>1348</v>
      </c>
      <c r="B105" s="5" t="s">
        <v>1355</v>
      </c>
      <c r="C105" s="5" t="s">
        <v>1356</v>
      </c>
      <c r="D105" s="9" t="n">
        <v>1</v>
      </c>
      <c r="E105" s="164" t="n">
        <v>200</v>
      </c>
      <c r="F105" s="340"/>
      <c r="G105" s="341" t="n">
        <v>1</v>
      </c>
      <c r="H105" s="342"/>
      <c r="I105" s="343"/>
      <c r="J105" s="344"/>
      <c r="K105" s="345"/>
      <c r="L105" s="346"/>
      <c r="M105" s="347"/>
      <c r="N105" s="348"/>
      <c r="O105" s="349"/>
      <c r="P105" s="133" t="s">
        <v>1144</v>
      </c>
      <c r="Q105" s="23">
        <f>F105+G105+H105+I105+J105+K105+L105+M105+N105+O105</f>
        <v>1</v>
      </c>
      <c r="R105" s="23">
        <f>Q105*D105</f>
        <v>1</v>
      </c>
      <c r="S105" s="162">
        <f>IF(Q105&gt;0,Q105*E105,"-")</f>
        <v>200</v>
      </c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30"/>
    </row>
    <row r="106" spans="1:254" ht="37.25" customHeight="1">
      <c r="A106" s="41" t="s">
        <v>1348</v>
      </c>
      <c r="B106" s="5" t="s">
        <v>1357</v>
      </c>
      <c r="C106" s="5" t="s">
        <v>1358</v>
      </c>
      <c r="D106" s="9" t="n">
        <v>1</v>
      </c>
      <c r="E106" s="164" t="n">
        <v>250</v>
      </c>
      <c r="F106" s="340"/>
      <c r="G106" s="341" t="n">
        <v>1</v>
      </c>
      <c r="H106" s="342"/>
      <c r="I106" s="343"/>
      <c r="J106" s="344"/>
      <c r="K106" s="345"/>
      <c r="L106" s="346"/>
      <c r="M106" s="347"/>
      <c r="N106" s="348"/>
      <c r="O106" s="349"/>
      <c r="P106" s="133" t="s">
        <v>1144</v>
      </c>
      <c r="Q106" s="23">
        <f>F106+G106+H106+I106+J106+K106+L106+M106+N106+O106</f>
        <v>1</v>
      </c>
      <c r="R106" s="23">
        <f>Q106*D106</f>
        <v>1</v>
      </c>
      <c r="S106" s="162">
        <f>IF(Q106&gt;0,Q106*E106,"-")</f>
        <v>250</v>
      </c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  <c r="FE106" s="29"/>
      <c r="FF106" s="29"/>
      <c r="FG106" s="29"/>
      <c r="FH106" s="29"/>
      <c r="FI106" s="29"/>
      <c r="FJ106" s="29"/>
      <c r="FK106" s="29"/>
      <c r="FL106" s="29"/>
      <c r="FM106" s="29"/>
      <c r="FN106" s="29"/>
      <c r="FO106" s="29"/>
      <c r="FP106" s="29"/>
      <c r="FQ106" s="29"/>
      <c r="FR106" s="29"/>
      <c r="FS106" s="29"/>
      <c r="FT106" s="29"/>
      <c r="FU106" s="29"/>
      <c r="FV106" s="29"/>
      <c r="FW106" s="29"/>
      <c r="FX106" s="29"/>
      <c r="FY106" s="29"/>
      <c r="FZ106" s="29"/>
      <c r="GA106" s="29"/>
      <c r="GB106" s="29"/>
      <c r="GC106" s="29"/>
      <c r="GD106" s="29"/>
      <c r="GE106" s="29"/>
      <c r="GF106" s="29"/>
      <c r="GG106" s="29"/>
      <c r="GH106" s="29"/>
      <c r="GI106" s="29"/>
      <c r="GJ106" s="29"/>
      <c r="GK106" s="29"/>
      <c r="GL106" s="29"/>
      <c r="GM106" s="29"/>
      <c r="GN106" s="29"/>
      <c r="GO106" s="29"/>
      <c r="GP106" s="29"/>
      <c r="GQ106" s="29"/>
      <c r="GR106" s="29"/>
      <c r="GS106" s="29"/>
      <c r="GT106" s="29"/>
      <c r="GU106" s="29"/>
      <c r="GV106" s="29"/>
      <c r="GW106" s="29"/>
      <c r="GX106" s="29"/>
      <c r="GY106" s="29"/>
      <c r="GZ106" s="29"/>
      <c r="HA106" s="29"/>
      <c r="HB106" s="29"/>
      <c r="HC106" s="29"/>
      <c r="HD106" s="29"/>
      <c r="HE106" s="29"/>
      <c r="HF106" s="29"/>
      <c r="HG106" s="29"/>
      <c r="HH106" s="29"/>
      <c r="HI106" s="29"/>
      <c r="HJ106" s="29"/>
      <c r="HK106" s="29"/>
      <c r="HL106" s="29"/>
      <c r="HM106" s="29"/>
      <c r="HN106" s="29"/>
      <c r="HO106" s="29"/>
      <c r="HP106" s="29"/>
      <c r="HQ106" s="29"/>
      <c r="HR106" s="29"/>
      <c r="HS106" s="29"/>
      <c r="HT106" s="29"/>
      <c r="HU106" s="29"/>
      <c r="HV106" s="29"/>
      <c r="HW106" s="29"/>
      <c r="HX106" s="29"/>
      <c r="HY106" s="29"/>
      <c r="HZ106" s="29"/>
      <c r="IA106" s="29"/>
      <c r="IB106" s="29"/>
      <c r="IC106" s="29"/>
      <c r="ID106" s="29"/>
      <c r="IE106" s="29"/>
      <c r="IF106" s="29"/>
      <c r="IG106" s="29"/>
      <c r="IH106" s="29"/>
      <c r="II106" s="29"/>
      <c r="IJ106" s="29"/>
      <c r="IK106" s="29"/>
      <c r="IL106" s="29"/>
      <c r="IM106" s="29"/>
      <c r="IN106" s="29"/>
      <c r="IO106" s="29"/>
      <c r="IP106" s="29"/>
      <c r="IQ106" s="29"/>
      <c r="IR106" s="29"/>
      <c r="IS106" s="29"/>
      <c r="IT106" s="30"/>
    </row>
    <row r="107" spans="1:254" ht="37.25" customHeight="1">
      <c r="A107" s="41" t="s">
        <v>1359</v>
      </c>
      <c r="B107" s="5" t="s">
        <v>1360</v>
      </c>
      <c r="C107" s="5" t="s">
        <v>1361</v>
      </c>
      <c r="D107" s="9" t="n">
        <v>1</v>
      </c>
      <c r="E107" s="164" t="n">
        <v>264</v>
      </c>
      <c r="F107" s="340" t="n">
        <v>1</v>
      </c>
      <c r="G107" s="341"/>
      <c r="H107" s="342"/>
      <c r="I107" s="343"/>
      <c r="J107" s="344"/>
      <c r="K107" s="345"/>
      <c r="L107" s="346"/>
      <c r="M107" s="347"/>
      <c r="N107" s="351"/>
      <c r="O107" s="352"/>
      <c r="P107" s="133" t="s">
        <v>1144</v>
      </c>
      <c r="Q107" s="23">
        <f>F107+G107+H107+I107+J107+K107+L107+M107+N107+O107</f>
        <v>1</v>
      </c>
      <c r="R107" s="23">
        <f>Q107*D107</f>
        <v>1</v>
      </c>
      <c r="S107" s="162">
        <f>IF(Q107&gt;0,Q107*E107,"-")</f>
        <v>264</v>
      </c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30"/>
    </row>
    <row r="108" spans="1:254" ht="37.25" customHeight="1">
      <c r="A108" s="41" t="s">
        <v>1359</v>
      </c>
      <c r="B108" s="5" t="s">
        <v>1362</v>
      </c>
      <c r="C108" s="5" t="s">
        <v>1363</v>
      </c>
      <c r="D108" s="9" t="n">
        <v>1</v>
      </c>
      <c r="E108" s="164" t="n">
        <v>242</v>
      </c>
      <c r="F108" s="340"/>
      <c r="G108" s="341" t="n">
        <v>1</v>
      </c>
      <c r="H108" s="342"/>
      <c r="I108" s="343"/>
      <c r="J108" s="344"/>
      <c r="K108" s="345"/>
      <c r="L108" s="346"/>
      <c r="M108" s="347"/>
      <c r="N108" s="351"/>
      <c r="O108" s="352"/>
      <c r="P108" s="133" t="s">
        <v>1144</v>
      </c>
      <c r="Q108" s="23">
        <f>F108+G108+H108+I108+J108+K108+L108+M108+N108+O108</f>
        <v>1</v>
      </c>
      <c r="R108" s="23">
        <f>Q108*D108</f>
        <v>1</v>
      </c>
      <c r="S108" s="162">
        <f>IF(Q108&gt;0,Q108*E108,"-")</f>
        <v>242</v>
      </c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30"/>
    </row>
    <row r="109" spans="1:254" ht="37.25" customHeight="1">
      <c r="A109" s="41" t="s">
        <v>1359</v>
      </c>
      <c r="B109" s="5" t="s">
        <v>1364</v>
      </c>
      <c r="C109" s="5" t="s">
        <v>1365</v>
      </c>
      <c r="D109" s="9" t="n">
        <v>1</v>
      </c>
      <c r="E109" s="164" t="n">
        <v>237</v>
      </c>
      <c r="F109" s="340"/>
      <c r="G109" s="341"/>
      <c r="H109" s="342" t="n">
        <v>1</v>
      </c>
      <c r="I109" s="343"/>
      <c r="J109" s="344"/>
      <c r="K109" s="345"/>
      <c r="L109" s="346"/>
      <c r="M109" s="347"/>
      <c r="N109" s="351"/>
      <c r="O109" s="352"/>
      <c r="P109" s="133" t="s">
        <v>1144</v>
      </c>
      <c r="Q109" s="23">
        <f>F109+G109+H109+I109+J109+K109+L109+M109+N109+O109</f>
        <v>1</v>
      </c>
      <c r="R109" s="23">
        <f>Q109*D109</f>
        <v>1</v>
      </c>
      <c r="S109" s="162">
        <f>IF(Q109&gt;0,Q109*E109,"-")</f>
        <v>237</v>
      </c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30"/>
    </row>
    <row r="110" spans="1:254" ht="37.25" customHeight="1">
      <c r="A110" s="41" t="s">
        <v>1359</v>
      </c>
      <c r="B110" s="5" t="s">
        <v>1366</v>
      </c>
      <c r="C110" s="5" t="s">
        <v>1367</v>
      </c>
      <c r="D110" s="9" t="n">
        <v>1</v>
      </c>
      <c r="E110" s="164" t="n">
        <v>231</v>
      </c>
      <c r="F110" s="340"/>
      <c r="G110" s="341"/>
      <c r="H110" s="342"/>
      <c r="I110" s="343" t="n">
        <v>1</v>
      </c>
      <c r="J110" s="344"/>
      <c r="K110" s="345"/>
      <c r="L110" s="346"/>
      <c r="M110" s="347"/>
      <c r="N110" s="351"/>
      <c r="O110" s="352"/>
      <c r="P110" s="133" t="s">
        <v>1144</v>
      </c>
      <c r="Q110" s="23">
        <f>F110+G110+H110+I110+J110+K110+L110+M110+N110+O110</f>
        <v>1</v>
      </c>
      <c r="R110" s="23">
        <f>Q110*D110</f>
        <v>1</v>
      </c>
      <c r="S110" s="162">
        <f>IF(Q110&gt;0,Q110*E110,"-")</f>
        <v>231</v>
      </c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  <c r="FE110" s="29"/>
      <c r="FF110" s="29"/>
      <c r="FG110" s="29"/>
      <c r="FH110" s="29"/>
      <c r="FI110" s="29"/>
      <c r="FJ110" s="29"/>
      <c r="FK110" s="29"/>
      <c r="FL110" s="29"/>
      <c r="FM110" s="29"/>
      <c r="FN110" s="29"/>
      <c r="FO110" s="29"/>
      <c r="FP110" s="29"/>
      <c r="FQ110" s="29"/>
      <c r="FR110" s="29"/>
      <c r="FS110" s="29"/>
      <c r="FT110" s="29"/>
      <c r="FU110" s="29"/>
      <c r="FV110" s="29"/>
      <c r="FW110" s="29"/>
      <c r="FX110" s="29"/>
      <c r="FY110" s="29"/>
      <c r="FZ110" s="29"/>
      <c r="GA110" s="29"/>
      <c r="GB110" s="29"/>
      <c r="GC110" s="29"/>
      <c r="GD110" s="29"/>
      <c r="GE110" s="29"/>
      <c r="GF110" s="29"/>
      <c r="GG110" s="29"/>
      <c r="GH110" s="29"/>
      <c r="GI110" s="29"/>
      <c r="GJ110" s="29"/>
      <c r="GK110" s="29"/>
      <c r="GL110" s="29"/>
      <c r="GM110" s="29"/>
      <c r="GN110" s="29"/>
      <c r="GO110" s="29"/>
      <c r="GP110" s="29"/>
      <c r="GQ110" s="29"/>
      <c r="GR110" s="29"/>
      <c r="GS110" s="29"/>
      <c r="GT110" s="29"/>
      <c r="GU110" s="29"/>
      <c r="GV110" s="29"/>
      <c r="GW110" s="29"/>
      <c r="GX110" s="29"/>
      <c r="GY110" s="29"/>
      <c r="GZ110" s="29"/>
      <c r="HA110" s="29"/>
      <c r="HB110" s="29"/>
      <c r="HC110" s="29"/>
      <c r="HD110" s="29"/>
      <c r="HE110" s="29"/>
      <c r="HF110" s="29"/>
      <c r="HG110" s="29"/>
      <c r="HH110" s="29"/>
      <c r="HI110" s="29"/>
      <c r="HJ110" s="29"/>
      <c r="HK110" s="29"/>
      <c r="HL110" s="29"/>
      <c r="HM110" s="29"/>
      <c r="HN110" s="29"/>
      <c r="HO110" s="29"/>
      <c r="HP110" s="29"/>
      <c r="HQ110" s="29"/>
      <c r="HR110" s="29"/>
      <c r="HS110" s="29"/>
      <c r="HT110" s="29"/>
      <c r="HU110" s="29"/>
      <c r="HV110" s="29"/>
      <c r="HW110" s="29"/>
      <c r="HX110" s="29"/>
      <c r="HY110" s="29"/>
      <c r="HZ110" s="29"/>
      <c r="IA110" s="29"/>
      <c r="IB110" s="29"/>
      <c r="IC110" s="29"/>
      <c r="ID110" s="29"/>
      <c r="IE110" s="29"/>
      <c r="IF110" s="29"/>
      <c r="IG110" s="29"/>
      <c r="IH110" s="29"/>
      <c r="II110" s="29"/>
      <c r="IJ110" s="29"/>
      <c r="IK110" s="29"/>
      <c r="IL110" s="29"/>
      <c r="IM110" s="29"/>
      <c r="IN110" s="29"/>
      <c r="IO110" s="29"/>
      <c r="IP110" s="29"/>
      <c r="IQ110" s="29"/>
      <c r="IR110" s="29"/>
      <c r="IS110" s="29"/>
      <c r="IT110" s="30"/>
    </row>
    <row r="111" spans="1:254" ht="37.25" customHeight="1">
      <c r="A111" s="41" t="s">
        <v>1359</v>
      </c>
      <c r="B111" s="5" t="s">
        <v>1368</v>
      </c>
      <c r="C111" s="5" t="s">
        <v>1369</v>
      </c>
      <c r="D111" s="9" t="n">
        <v>1</v>
      </c>
      <c r="E111" s="164" t="n">
        <v>226</v>
      </c>
      <c r="F111" s="340" t="n">
        <v>1</v>
      </c>
      <c r="G111" s="341"/>
      <c r="H111" s="342"/>
      <c r="I111" s="343"/>
      <c r="J111" s="344"/>
      <c r="K111" s="345"/>
      <c r="L111" s="346"/>
      <c r="M111" s="347"/>
      <c r="N111" s="351"/>
      <c r="O111" s="352"/>
      <c r="P111" s="133" t="s">
        <v>1144</v>
      </c>
      <c r="Q111" s="23">
        <f>F111+G111+H111+I111+J111+K111+L111+M111+N111+O111</f>
        <v>1</v>
      </c>
      <c r="R111" s="23">
        <f>Q111*D111</f>
        <v>1</v>
      </c>
      <c r="S111" s="162">
        <f>IF(Q111&gt;0,Q111*E111,"-")</f>
        <v>226</v>
      </c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29"/>
      <c r="IT111" s="30"/>
    </row>
    <row r="112" spans="1:254" ht="37.25" customHeight="1">
      <c r="A112" s="41" t="s">
        <v>1359</v>
      </c>
      <c r="B112" s="5" t="s">
        <v>1370</v>
      </c>
      <c r="C112" s="5" t="s">
        <v>1371</v>
      </c>
      <c r="D112" s="9" t="n">
        <v>1</v>
      </c>
      <c r="E112" s="164" t="n">
        <v>198</v>
      </c>
      <c r="F112" s="340"/>
      <c r="G112" s="341" t="n">
        <v>1</v>
      </c>
      <c r="H112" s="342"/>
      <c r="I112" s="343"/>
      <c r="J112" s="344"/>
      <c r="K112" s="345"/>
      <c r="L112" s="346"/>
      <c r="M112" s="347"/>
      <c r="N112" s="351"/>
      <c r="O112" s="352"/>
      <c r="P112" s="133" t="s">
        <v>1144</v>
      </c>
      <c r="Q112" s="23">
        <f>F112+G112+H112+I112+J112+K112+L112+M112+N112+O112</f>
        <v>1</v>
      </c>
      <c r="R112" s="23">
        <f>Q112*D112</f>
        <v>1</v>
      </c>
      <c r="S112" s="162">
        <f>IF(Q112&gt;0,Q112*E112,"-")</f>
        <v>198</v>
      </c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  <c r="ET112" s="29"/>
      <c r="EU112" s="29"/>
      <c r="EV112" s="29"/>
      <c r="EW112" s="29"/>
      <c r="EX112" s="29"/>
      <c r="EY112" s="29"/>
      <c r="EZ112" s="29"/>
      <c r="FA112" s="29"/>
      <c r="FB112" s="29"/>
      <c r="FC112" s="29"/>
      <c r="FD112" s="29"/>
      <c r="FE112" s="29"/>
      <c r="FF112" s="29"/>
      <c r="FG112" s="29"/>
      <c r="FH112" s="29"/>
      <c r="FI112" s="29"/>
      <c r="FJ112" s="29"/>
      <c r="FK112" s="29"/>
      <c r="FL112" s="29"/>
      <c r="FM112" s="29"/>
      <c r="FN112" s="29"/>
      <c r="FO112" s="29"/>
      <c r="FP112" s="29"/>
      <c r="FQ112" s="29"/>
      <c r="FR112" s="29"/>
      <c r="FS112" s="29"/>
      <c r="FT112" s="29"/>
      <c r="FU112" s="29"/>
      <c r="FV112" s="29"/>
      <c r="FW112" s="29"/>
      <c r="FX112" s="29"/>
      <c r="FY112" s="29"/>
      <c r="FZ112" s="29"/>
      <c r="GA112" s="29"/>
      <c r="GB112" s="29"/>
      <c r="GC112" s="29"/>
      <c r="GD112" s="29"/>
      <c r="GE112" s="29"/>
      <c r="GF112" s="29"/>
      <c r="GG112" s="29"/>
      <c r="GH112" s="29"/>
      <c r="GI112" s="29"/>
      <c r="GJ112" s="29"/>
      <c r="GK112" s="29"/>
      <c r="GL112" s="29"/>
      <c r="GM112" s="29"/>
      <c r="GN112" s="29"/>
      <c r="GO112" s="29"/>
      <c r="GP112" s="29"/>
      <c r="GQ112" s="29"/>
      <c r="GR112" s="29"/>
      <c r="GS112" s="29"/>
      <c r="GT112" s="29"/>
      <c r="GU112" s="29"/>
      <c r="GV112" s="29"/>
      <c r="GW112" s="29"/>
      <c r="GX112" s="29"/>
      <c r="GY112" s="29"/>
      <c r="GZ112" s="29"/>
      <c r="HA112" s="29"/>
      <c r="HB112" s="29"/>
      <c r="HC112" s="29"/>
      <c r="HD112" s="29"/>
      <c r="HE112" s="29"/>
      <c r="HF112" s="29"/>
      <c r="HG112" s="29"/>
      <c r="HH112" s="29"/>
      <c r="HI112" s="29"/>
      <c r="HJ112" s="29"/>
      <c r="HK112" s="29"/>
      <c r="HL112" s="29"/>
      <c r="HM112" s="29"/>
      <c r="HN112" s="29"/>
      <c r="HO112" s="29"/>
      <c r="HP112" s="29"/>
      <c r="HQ112" s="29"/>
      <c r="HR112" s="29"/>
      <c r="HS112" s="29"/>
      <c r="HT112" s="29"/>
      <c r="HU112" s="29"/>
      <c r="HV112" s="29"/>
      <c r="HW112" s="29"/>
      <c r="HX112" s="29"/>
      <c r="HY112" s="29"/>
      <c r="HZ112" s="29"/>
      <c r="IA112" s="29"/>
      <c r="IB112" s="29"/>
      <c r="IC112" s="29"/>
      <c r="ID112" s="29"/>
      <c r="IE112" s="29"/>
      <c r="IF112" s="29"/>
      <c r="IG112" s="29"/>
      <c r="IH112" s="29"/>
      <c r="II112" s="29"/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30"/>
    </row>
    <row r="113" spans="1:254" ht="37.25" customHeight="1">
      <c r="A113" s="41" t="s">
        <v>1359</v>
      </c>
      <c r="B113" s="5" t="s">
        <v>1372</v>
      </c>
      <c r="C113" s="5" t="s">
        <v>1373</v>
      </c>
      <c r="D113" s="9" t="n">
        <v>1</v>
      </c>
      <c r="E113" s="164" t="n">
        <v>204</v>
      </c>
      <c r="F113" s="340"/>
      <c r="G113" s="341"/>
      <c r="H113" s="342" t="n">
        <v>1</v>
      </c>
      <c r="I113" s="343"/>
      <c r="J113" s="344"/>
      <c r="K113" s="345"/>
      <c r="L113" s="346"/>
      <c r="M113" s="347"/>
      <c r="N113" s="351"/>
      <c r="O113" s="352"/>
      <c r="P113" s="133" t="s">
        <v>1144</v>
      </c>
      <c r="Q113" s="23">
        <f>F113+G113+H113+I113+J113+K113+L113+M113+N113+O113</f>
        <v>1</v>
      </c>
      <c r="R113" s="23">
        <f>Q113*D113</f>
        <v>1</v>
      </c>
      <c r="S113" s="162">
        <f>IF(Q113&gt;0,Q113*E113,"-")</f>
        <v>204</v>
      </c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30"/>
    </row>
    <row r="114" spans="1:254" ht="37.25" customHeight="1">
      <c r="A114" s="41" t="s">
        <v>1359</v>
      </c>
      <c r="B114" s="5" t="s">
        <v>1374</v>
      </c>
      <c r="C114" s="5" t="s">
        <v>1375</v>
      </c>
      <c r="D114" s="9" t="n">
        <v>1</v>
      </c>
      <c r="E114" s="164" t="n">
        <v>193</v>
      </c>
      <c r="F114" s="340"/>
      <c r="G114" s="341"/>
      <c r="H114" s="342"/>
      <c r="I114" s="343" t="n">
        <v>1</v>
      </c>
      <c r="J114" s="344"/>
      <c r="K114" s="345"/>
      <c r="L114" s="346"/>
      <c r="M114" s="347"/>
      <c r="N114" s="351"/>
      <c r="O114" s="352"/>
      <c r="P114" s="133" t="s">
        <v>1144</v>
      </c>
      <c r="Q114" s="23">
        <f>F114+G114+H114+I114+J114+K114+L114+M114+N114+O114</f>
        <v>1</v>
      </c>
      <c r="R114" s="23">
        <f>Q114*D114</f>
        <v>1</v>
      </c>
      <c r="S114" s="162">
        <f>IF(Q114&gt;0,Q114*E114,"-")</f>
        <v>193</v>
      </c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/>
      <c r="EW114" s="29"/>
      <c r="EX114" s="29"/>
      <c r="EY114" s="29"/>
      <c r="EZ114" s="29"/>
      <c r="FA114" s="29"/>
      <c r="FB114" s="29"/>
      <c r="FC114" s="29"/>
      <c r="FD114" s="29"/>
      <c r="FE114" s="29"/>
      <c r="FF114" s="29"/>
      <c r="FG114" s="29"/>
      <c r="FH114" s="29"/>
      <c r="FI114" s="29"/>
      <c r="FJ114" s="29"/>
      <c r="FK114" s="29"/>
      <c r="FL114" s="29"/>
      <c r="FM114" s="29"/>
      <c r="FN114" s="29"/>
      <c r="FO114" s="29"/>
      <c r="FP114" s="29"/>
      <c r="FQ114" s="29"/>
      <c r="FR114" s="29"/>
      <c r="FS114" s="29"/>
      <c r="FT114" s="29"/>
      <c r="FU114" s="29"/>
      <c r="FV114" s="29"/>
      <c r="FW114" s="29"/>
      <c r="FX114" s="29"/>
      <c r="FY114" s="29"/>
      <c r="FZ114" s="29"/>
      <c r="GA114" s="29"/>
      <c r="GB114" s="29"/>
      <c r="GC114" s="29"/>
      <c r="GD114" s="29"/>
      <c r="GE114" s="29"/>
      <c r="GF114" s="29"/>
      <c r="GG114" s="29"/>
      <c r="GH114" s="29"/>
      <c r="GI114" s="29"/>
      <c r="GJ114" s="29"/>
      <c r="GK114" s="29"/>
      <c r="GL114" s="29"/>
      <c r="GM114" s="29"/>
      <c r="GN114" s="29"/>
      <c r="GO114" s="29"/>
      <c r="GP114" s="29"/>
      <c r="GQ114" s="29"/>
      <c r="GR114" s="29"/>
      <c r="GS114" s="29"/>
      <c r="GT114" s="29"/>
      <c r="GU114" s="29"/>
      <c r="GV114" s="29"/>
      <c r="GW114" s="29"/>
      <c r="GX114" s="29"/>
      <c r="GY114" s="29"/>
      <c r="GZ114" s="29"/>
      <c r="HA114" s="29"/>
      <c r="HB114" s="29"/>
      <c r="HC114" s="29"/>
      <c r="HD114" s="29"/>
      <c r="HE114" s="29"/>
      <c r="HF114" s="29"/>
      <c r="HG114" s="29"/>
      <c r="HH114" s="29"/>
      <c r="HI114" s="29"/>
      <c r="HJ114" s="29"/>
      <c r="HK114" s="29"/>
      <c r="HL114" s="29"/>
      <c r="HM114" s="29"/>
      <c r="HN114" s="29"/>
      <c r="HO114" s="29"/>
      <c r="HP114" s="29"/>
      <c r="HQ114" s="29"/>
      <c r="HR114" s="29"/>
      <c r="HS114" s="29"/>
      <c r="HT114" s="29"/>
      <c r="HU114" s="29"/>
      <c r="HV114" s="29"/>
      <c r="HW114" s="29"/>
      <c r="HX114" s="29"/>
      <c r="HY114" s="29"/>
      <c r="HZ114" s="29"/>
      <c r="IA114" s="29"/>
      <c r="IB114" s="29"/>
      <c r="IC114" s="29"/>
      <c r="ID114" s="29"/>
      <c r="IE114" s="29"/>
      <c r="IF114" s="29"/>
      <c r="IG114" s="29"/>
      <c r="IH114" s="29"/>
      <c r="II114" s="29"/>
      <c r="IJ114" s="29"/>
      <c r="IK114" s="29"/>
      <c r="IL114" s="29"/>
      <c r="IM114" s="29"/>
      <c r="IN114" s="29"/>
      <c r="IO114" s="29"/>
      <c r="IP114" s="29"/>
      <c r="IQ114" s="29"/>
      <c r="IR114" s="29"/>
      <c r="IS114" s="29"/>
      <c r="IT114" s="30"/>
    </row>
    <row r="115" spans="1:254" ht="37.25" customHeight="1">
      <c r="A115" s="41" t="s">
        <v>1359</v>
      </c>
      <c r="B115" s="5" t="s">
        <v>1376</v>
      </c>
      <c r="C115" s="5" t="s">
        <v>1377</v>
      </c>
      <c r="D115" s="9" t="n">
        <v>1</v>
      </c>
      <c r="E115" s="164" t="n">
        <v>182</v>
      </c>
      <c r="F115" s="340" t="n">
        <v>1</v>
      </c>
      <c r="G115" s="341"/>
      <c r="H115" s="342"/>
      <c r="I115" s="343"/>
      <c r="J115" s="344"/>
      <c r="K115" s="345"/>
      <c r="L115" s="346"/>
      <c r="M115" s="347"/>
      <c r="N115" s="351"/>
      <c r="O115" s="352"/>
      <c r="P115" s="133" t="s">
        <v>1144</v>
      </c>
      <c r="Q115" s="23">
        <f>F115+G115+H115+I115+J115+K115+L115+M115+N115+O115</f>
        <v>1</v>
      </c>
      <c r="R115" s="23">
        <f>Q115*D115</f>
        <v>1</v>
      </c>
      <c r="S115" s="162">
        <f>IF(Q115&gt;0,Q115*E115,"-")</f>
        <v>182</v>
      </c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/>
      <c r="EW115" s="29"/>
      <c r="EX115" s="29"/>
      <c r="EY115" s="29"/>
      <c r="EZ115" s="29"/>
      <c r="FA115" s="29"/>
      <c r="FB115" s="29"/>
      <c r="FC115" s="29"/>
      <c r="FD115" s="29"/>
      <c r="FE115" s="29"/>
      <c r="FF115" s="29"/>
      <c r="FG115" s="29"/>
      <c r="FH115" s="29"/>
      <c r="FI115" s="29"/>
      <c r="FJ115" s="29"/>
      <c r="FK115" s="29"/>
      <c r="FL115" s="29"/>
      <c r="FM115" s="29"/>
      <c r="FN115" s="29"/>
      <c r="FO115" s="29"/>
      <c r="FP115" s="29"/>
      <c r="FQ115" s="29"/>
      <c r="FR115" s="29"/>
      <c r="FS115" s="29"/>
      <c r="FT115" s="29"/>
      <c r="FU115" s="29"/>
      <c r="FV115" s="29"/>
      <c r="FW115" s="29"/>
      <c r="FX115" s="29"/>
      <c r="FY115" s="29"/>
      <c r="FZ115" s="29"/>
      <c r="GA115" s="29"/>
      <c r="GB115" s="29"/>
      <c r="GC115" s="29"/>
      <c r="GD115" s="29"/>
      <c r="GE115" s="29"/>
      <c r="GF115" s="29"/>
      <c r="GG115" s="29"/>
      <c r="GH115" s="29"/>
      <c r="GI115" s="29"/>
      <c r="GJ115" s="29"/>
      <c r="GK115" s="29"/>
      <c r="GL115" s="29"/>
      <c r="GM115" s="29"/>
      <c r="GN115" s="29"/>
      <c r="GO115" s="29"/>
      <c r="GP115" s="29"/>
      <c r="GQ115" s="29"/>
      <c r="GR115" s="29"/>
      <c r="GS115" s="29"/>
      <c r="GT115" s="29"/>
      <c r="GU115" s="29"/>
      <c r="GV115" s="29"/>
      <c r="GW115" s="29"/>
      <c r="GX115" s="29"/>
      <c r="GY115" s="29"/>
      <c r="GZ115" s="29"/>
      <c r="HA115" s="29"/>
      <c r="HB115" s="29"/>
      <c r="HC115" s="29"/>
      <c r="HD115" s="29"/>
      <c r="HE115" s="29"/>
      <c r="HF115" s="29"/>
      <c r="HG115" s="29"/>
      <c r="HH115" s="29"/>
      <c r="HI115" s="29"/>
      <c r="HJ115" s="29"/>
      <c r="HK115" s="29"/>
      <c r="HL115" s="29"/>
      <c r="HM115" s="29"/>
      <c r="HN115" s="29"/>
      <c r="HO115" s="29"/>
      <c r="HP115" s="29"/>
      <c r="HQ115" s="29"/>
      <c r="HR115" s="29"/>
      <c r="HS115" s="29"/>
      <c r="HT115" s="29"/>
      <c r="HU115" s="29"/>
      <c r="HV115" s="29"/>
      <c r="HW115" s="29"/>
      <c r="HX115" s="29"/>
      <c r="HY115" s="29"/>
      <c r="HZ115" s="29"/>
      <c r="IA115" s="29"/>
      <c r="IB115" s="29"/>
      <c r="IC115" s="29"/>
      <c r="ID115" s="29"/>
      <c r="IE115" s="29"/>
      <c r="IF115" s="29"/>
      <c r="IG115" s="29"/>
      <c r="IH115" s="29"/>
      <c r="II115" s="29"/>
      <c r="IJ115" s="29"/>
      <c r="IK115" s="29"/>
      <c r="IL115" s="29"/>
      <c r="IM115" s="29"/>
      <c r="IN115" s="29"/>
      <c r="IO115" s="29"/>
      <c r="IP115" s="29"/>
      <c r="IQ115" s="29"/>
      <c r="IR115" s="29"/>
      <c r="IS115" s="29"/>
      <c r="IT115" s="30"/>
    </row>
    <row r="116" spans="1:254" ht="37.25" customHeight="1">
      <c r="A116" s="41" t="s">
        <v>1359</v>
      </c>
      <c r="B116" s="5" t="s">
        <v>1378</v>
      </c>
      <c r="C116" s="5" t="s">
        <v>1379</v>
      </c>
      <c r="D116" s="9" t="n">
        <v>1</v>
      </c>
      <c r="E116" s="164" t="n">
        <v>182</v>
      </c>
      <c r="F116" s="340"/>
      <c r="G116" s="341" t="n">
        <v>1</v>
      </c>
      <c r="H116" s="342"/>
      <c r="I116" s="343"/>
      <c r="J116" s="344"/>
      <c r="K116" s="345"/>
      <c r="L116" s="346"/>
      <c r="M116" s="347"/>
      <c r="N116" s="351"/>
      <c r="O116" s="352"/>
      <c r="P116" s="133" t="s">
        <v>1144</v>
      </c>
      <c r="Q116" s="23">
        <f>F116+G116+H116+I116+J116+K116+L116+M116+N116+O116</f>
        <v>1</v>
      </c>
      <c r="R116" s="23">
        <f>Q116*D116</f>
        <v>1</v>
      </c>
      <c r="S116" s="162">
        <f>IF(Q116&gt;0,Q116*E116,"-")</f>
        <v>182</v>
      </c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/>
      <c r="EW116" s="29"/>
      <c r="EX116" s="29"/>
      <c r="EY116" s="29"/>
      <c r="EZ116" s="29"/>
      <c r="FA116" s="29"/>
      <c r="FB116" s="29"/>
      <c r="FC116" s="29"/>
      <c r="FD116" s="29"/>
      <c r="FE116" s="29"/>
      <c r="FF116" s="29"/>
      <c r="FG116" s="29"/>
      <c r="FH116" s="29"/>
      <c r="FI116" s="29"/>
      <c r="FJ116" s="29"/>
      <c r="FK116" s="29"/>
      <c r="FL116" s="29"/>
      <c r="FM116" s="29"/>
      <c r="FN116" s="29"/>
      <c r="FO116" s="29"/>
      <c r="FP116" s="29"/>
      <c r="FQ116" s="29"/>
      <c r="FR116" s="29"/>
      <c r="FS116" s="29"/>
      <c r="FT116" s="29"/>
      <c r="FU116" s="29"/>
      <c r="FV116" s="29"/>
      <c r="FW116" s="29"/>
      <c r="FX116" s="29"/>
      <c r="FY116" s="29"/>
      <c r="FZ116" s="29"/>
      <c r="GA116" s="29"/>
      <c r="GB116" s="29"/>
      <c r="GC116" s="29"/>
      <c r="GD116" s="29"/>
      <c r="GE116" s="29"/>
      <c r="GF116" s="29"/>
      <c r="GG116" s="29"/>
      <c r="GH116" s="29"/>
      <c r="GI116" s="29"/>
      <c r="GJ116" s="29"/>
      <c r="GK116" s="29"/>
      <c r="GL116" s="29"/>
      <c r="GM116" s="29"/>
      <c r="GN116" s="29"/>
      <c r="GO116" s="29"/>
      <c r="GP116" s="29"/>
      <c r="GQ116" s="29"/>
      <c r="GR116" s="29"/>
      <c r="GS116" s="29"/>
      <c r="GT116" s="29"/>
      <c r="GU116" s="29"/>
      <c r="GV116" s="29"/>
      <c r="GW116" s="29"/>
      <c r="GX116" s="29"/>
      <c r="GY116" s="29"/>
      <c r="GZ116" s="29"/>
      <c r="HA116" s="29"/>
      <c r="HB116" s="29"/>
      <c r="HC116" s="29"/>
      <c r="HD116" s="29"/>
      <c r="HE116" s="29"/>
      <c r="HF116" s="29"/>
      <c r="HG116" s="29"/>
      <c r="HH116" s="29"/>
      <c r="HI116" s="29"/>
      <c r="HJ116" s="29"/>
      <c r="HK116" s="29"/>
      <c r="HL116" s="29"/>
      <c r="HM116" s="29"/>
      <c r="HN116" s="29"/>
      <c r="HO116" s="29"/>
      <c r="HP116" s="29"/>
      <c r="HQ116" s="29"/>
      <c r="HR116" s="29"/>
      <c r="HS116" s="29"/>
      <c r="HT116" s="29"/>
      <c r="HU116" s="29"/>
      <c r="HV116" s="29"/>
      <c r="HW116" s="29"/>
      <c r="HX116" s="29"/>
      <c r="HY116" s="29"/>
      <c r="HZ116" s="29"/>
      <c r="IA116" s="29"/>
      <c r="IB116" s="29"/>
      <c r="IC116" s="29"/>
      <c r="ID116" s="29"/>
      <c r="IE116" s="29"/>
      <c r="IF116" s="29"/>
      <c r="IG116" s="29"/>
      <c r="IH116" s="29"/>
      <c r="II116" s="29"/>
      <c r="IJ116" s="29"/>
      <c r="IK116" s="29"/>
      <c r="IL116" s="29"/>
      <c r="IM116" s="29"/>
      <c r="IN116" s="29"/>
      <c r="IO116" s="29"/>
      <c r="IP116" s="29"/>
      <c r="IQ116" s="29"/>
      <c r="IR116" s="29"/>
      <c r="IS116" s="29"/>
      <c r="IT116" s="30"/>
    </row>
    <row r="117" spans="1:254" ht="37.25" customHeight="1">
      <c r="A117" s="41" t="s">
        <v>1359</v>
      </c>
      <c r="B117" s="5" t="s">
        <v>1380</v>
      </c>
      <c r="C117" s="5" t="s">
        <v>1381</v>
      </c>
      <c r="D117" s="9" t="n">
        <v>1</v>
      </c>
      <c r="E117" s="164" t="n">
        <v>297</v>
      </c>
      <c r="F117" s="340"/>
      <c r="G117" s="341"/>
      <c r="H117" s="342" t="n">
        <v>1</v>
      </c>
      <c r="I117" s="343"/>
      <c r="J117" s="344"/>
      <c r="K117" s="345"/>
      <c r="L117" s="346"/>
      <c r="M117" s="347"/>
      <c r="N117" s="351"/>
      <c r="O117" s="352"/>
      <c r="P117" s="133" t="s">
        <v>1144</v>
      </c>
      <c r="Q117" s="23">
        <f>F117+G117+H117+I117+J117+K117+L117+M117+N117+O117</f>
        <v>1</v>
      </c>
      <c r="R117" s="23">
        <f>Q117*D117</f>
        <v>1</v>
      </c>
      <c r="S117" s="162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29"/>
      <c r="EK117" s="29"/>
      <c r="EL117" s="29"/>
      <c r="EM117" s="29"/>
      <c r="EN117" s="29"/>
      <c r="EO117" s="29"/>
      <c r="EP117" s="29"/>
      <c r="EQ117" s="29"/>
      <c r="ER117" s="29"/>
      <c r="ES117" s="29"/>
      <c r="ET117" s="29"/>
      <c r="EU117" s="29"/>
      <c r="EV117" s="29"/>
      <c r="EW117" s="29"/>
      <c r="EX117" s="29"/>
      <c r="EY117" s="29"/>
      <c r="EZ117" s="29"/>
      <c r="FA117" s="29"/>
      <c r="FB117" s="29"/>
      <c r="FC117" s="29"/>
      <c r="FD117" s="29"/>
      <c r="FE117" s="29"/>
      <c r="FF117" s="29"/>
      <c r="FG117" s="29"/>
      <c r="FH117" s="29"/>
      <c r="FI117" s="29"/>
      <c r="FJ117" s="29"/>
      <c r="FK117" s="29"/>
      <c r="FL117" s="29"/>
      <c r="FM117" s="29"/>
      <c r="FN117" s="29"/>
      <c r="FO117" s="29"/>
      <c r="FP117" s="29"/>
      <c r="FQ117" s="29"/>
      <c r="FR117" s="29"/>
      <c r="FS117" s="29"/>
      <c r="FT117" s="29"/>
      <c r="FU117" s="29"/>
      <c r="FV117" s="29"/>
      <c r="FW117" s="29"/>
      <c r="FX117" s="29"/>
      <c r="FY117" s="29"/>
      <c r="FZ117" s="29"/>
      <c r="GA117" s="29"/>
      <c r="GB117" s="29"/>
      <c r="GC117" s="29"/>
      <c r="GD117" s="29"/>
      <c r="GE117" s="29"/>
      <c r="GF117" s="29"/>
      <c r="GG117" s="29"/>
      <c r="GH117" s="29"/>
      <c r="GI117" s="29"/>
      <c r="GJ117" s="29"/>
      <c r="GK117" s="29"/>
      <c r="GL117" s="29"/>
      <c r="GM117" s="29"/>
      <c r="GN117" s="29"/>
      <c r="GO117" s="29"/>
      <c r="GP117" s="29"/>
      <c r="GQ117" s="29"/>
      <c r="GR117" s="29"/>
      <c r="GS117" s="29"/>
      <c r="GT117" s="29"/>
      <c r="GU117" s="29"/>
      <c r="GV117" s="29"/>
      <c r="GW117" s="29"/>
      <c r="GX117" s="29"/>
      <c r="GY117" s="29"/>
      <c r="GZ117" s="29"/>
      <c r="HA117" s="29"/>
      <c r="HB117" s="29"/>
      <c r="HC117" s="29"/>
      <c r="HD117" s="29"/>
      <c r="HE117" s="29"/>
      <c r="HF117" s="29"/>
      <c r="HG117" s="29"/>
      <c r="HH117" s="29"/>
      <c r="HI117" s="29"/>
      <c r="HJ117" s="29"/>
      <c r="HK117" s="29"/>
      <c r="HL117" s="29"/>
      <c r="HM117" s="29"/>
      <c r="HN117" s="29"/>
      <c r="HO117" s="29"/>
      <c r="HP117" s="29"/>
      <c r="HQ117" s="29"/>
      <c r="HR117" s="29"/>
      <c r="HS117" s="29"/>
      <c r="HT117" s="29"/>
      <c r="HU117" s="29"/>
      <c r="HV117" s="29"/>
      <c r="HW117" s="29"/>
      <c r="HX117" s="29"/>
      <c r="HY117" s="29"/>
      <c r="HZ117" s="29"/>
      <c r="IA117" s="29"/>
      <c r="IB117" s="29"/>
      <c r="IC117" s="29"/>
      <c r="ID117" s="29"/>
      <c r="IE117" s="29"/>
      <c r="IF117" s="29"/>
      <c r="IG117" s="29"/>
      <c r="IH117" s="29"/>
      <c r="II117" s="29"/>
      <c r="IJ117" s="29"/>
      <c r="IK117" s="29"/>
      <c r="IL117" s="29"/>
      <c r="IM117" s="29"/>
      <c r="IN117" s="29"/>
      <c r="IO117" s="29"/>
      <c r="IP117" s="29"/>
      <c r="IQ117" s="29"/>
      <c r="IR117" s="29"/>
      <c r="IS117" s="29"/>
      <c r="IT117" s="30"/>
    </row>
    <row r="118" spans="1:254" ht="37.25" customHeight="1">
      <c r="A118" s="41" t="s">
        <v>1359</v>
      </c>
      <c r="B118" s="5" t="s">
        <v>1382</v>
      </c>
      <c r="C118" s="5" t="s">
        <v>1383</v>
      </c>
      <c r="D118" s="9" t="n">
        <v>1</v>
      </c>
      <c r="E118" s="164" t="n">
        <v>281</v>
      </c>
      <c r="F118" s="340"/>
      <c r="G118" s="341"/>
      <c r="H118" s="342"/>
      <c r="I118" s="343" t="n">
        <v>1</v>
      </c>
      <c r="J118" s="344"/>
      <c r="K118" s="345"/>
      <c r="L118" s="346"/>
      <c r="M118" s="347"/>
      <c r="N118" s="351"/>
      <c r="O118" s="352"/>
      <c r="P118" s="133" t="s">
        <v>1144</v>
      </c>
      <c r="Q118" s="23">
        <f>F118+G118+H118+I118+J118+K118+L118+M118+N118+O118</f>
        <v>1</v>
      </c>
      <c r="R118" s="23">
        <f>Q118*D118</f>
        <v>1</v>
      </c>
      <c r="S118" s="162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  <c r="FH118" s="29"/>
      <c r="FI118" s="29"/>
      <c r="FJ118" s="29"/>
      <c r="FK118" s="29"/>
      <c r="FL118" s="29"/>
      <c r="FM118" s="29"/>
      <c r="FN118" s="29"/>
      <c r="FO118" s="29"/>
      <c r="FP118" s="29"/>
      <c r="FQ118" s="29"/>
      <c r="FR118" s="29"/>
      <c r="FS118" s="29"/>
      <c r="FT118" s="29"/>
      <c r="FU118" s="29"/>
      <c r="FV118" s="29"/>
      <c r="FW118" s="29"/>
      <c r="FX118" s="29"/>
      <c r="FY118" s="29"/>
      <c r="FZ118" s="29"/>
      <c r="GA118" s="29"/>
      <c r="GB118" s="29"/>
      <c r="GC118" s="29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  <c r="GW118" s="29"/>
      <c r="GX118" s="29"/>
      <c r="GY118" s="29"/>
      <c r="GZ118" s="29"/>
      <c r="HA118" s="29"/>
      <c r="HB118" s="29"/>
      <c r="HC118" s="29"/>
      <c r="HD118" s="29"/>
      <c r="HE118" s="29"/>
      <c r="HF118" s="29"/>
      <c r="HG118" s="29"/>
      <c r="HH118" s="29"/>
      <c r="HI118" s="29"/>
      <c r="HJ118" s="29"/>
      <c r="HK118" s="29"/>
      <c r="HL118" s="29"/>
      <c r="HM118" s="29"/>
      <c r="HN118" s="29"/>
      <c r="HO118" s="29"/>
      <c r="HP118" s="29"/>
      <c r="HQ118" s="29"/>
      <c r="HR118" s="29"/>
      <c r="HS118" s="29"/>
      <c r="HT118" s="29"/>
      <c r="HU118" s="29"/>
      <c r="HV118" s="29"/>
      <c r="HW118" s="29"/>
      <c r="HX118" s="29"/>
      <c r="HY118" s="29"/>
      <c r="HZ118" s="29"/>
      <c r="IA118" s="29"/>
      <c r="IB118" s="29"/>
      <c r="IC118" s="29"/>
      <c r="ID118" s="29"/>
      <c r="IE118" s="29"/>
      <c r="IF118" s="29"/>
      <c r="IG118" s="29"/>
      <c r="IH118" s="29"/>
      <c r="II118" s="29"/>
      <c r="IJ118" s="29"/>
      <c r="IK118" s="29"/>
      <c r="IL118" s="29"/>
      <c r="IM118" s="29"/>
      <c r="IN118" s="29"/>
      <c r="IO118" s="29"/>
      <c r="IP118" s="29"/>
      <c r="IQ118" s="29"/>
      <c r="IR118" s="29"/>
      <c r="IS118" s="29"/>
      <c r="IT118" s="30"/>
    </row>
    <row r="119" spans="1:254" ht="37.25" customHeight="1">
      <c r="A119" s="41" t="s">
        <v>1359</v>
      </c>
      <c r="B119" s="5" t="s">
        <v>1384</v>
      </c>
      <c r="C119" s="5" t="s">
        <v>1385</v>
      </c>
      <c r="D119" s="9" t="n">
        <v>1</v>
      </c>
      <c r="E119" s="164" t="n">
        <v>281</v>
      </c>
      <c r="F119" s="340" t="n">
        <v>1</v>
      </c>
      <c r="G119" s="341"/>
      <c r="H119" s="342"/>
      <c r="I119" s="343"/>
      <c r="J119" s="344"/>
      <c r="K119" s="345"/>
      <c r="L119" s="346"/>
      <c r="M119" s="347"/>
      <c r="N119" s="351"/>
      <c r="O119" s="352"/>
      <c r="P119" s="133" t="s">
        <v>1144</v>
      </c>
      <c r="Q119" s="23">
        <f>F119+G119+H119+I119+J119+K119+L119+M119+N119+O119</f>
        <v>1</v>
      </c>
      <c r="R119" s="23">
        <f>Q119*D119</f>
        <v>1</v>
      </c>
      <c r="S119" s="162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29"/>
      <c r="EK119" s="29"/>
      <c r="EL119" s="29"/>
      <c r="EM119" s="29"/>
      <c r="EN119" s="29"/>
      <c r="EO119" s="29"/>
      <c r="EP119" s="29"/>
      <c r="EQ119" s="29"/>
      <c r="ER119" s="29"/>
      <c r="ES119" s="29"/>
      <c r="ET119" s="29"/>
      <c r="EU119" s="29"/>
      <c r="EV119" s="29"/>
      <c r="EW119" s="29"/>
      <c r="EX119" s="29"/>
      <c r="EY119" s="29"/>
      <c r="EZ119" s="29"/>
      <c r="FA119" s="29"/>
      <c r="FB119" s="29"/>
      <c r="FC119" s="29"/>
      <c r="FD119" s="29"/>
      <c r="FE119" s="29"/>
      <c r="FF119" s="29"/>
      <c r="FG119" s="29"/>
      <c r="FH119" s="29"/>
      <c r="FI119" s="29"/>
      <c r="FJ119" s="29"/>
      <c r="FK119" s="29"/>
      <c r="FL119" s="29"/>
      <c r="FM119" s="29"/>
      <c r="FN119" s="29"/>
      <c r="FO119" s="29"/>
      <c r="FP119" s="29"/>
      <c r="FQ119" s="29"/>
      <c r="FR119" s="29"/>
      <c r="FS119" s="29"/>
      <c r="FT119" s="29"/>
      <c r="FU119" s="29"/>
      <c r="FV119" s="29"/>
      <c r="FW119" s="29"/>
      <c r="FX119" s="29"/>
      <c r="FY119" s="29"/>
      <c r="FZ119" s="29"/>
      <c r="GA119" s="29"/>
      <c r="GB119" s="29"/>
      <c r="GC119" s="29"/>
      <c r="GD119" s="29"/>
      <c r="GE119" s="29"/>
      <c r="GF119" s="29"/>
      <c r="GG119" s="29"/>
      <c r="GH119" s="29"/>
      <c r="GI119" s="29"/>
      <c r="GJ119" s="29"/>
      <c r="GK119" s="29"/>
      <c r="GL119" s="29"/>
      <c r="GM119" s="29"/>
      <c r="GN119" s="29"/>
      <c r="GO119" s="29"/>
      <c r="GP119" s="29"/>
      <c r="GQ119" s="29"/>
      <c r="GR119" s="29"/>
      <c r="GS119" s="29"/>
      <c r="GT119" s="29"/>
      <c r="GU119" s="29"/>
      <c r="GV119" s="29"/>
      <c r="GW119" s="29"/>
      <c r="GX119" s="29"/>
      <c r="GY119" s="29"/>
      <c r="GZ119" s="29"/>
      <c r="HA119" s="29"/>
      <c r="HB119" s="29"/>
      <c r="HC119" s="29"/>
      <c r="HD119" s="29"/>
      <c r="HE119" s="29"/>
      <c r="HF119" s="29"/>
      <c r="HG119" s="29"/>
      <c r="HH119" s="29"/>
      <c r="HI119" s="29"/>
      <c r="HJ119" s="29"/>
      <c r="HK119" s="29"/>
      <c r="HL119" s="29"/>
      <c r="HM119" s="29"/>
      <c r="HN119" s="29"/>
      <c r="HO119" s="29"/>
      <c r="HP119" s="29"/>
      <c r="HQ119" s="29"/>
      <c r="HR119" s="29"/>
      <c r="HS119" s="29"/>
      <c r="HT119" s="29"/>
      <c r="HU119" s="29"/>
      <c r="HV119" s="29"/>
      <c r="HW119" s="29"/>
      <c r="HX119" s="29"/>
      <c r="HY119" s="29"/>
      <c r="HZ119" s="29"/>
      <c r="IA119" s="29"/>
      <c r="IB119" s="29"/>
      <c r="IC119" s="29"/>
      <c r="ID119" s="29"/>
      <c r="IE119" s="29"/>
      <c r="IF119" s="29"/>
      <c r="IG119" s="29"/>
      <c r="IH119" s="29"/>
      <c r="II119" s="29"/>
      <c r="IJ119" s="29"/>
      <c r="IK119" s="29"/>
      <c r="IL119" s="29"/>
      <c r="IM119" s="29"/>
      <c r="IN119" s="29"/>
      <c r="IO119" s="29"/>
      <c r="IP119" s="29"/>
      <c r="IQ119" s="29"/>
      <c r="IR119" s="29"/>
      <c r="IS119" s="29"/>
      <c r="IT119" s="30"/>
    </row>
    <row r="120" spans="1:254" ht="37.25" customHeight="1">
      <c r="A120" s="41" t="s">
        <v>1359</v>
      </c>
      <c r="B120" s="5" t="s">
        <v>1386</v>
      </c>
      <c r="C120" s="5" t="s">
        <v>1387</v>
      </c>
      <c r="D120" s="9" t="n">
        <v>1</v>
      </c>
      <c r="E120" s="164" t="n">
        <v>275</v>
      </c>
      <c r="F120" s="340"/>
      <c r="G120" s="341" t="n">
        <v>1</v>
      </c>
      <c r="H120" s="342"/>
      <c r="I120" s="343"/>
      <c r="J120" s="344"/>
      <c r="K120" s="345"/>
      <c r="L120" s="346"/>
      <c r="M120" s="347"/>
      <c r="N120" s="351"/>
      <c r="O120" s="352"/>
      <c r="P120" s="133" t="s">
        <v>1144</v>
      </c>
      <c r="Q120" s="23">
        <f>F120+G120+H120+I120+J120+K120+L120+M120+N120+O120</f>
        <v>1</v>
      </c>
      <c r="R120" s="23">
        <f>Q120*D120</f>
        <v>1</v>
      </c>
      <c r="S120" s="162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  <c r="ET120" s="29"/>
      <c r="EU120" s="29"/>
      <c r="EV120" s="29"/>
      <c r="EW120" s="29"/>
      <c r="EX120" s="29"/>
      <c r="EY120" s="29"/>
      <c r="EZ120" s="29"/>
      <c r="FA120" s="29"/>
      <c r="FB120" s="29"/>
      <c r="FC120" s="29"/>
      <c r="FD120" s="29"/>
      <c r="FE120" s="29"/>
      <c r="FF120" s="29"/>
      <c r="FG120" s="29"/>
      <c r="FH120" s="29"/>
      <c r="FI120" s="29"/>
      <c r="FJ120" s="29"/>
      <c r="FK120" s="29"/>
      <c r="FL120" s="29"/>
      <c r="FM120" s="29"/>
      <c r="FN120" s="29"/>
      <c r="FO120" s="29"/>
      <c r="FP120" s="29"/>
      <c r="FQ120" s="29"/>
      <c r="FR120" s="29"/>
      <c r="FS120" s="29"/>
      <c r="FT120" s="29"/>
      <c r="FU120" s="29"/>
      <c r="FV120" s="29"/>
      <c r="FW120" s="29"/>
      <c r="FX120" s="29"/>
      <c r="FY120" s="29"/>
      <c r="FZ120" s="29"/>
      <c r="GA120" s="29"/>
      <c r="GB120" s="29"/>
      <c r="GC120" s="29"/>
      <c r="GD120" s="29"/>
      <c r="GE120" s="29"/>
      <c r="GF120" s="29"/>
      <c r="GG120" s="29"/>
      <c r="GH120" s="29"/>
      <c r="GI120" s="29"/>
      <c r="GJ120" s="29"/>
      <c r="GK120" s="29"/>
      <c r="GL120" s="29"/>
      <c r="GM120" s="29"/>
      <c r="GN120" s="29"/>
      <c r="GO120" s="29"/>
      <c r="GP120" s="29"/>
      <c r="GQ120" s="29"/>
      <c r="GR120" s="29"/>
      <c r="GS120" s="29"/>
      <c r="GT120" s="29"/>
      <c r="GU120" s="29"/>
      <c r="GV120" s="29"/>
      <c r="GW120" s="29"/>
      <c r="GX120" s="29"/>
      <c r="GY120" s="29"/>
      <c r="GZ120" s="29"/>
      <c r="HA120" s="29"/>
      <c r="HB120" s="29"/>
      <c r="HC120" s="29"/>
      <c r="HD120" s="29"/>
      <c r="HE120" s="29"/>
      <c r="HF120" s="29"/>
      <c r="HG120" s="29"/>
      <c r="HH120" s="29"/>
      <c r="HI120" s="29"/>
      <c r="HJ120" s="29"/>
      <c r="HK120" s="29"/>
      <c r="HL120" s="29"/>
      <c r="HM120" s="29"/>
      <c r="HN120" s="29"/>
      <c r="HO120" s="29"/>
      <c r="HP120" s="29"/>
      <c r="HQ120" s="29"/>
      <c r="HR120" s="29"/>
      <c r="HS120" s="29"/>
      <c r="HT120" s="29"/>
      <c r="HU120" s="29"/>
      <c r="HV120" s="29"/>
      <c r="HW120" s="29"/>
      <c r="HX120" s="29"/>
      <c r="HY120" s="29"/>
      <c r="HZ120" s="29"/>
      <c r="IA120" s="29"/>
      <c r="IB120" s="29"/>
      <c r="IC120" s="29"/>
      <c r="ID120" s="29"/>
      <c r="IE120" s="29"/>
      <c r="IF120" s="29"/>
      <c r="IG120" s="29"/>
      <c r="IH120" s="29"/>
      <c r="II120" s="29"/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30"/>
    </row>
    <row r="121" spans="1:254" ht="37.25" customHeight="1">
      <c r="A121" s="41" t="s">
        <v>1359</v>
      </c>
      <c r="B121" s="5" t="s">
        <v>1388</v>
      </c>
      <c r="C121" s="5" t="s">
        <v>1389</v>
      </c>
      <c r="D121" s="9" t="n">
        <v>1</v>
      </c>
      <c r="E121" s="164" t="n">
        <v>265</v>
      </c>
      <c r="F121" s="340"/>
      <c r="G121" s="341"/>
      <c r="H121" s="342" t="n">
        <v>1</v>
      </c>
      <c r="I121" s="343"/>
      <c r="J121" s="344"/>
      <c r="K121" s="345"/>
      <c r="L121" s="346"/>
      <c r="M121" s="347"/>
      <c r="N121" s="351"/>
      <c r="O121" s="352"/>
      <c r="P121" s="133" t="s">
        <v>1144</v>
      </c>
      <c r="Q121" s="23">
        <f>F121+G121+H121+I121+J121+K121+L121+M121+N121+O121</f>
        <v>1</v>
      </c>
      <c r="R121" s="23">
        <f>Q121*D121</f>
        <v>1</v>
      </c>
      <c r="S121" s="162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/>
      <c r="EW121" s="29"/>
      <c r="EX121" s="29"/>
      <c r="EY121" s="29"/>
      <c r="EZ121" s="29"/>
      <c r="FA121" s="29"/>
      <c r="FB121" s="29"/>
      <c r="FC121" s="29"/>
      <c r="FD121" s="29"/>
      <c r="FE121" s="29"/>
      <c r="FF121" s="29"/>
      <c r="FG121" s="29"/>
      <c r="FH121" s="29"/>
      <c r="FI121" s="29"/>
      <c r="FJ121" s="29"/>
      <c r="FK121" s="29"/>
      <c r="FL121" s="29"/>
      <c r="FM121" s="29"/>
      <c r="FN121" s="29"/>
      <c r="FO121" s="29"/>
      <c r="FP121" s="29"/>
      <c r="FQ121" s="29"/>
      <c r="FR121" s="29"/>
      <c r="FS121" s="29"/>
      <c r="FT121" s="29"/>
      <c r="FU121" s="29"/>
      <c r="FV121" s="29"/>
      <c r="FW121" s="29"/>
      <c r="FX121" s="29"/>
      <c r="FY121" s="29"/>
      <c r="FZ121" s="29"/>
      <c r="GA121" s="29"/>
      <c r="GB121" s="29"/>
      <c r="GC121" s="29"/>
      <c r="GD121" s="29"/>
      <c r="GE121" s="29"/>
      <c r="GF121" s="29"/>
      <c r="GG121" s="29"/>
      <c r="GH121" s="29"/>
      <c r="GI121" s="29"/>
      <c r="GJ121" s="29"/>
      <c r="GK121" s="29"/>
      <c r="GL121" s="29"/>
      <c r="GM121" s="29"/>
      <c r="GN121" s="29"/>
      <c r="GO121" s="29"/>
      <c r="GP121" s="29"/>
      <c r="GQ121" s="29"/>
      <c r="GR121" s="29"/>
      <c r="GS121" s="29"/>
      <c r="GT121" s="29"/>
      <c r="GU121" s="29"/>
      <c r="GV121" s="29"/>
      <c r="GW121" s="29"/>
      <c r="GX121" s="29"/>
      <c r="GY121" s="29"/>
      <c r="GZ121" s="29"/>
      <c r="HA121" s="29"/>
      <c r="HB121" s="29"/>
      <c r="HC121" s="29"/>
      <c r="HD121" s="29"/>
      <c r="HE121" s="29"/>
      <c r="HF121" s="29"/>
      <c r="HG121" s="29"/>
      <c r="HH121" s="29"/>
      <c r="HI121" s="29"/>
      <c r="HJ121" s="29"/>
      <c r="HK121" s="29"/>
      <c r="HL121" s="29"/>
      <c r="HM121" s="29"/>
      <c r="HN121" s="29"/>
      <c r="HO121" s="29"/>
      <c r="HP121" s="29"/>
      <c r="HQ121" s="29"/>
      <c r="HR121" s="29"/>
      <c r="HS121" s="29"/>
      <c r="HT121" s="29"/>
      <c r="HU121" s="29"/>
      <c r="HV121" s="29"/>
      <c r="HW121" s="29"/>
      <c r="HX121" s="29"/>
      <c r="HY121" s="29"/>
      <c r="HZ121" s="29"/>
      <c r="IA121" s="29"/>
      <c r="IB121" s="29"/>
      <c r="IC121" s="29"/>
      <c r="ID121" s="29"/>
      <c r="IE121" s="29"/>
      <c r="IF121" s="29"/>
      <c r="IG121" s="29"/>
      <c r="IH121" s="29"/>
      <c r="II121" s="29"/>
      <c r="IJ121" s="29"/>
      <c r="IK121" s="29"/>
      <c r="IL121" s="29"/>
      <c r="IM121" s="29"/>
      <c r="IN121" s="29"/>
      <c r="IO121" s="29"/>
      <c r="IP121" s="29"/>
      <c r="IQ121" s="29"/>
      <c r="IR121" s="29"/>
      <c r="IS121" s="29"/>
      <c r="IT121" s="30"/>
    </row>
    <row r="122" spans="1:254" ht="37.25" customHeight="1">
      <c r="A122" s="41" t="s">
        <v>1359</v>
      </c>
      <c r="B122" s="5" t="s">
        <v>1390</v>
      </c>
      <c r="C122" s="5" t="s">
        <v>1391</v>
      </c>
      <c r="D122" s="9" t="n">
        <v>1</v>
      </c>
      <c r="E122" s="164" t="n">
        <v>237</v>
      </c>
      <c r="F122" s="340"/>
      <c r="G122" s="341"/>
      <c r="H122" s="342"/>
      <c r="I122" s="343" t="n">
        <v>1</v>
      </c>
      <c r="J122" s="344"/>
      <c r="K122" s="345"/>
      <c r="L122" s="346"/>
      <c r="M122" s="347"/>
      <c r="N122" s="351"/>
      <c r="O122" s="352"/>
      <c r="P122" s="133" t="s">
        <v>1144</v>
      </c>
      <c r="Q122" s="23">
        <f>F122+G122+H122+I122+J122+K122+L122+M122+N122+O122</f>
        <v>1</v>
      </c>
      <c r="R122" s="23">
        <f>Q122*D122</f>
        <v>1</v>
      </c>
      <c r="S122" s="162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29"/>
      <c r="EP122" s="29"/>
      <c r="EQ122" s="29"/>
      <c r="ER122" s="29"/>
      <c r="ES122" s="29"/>
      <c r="ET122" s="29"/>
      <c r="EU122" s="29"/>
      <c r="EV122" s="29"/>
      <c r="EW122" s="29"/>
      <c r="EX122" s="29"/>
      <c r="EY122" s="29"/>
      <c r="EZ122" s="29"/>
      <c r="FA122" s="29"/>
      <c r="FB122" s="29"/>
      <c r="FC122" s="29"/>
      <c r="FD122" s="29"/>
      <c r="FE122" s="29"/>
      <c r="FF122" s="29"/>
      <c r="FG122" s="29"/>
      <c r="FH122" s="29"/>
      <c r="FI122" s="29"/>
      <c r="FJ122" s="29"/>
      <c r="FK122" s="29"/>
      <c r="FL122" s="29"/>
      <c r="FM122" s="29"/>
      <c r="FN122" s="29"/>
      <c r="FO122" s="29"/>
      <c r="FP122" s="29"/>
      <c r="FQ122" s="29"/>
      <c r="FR122" s="29"/>
      <c r="FS122" s="29"/>
      <c r="FT122" s="29"/>
      <c r="FU122" s="29"/>
      <c r="FV122" s="29"/>
      <c r="FW122" s="29"/>
      <c r="FX122" s="29"/>
      <c r="FY122" s="29"/>
      <c r="FZ122" s="29"/>
      <c r="GA122" s="29"/>
      <c r="GB122" s="29"/>
      <c r="GC122" s="29"/>
      <c r="GD122" s="29"/>
      <c r="GE122" s="29"/>
      <c r="GF122" s="29"/>
      <c r="GG122" s="29"/>
      <c r="GH122" s="29"/>
      <c r="GI122" s="29"/>
      <c r="GJ122" s="29"/>
      <c r="GK122" s="29"/>
      <c r="GL122" s="29"/>
      <c r="GM122" s="29"/>
      <c r="GN122" s="29"/>
      <c r="GO122" s="29"/>
      <c r="GP122" s="29"/>
      <c r="GQ122" s="29"/>
      <c r="GR122" s="29"/>
      <c r="GS122" s="29"/>
      <c r="GT122" s="29"/>
      <c r="GU122" s="29"/>
      <c r="GV122" s="29"/>
      <c r="GW122" s="29"/>
      <c r="GX122" s="29"/>
      <c r="GY122" s="29"/>
      <c r="GZ122" s="29"/>
      <c r="HA122" s="29"/>
      <c r="HB122" s="29"/>
      <c r="HC122" s="29"/>
      <c r="HD122" s="29"/>
      <c r="HE122" s="29"/>
      <c r="HF122" s="29"/>
      <c r="HG122" s="29"/>
      <c r="HH122" s="29"/>
      <c r="HI122" s="29"/>
      <c r="HJ122" s="29"/>
      <c r="HK122" s="29"/>
      <c r="HL122" s="29"/>
      <c r="HM122" s="29"/>
      <c r="HN122" s="29"/>
      <c r="HO122" s="29"/>
      <c r="HP122" s="29"/>
      <c r="HQ122" s="29"/>
      <c r="HR122" s="29"/>
      <c r="HS122" s="29"/>
      <c r="HT122" s="29"/>
      <c r="HU122" s="29"/>
      <c r="HV122" s="29"/>
      <c r="HW122" s="29"/>
      <c r="HX122" s="29"/>
      <c r="HY122" s="29"/>
      <c r="HZ122" s="29"/>
      <c r="IA122" s="29"/>
      <c r="IB122" s="29"/>
      <c r="IC122" s="29"/>
      <c r="ID122" s="29"/>
      <c r="IE122" s="29"/>
      <c r="IF122" s="29"/>
      <c r="IG122" s="29"/>
      <c r="IH122" s="29"/>
      <c r="II122" s="29"/>
      <c r="IJ122" s="29"/>
      <c r="IK122" s="29"/>
      <c r="IL122" s="29"/>
      <c r="IM122" s="29"/>
      <c r="IN122" s="29"/>
      <c r="IO122" s="29"/>
      <c r="IP122" s="29"/>
      <c r="IQ122" s="29"/>
      <c r="IR122" s="29"/>
      <c r="IS122" s="29"/>
      <c r="IT122" s="30"/>
    </row>
    <row r="123" spans="1:254" ht="37.25" customHeight="1">
      <c r="A123" s="41" t="s">
        <v>1359</v>
      </c>
      <c r="B123" s="5" t="s">
        <v>1392</v>
      </c>
      <c r="C123" s="5" t="s">
        <v>1393</v>
      </c>
      <c r="D123" s="9" t="n">
        <v>1</v>
      </c>
      <c r="E123" s="164" t="n">
        <v>237</v>
      </c>
      <c r="F123" s="340" t="n">
        <v>1</v>
      </c>
      <c r="G123" s="341"/>
      <c r="H123" s="342"/>
      <c r="I123" s="343"/>
      <c r="J123" s="344"/>
      <c r="K123" s="345"/>
      <c r="L123" s="346"/>
      <c r="M123" s="347"/>
      <c r="N123" s="351"/>
      <c r="O123" s="352"/>
      <c r="P123" s="133" t="s">
        <v>1144</v>
      </c>
      <c r="Q123" s="23">
        <f>F123+G123+H123+I123+J123+K123+L123+M123+N123+O123</f>
        <v>1</v>
      </c>
      <c r="R123" s="23">
        <f>Q123*D123</f>
        <v>1</v>
      </c>
      <c r="S123" s="162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29"/>
      <c r="EK123" s="29"/>
      <c r="EL123" s="29"/>
      <c r="EM123" s="29"/>
      <c r="EN123" s="29"/>
      <c r="EO123" s="29"/>
      <c r="EP123" s="29"/>
      <c r="EQ123" s="29"/>
      <c r="ER123" s="29"/>
      <c r="ES123" s="29"/>
      <c r="ET123" s="29"/>
      <c r="EU123" s="29"/>
      <c r="EV123" s="29"/>
      <c r="EW123" s="29"/>
      <c r="EX123" s="29"/>
      <c r="EY123" s="29"/>
      <c r="EZ123" s="29"/>
      <c r="FA123" s="29"/>
      <c r="FB123" s="29"/>
      <c r="FC123" s="29"/>
      <c r="FD123" s="29"/>
      <c r="FE123" s="29"/>
      <c r="FF123" s="29"/>
      <c r="FG123" s="29"/>
      <c r="FH123" s="29"/>
      <c r="FI123" s="29"/>
      <c r="FJ123" s="29"/>
      <c r="FK123" s="29"/>
      <c r="FL123" s="29"/>
      <c r="FM123" s="29"/>
      <c r="FN123" s="29"/>
      <c r="FO123" s="29"/>
      <c r="FP123" s="29"/>
      <c r="FQ123" s="29"/>
      <c r="FR123" s="29"/>
      <c r="FS123" s="29"/>
      <c r="FT123" s="29"/>
      <c r="FU123" s="29"/>
      <c r="FV123" s="29"/>
      <c r="FW123" s="29"/>
      <c r="FX123" s="29"/>
      <c r="FY123" s="29"/>
      <c r="FZ123" s="29"/>
      <c r="GA123" s="29"/>
      <c r="GB123" s="29"/>
      <c r="GC123" s="29"/>
      <c r="GD123" s="29"/>
      <c r="GE123" s="29"/>
      <c r="GF123" s="29"/>
      <c r="GG123" s="29"/>
      <c r="GH123" s="29"/>
      <c r="GI123" s="29"/>
      <c r="GJ123" s="29"/>
      <c r="GK123" s="29"/>
      <c r="GL123" s="29"/>
      <c r="GM123" s="29"/>
      <c r="GN123" s="29"/>
      <c r="GO123" s="29"/>
      <c r="GP123" s="29"/>
      <c r="GQ123" s="29"/>
      <c r="GR123" s="29"/>
      <c r="GS123" s="29"/>
      <c r="GT123" s="29"/>
      <c r="GU123" s="29"/>
      <c r="GV123" s="29"/>
      <c r="GW123" s="29"/>
      <c r="GX123" s="29"/>
      <c r="GY123" s="29"/>
      <c r="GZ123" s="29"/>
      <c r="HA123" s="29"/>
      <c r="HB123" s="29"/>
      <c r="HC123" s="29"/>
      <c r="HD123" s="29"/>
      <c r="HE123" s="29"/>
      <c r="HF123" s="29"/>
      <c r="HG123" s="29"/>
      <c r="HH123" s="29"/>
      <c r="HI123" s="29"/>
      <c r="HJ123" s="29"/>
      <c r="HK123" s="29"/>
      <c r="HL123" s="29"/>
      <c r="HM123" s="29"/>
      <c r="HN123" s="29"/>
      <c r="HO123" s="29"/>
      <c r="HP123" s="29"/>
      <c r="HQ123" s="29"/>
      <c r="HR123" s="29"/>
      <c r="HS123" s="29"/>
      <c r="HT123" s="29"/>
      <c r="HU123" s="29"/>
      <c r="HV123" s="29"/>
      <c r="HW123" s="29"/>
      <c r="HX123" s="29"/>
      <c r="HY123" s="29"/>
      <c r="HZ123" s="29"/>
      <c r="IA123" s="29"/>
      <c r="IB123" s="29"/>
      <c r="IC123" s="29"/>
      <c r="ID123" s="29"/>
      <c r="IE123" s="29"/>
      <c r="IF123" s="29"/>
      <c r="IG123" s="29"/>
      <c r="IH123" s="29"/>
      <c r="II123" s="29"/>
      <c r="IJ123" s="29"/>
      <c r="IK123" s="29"/>
      <c r="IL123" s="29"/>
      <c r="IM123" s="29"/>
      <c r="IN123" s="29"/>
      <c r="IO123" s="29"/>
      <c r="IP123" s="29"/>
      <c r="IQ123" s="29"/>
      <c r="IR123" s="29"/>
      <c r="IS123" s="29"/>
      <c r="IT123" s="30"/>
    </row>
    <row r="124" spans="1:254" ht="37.25" customHeight="1">
      <c r="A124" s="41" t="s">
        <v>1359</v>
      </c>
      <c r="B124" s="5" t="s">
        <v>1394</v>
      </c>
      <c r="C124" s="5" t="s">
        <v>1395</v>
      </c>
      <c r="D124" s="9" t="n">
        <v>1</v>
      </c>
      <c r="E124" s="164" t="n">
        <v>219</v>
      </c>
      <c r="F124" s="340"/>
      <c r="G124" s="341" t="n">
        <v>1</v>
      </c>
      <c r="H124" s="342"/>
      <c r="I124" s="343"/>
      <c r="J124" s="344"/>
      <c r="K124" s="345"/>
      <c r="L124" s="346"/>
      <c r="M124" s="347"/>
      <c r="N124" s="351"/>
      <c r="O124" s="352"/>
      <c r="P124" s="133" t="s">
        <v>1144</v>
      </c>
      <c r="Q124" s="23">
        <f>F124+G124+H124+I124+J124+K124+L124+M124+N124+O124</f>
        <v>1</v>
      </c>
      <c r="R124" s="23">
        <f>Q124*D124</f>
        <v>1</v>
      </c>
      <c r="S124" s="162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  <c r="ET124" s="29"/>
      <c r="EU124" s="29"/>
      <c r="EV124" s="29"/>
      <c r="EW124" s="29"/>
      <c r="EX124" s="29"/>
      <c r="EY124" s="29"/>
      <c r="EZ124" s="29"/>
      <c r="FA124" s="29"/>
      <c r="FB124" s="29"/>
      <c r="FC124" s="29"/>
      <c r="FD124" s="29"/>
      <c r="FE124" s="29"/>
      <c r="FF124" s="29"/>
      <c r="FG124" s="29"/>
      <c r="FH124" s="29"/>
      <c r="FI124" s="29"/>
      <c r="FJ124" s="29"/>
      <c r="FK124" s="29"/>
      <c r="FL124" s="29"/>
      <c r="FM124" s="29"/>
      <c r="FN124" s="29"/>
      <c r="FO124" s="29"/>
      <c r="FP124" s="29"/>
      <c r="FQ124" s="29"/>
      <c r="FR124" s="29"/>
      <c r="FS124" s="29"/>
      <c r="FT124" s="29"/>
      <c r="FU124" s="29"/>
      <c r="FV124" s="29"/>
      <c r="FW124" s="29"/>
      <c r="FX124" s="29"/>
      <c r="FY124" s="29"/>
      <c r="FZ124" s="29"/>
      <c r="GA124" s="29"/>
      <c r="GB124" s="29"/>
      <c r="GC124" s="29"/>
      <c r="GD124" s="29"/>
      <c r="GE124" s="29"/>
      <c r="GF124" s="29"/>
      <c r="GG124" s="29"/>
      <c r="GH124" s="29"/>
      <c r="GI124" s="29"/>
      <c r="GJ124" s="29"/>
      <c r="GK124" s="29"/>
      <c r="GL124" s="29"/>
      <c r="GM124" s="29"/>
      <c r="GN124" s="29"/>
      <c r="GO124" s="29"/>
      <c r="GP124" s="29"/>
      <c r="GQ124" s="29"/>
      <c r="GR124" s="29"/>
      <c r="GS124" s="29"/>
      <c r="GT124" s="29"/>
      <c r="GU124" s="29"/>
      <c r="GV124" s="29"/>
      <c r="GW124" s="29"/>
      <c r="GX124" s="29"/>
      <c r="GY124" s="29"/>
      <c r="GZ124" s="29"/>
      <c r="HA124" s="29"/>
      <c r="HB124" s="29"/>
      <c r="HC124" s="29"/>
      <c r="HD124" s="29"/>
      <c r="HE124" s="29"/>
      <c r="HF124" s="29"/>
      <c r="HG124" s="29"/>
      <c r="HH124" s="29"/>
      <c r="HI124" s="29"/>
      <c r="HJ124" s="29"/>
      <c r="HK124" s="29"/>
      <c r="HL124" s="29"/>
      <c r="HM124" s="29"/>
      <c r="HN124" s="29"/>
      <c r="HO124" s="29"/>
      <c r="HP124" s="29"/>
      <c r="HQ124" s="29"/>
      <c r="HR124" s="29"/>
      <c r="HS124" s="29"/>
      <c r="HT124" s="29"/>
      <c r="HU124" s="29"/>
      <c r="HV124" s="29"/>
      <c r="HW124" s="29"/>
      <c r="HX124" s="29"/>
      <c r="HY124" s="29"/>
      <c r="HZ124" s="29"/>
      <c r="IA124" s="29"/>
      <c r="IB124" s="29"/>
      <c r="IC124" s="29"/>
      <c r="ID124" s="29"/>
      <c r="IE124" s="29"/>
      <c r="IF124" s="29"/>
      <c r="IG124" s="29"/>
      <c r="IH124" s="29"/>
      <c r="II124" s="29"/>
      <c r="IJ124" s="29"/>
      <c r="IK124" s="29"/>
      <c r="IL124" s="29"/>
      <c r="IM124" s="29"/>
      <c r="IN124" s="29"/>
      <c r="IO124" s="29"/>
      <c r="IP124" s="29"/>
      <c r="IQ124" s="29"/>
      <c r="IR124" s="29"/>
      <c r="IS124" s="29"/>
      <c r="IT124" s="30"/>
    </row>
    <row r="125" spans="1:254" ht="37.25" customHeight="1">
      <c r="A125" s="41" t="s">
        <v>1359</v>
      </c>
      <c r="B125" s="5" t="s">
        <v>1396</v>
      </c>
      <c r="C125" s="5" t="s">
        <v>1397</v>
      </c>
      <c r="D125" s="9" t="n">
        <v>1</v>
      </c>
      <c r="E125" s="164" t="n">
        <v>219</v>
      </c>
      <c r="F125" s="340"/>
      <c r="G125" s="341"/>
      <c r="H125" s="342" t="n">
        <v>1</v>
      </c>
      <c r="I125" s="343"/>
      <c r="J125" s="344"/>
      <c r="K125" s="345"/>
      <c r="L125" s="346"/>
      <c r="M125" s="347"/>
      <c r="N125" s="351"/>
      <c r="O125" s="352"/>
      <c r="P125" s="133" t="s">
        <v>1144</v>
      </c>
      <c r="Q125" s="23">
        <f>F125+G125+H125+I125+J125+K125+L125+M125+N125+O125</f>
        <v>1</v>
      </c>
      <c r="R125" s="23">
        <f>Q125*D125</f>
        <v>1</v>
      </c>
      <c r="S125" s="162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/>
      <c r="EW125" s="29"/>
      <c r="EX125" s="29"/>
      <c r="EY125" s="29"/>
      <c r="EZ125" s="29"/>
      <c r="FA125" s="29"/>
      <c r="FB125" s="29"/>
      <c r="FC125" s="29"/>
      <c r="FD125" s="29"/>
      <c r="FE125" s="29"/>
      <c r="FF125" s="29"/>
      <c r="FG125" s="29"/>
      <c r="FH125" s="29"/>
      <c r="FI125" s="29"/>
      <c r="FJ125" s="29"/>
      <c r="FK125" s="29"/>
      <c r="FL125" s="29"/>
      <c r="FM125" s="29"/>
      <c r="FN125" s="29"/>
      <c r="FO125" s="29"/>
      <c r="FP125" s="29"/>
      <c r="FQ125" s="29"/>
      <c r="FR125" s="29"/>
      <c r="FS125" s="29"/>
      <c r="FT125" s="29"/>
      <c r="FU125" s="29"/>
      <c r="FV125" s="29"/>
      <c r="FW125" s="29"/>
      <c r="FX125" s="29"/>
      <c r="FY125" s="29"/>
      <c r="FZ125" s="29"/>
      <c r="GA125" s="29"/>
      <c r="GB125" s="29"/>
      <c r="GC125" s="29"/>
      <c r="GD125" s="29"/>
      <c r="GE125" s="29"/>
      <c r="GF125" s="29"/>
      <c r="GG125" s="29"/>
      <c r="GH125" s="29"/>
      <c r="GI125" s="29"/>
      <c r="GJ125" s="29"/>
      <c r="GK125" s="29"/>
      <c r="GL125" s="29"/>
      <c r="GM125" s="29"/>
      <c r="GN125" s="29"/>
      <c r="GO125" s="29"/>
      <c r="GP125" s="29"/>
      <c r="GQ125" s="29"/>
      <c r="GR125" s="29"/>
      <c r="GS125" s="29"/>
      <c r="GT125" s="29"/>
      <c r="GU125" s="29"/>
      <c r="GV125" s="29"/>
      <c r="GW125" s="29"/>
      <c r="GX125" s="29"/>
      <c r="GY125" s="29"/>
      <c r="GZ125" s="29"/>
      <c r="HA125" s="29"/>
      <c r="HB125" s="29"/>
      <c r="HC125" s="29"/>
      <c r="HD125" s="29"/>
      <c r="HE125" s="29"/>
      <c r="HF125" s="29"/>
      <c r="HG125" s="29"/>
      <c r="HH125" s="29"/>
      <c r="HI125" s="29"/>
      <c r="HJ125" s="29"/>
      <c r="HK125" s="29"/>
      <c r="HL125" s="29"/>
      <c r="HM125" s="29"/>
      <c r="HN125" s="29"/>
      <c r="HO125" s="29"/>
      <c r="HP125" s="29"/>
      <c r="HQ125" s="29"/>
      <c r="HR125" s="29"/>
      <c r="HS125" s="29"/>
      <c r="HT125" s="29"/>
      <c r="HU125" s="29"/>
      <c r="HV125" s="29"/>
      <c r="HW125" s="29"/>
      <c r="HX125" s="29"/>
      <c r="HY125" s="29"/>
      <c r="HZ125" s="29"/>
      <c r="IA125" s="29"/>
      <c r="IB125" s="29"/>
      <c r="IC125" s="29"/>
      <c r="ID125" s="29"/>
      <c r="IE125" s="29"/>
      <c r="IF125" s="29"/>
      <c r="IG125" s="29"/>
      <c r="IH125" s="29"/>
      <c r="II125" s="29"/>
      <c r="IJ125" s="29"/>
      <c r="IK125" s="29"/>
      <c r="IL125" s="29"/>
      <c r="IM125" s="29"/>
      <c r="IN125" s="29"/>
      <c r="IO125" s="29"/>
      <c r="IP125" s="29"/>
      <c r="IQ125" s="29"/>
      <c r="IR125" s="29"/>
      <c r="IS125" s="29"/>
      <c r="IT125" s="30"/>
    </row>
    <row r="126" spans="1:254" ht="37.25" customHeight="1">
      <c r="A126" s="41" t="s">
        <v>1359</v>
      </c>
      <c r="B126" s="5" t="s">
        <v>1398</v>
      </c>
      <c r="C126" s="5" t="s">
        <v>1399</v>
      </c>
      <c r="D126" s="9" t="n">
        <v>1</v>
      </c>
      <c r="E126" s="164" t="n">
        <v>219</v>
      </c>
      <c r="F126" s="340"/>
      <c r="G126" s="341"/>
      <c r="H126" s="342"/>
      <c r="I126" s="343" t="n">
        <v>1</v>
      </c>
      <c r="J126" s="344"/>
      <c r="K126" s="345"/>
      <c r="L126" s="346"/>
      <c r="M126" s="347"/>
      <c r="N126" s="351"/>
      <c r="O126" s="352"/>
      <c r="P126" s="133" t="s">
        <v>1144</v>
      </c>
      <c r="Q126" s="23">
        <f>F126+G126+H126+I126+J126+K126+L126+M126+N126+O126</f>
        <v>1</v>
      </c>
      <c r="R126" s="23">
        <f>Q126*D126</f>
        <v>1</v>
      </c>
      <c r="S126" s="162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  <c r="EG126" s="29"/>
      <c r="EH126" s="29"/>
      <c r="EI126" s="29"/>
      <c r="EJ126" s="29"/>
      <c r="EK126" s="29"/>
      <c r="EL126" s="29"/>
      <c r="EM126" s="29"/>
      <c r="EN126" s="29"/>
      <c r="EO126" s="29"/>
      <c r="EP126" s="29"/>
      <c r="EQ126" s="29"/>
      <c r="ER126" s="29"/>
      <c r="ES126" s="29"/>
      <c r="ET126" s="29"/>
      <c r="EU126" s="29"/>
      <c r="EV126" s="29"/>
      <c r="EW126" s="29"/>
      <c r="EX126" s="29"/>
      <c r="EY126" s="29"/>
      <c r="EZ126" s="29"/>
      <c r="FA126" s="29"/>
      <c r="FB126" s="29"/>
      <c r="FC126" s="29"/>
      <c r="FD126" s="29"/>
      <c r="FE126" s="29"/>
      <c r="FF126" s="29"/>
      <c r="FG126" s="29"/>
      <c r="FH126" s="29"/>
      <c r="FI126" s="29"/>
      <c r="FJ126" s="29"/>
      <c r="FK126" s="29"/>
      <c r="FL126" s="29"/>
      <c r="FM126" s="29"/>
      <c r="FN126" s="29"/>
      <c r="FO126" s="29"/>
      <c r="FP126" s="29"/>
      <c r="FQ126" s="29"/>
      <c r="FR126" s="29"/>
      <c r="FS126" s="29"/>
      <c r="FT126" s="29"/>
      <c r="FU126" s="29"/>
      <c r="FV126" s="29"/>
      <c r="FW126" s="29"/>
      <c r="FX126" s="29"/>
      <c r="FY126" s="29"/>
      <c r="FZ126" s="29"/>
      <c r="GA126" s="29"/>
      <c r="GB126" s="29"/>
      <c r="GC126" s="29"/>
      <c r="GD126" s="29"/>
      <c r="GE126" s="29"/>
      <c r="GF126" s="29"/>
      <c r="GG126" s="29"/>
      <c r="GH126" s="29"/>
      <c r="GI126" s="29"/>
      <c r="GJ126" s="29"/>
      <c r="GK126" s="29"/>
      <c r="GL126" s="29"/>
      <c r="GM126" s="29"/>
      <c r="GN126" s="29"/>
      <c r="GO126" s="29"/>
      <c r="GP126" s="29"/>
      <c r="GQ126" s="29"/>
      <c r="GR126" s="29"/>
      <c r="GS126" s="29"/>
      <c r="GT126" s="29"/>
      <c r="GU126" s="29"/>
      <c r="GV126" s="29"/>
      <c r="GW126" s="29"/>
      <c r="GX126" s="29"/>
      <c r="GY126" s="29"/>
      <c r="GZ126" s="29"/>
      <c r="HA126" s="29"/>
      <c r="HB126" s="29"/>
      <c r="HC126" s="29"/>
      <c r="HD126" s="29"/>
      <c r="HE126" s="29"/>
      <c r="HF126" s="29"/>
      <c r="HG126" s="29"/>
      <c r="HH126" s="29"/>
      <c r="HI126" s="29"/>
      <c r="HJ126" s="29"/>
      <c r="HK126" s="29"/>
      <c r="HL126" s="29"/>
      <c r="HM126" s="29"/>
      <c r="HN126" s="29"/>
      <c r="HO126" s="29"/>
      <c r="HP126" s="29"/>
      <c r="HQ126" s="29"/>
      <c r="HR126" s="29"/>
      <c r="HS126" s="29"/>
      <c r="HT126" s="29"/>
      <c r="HU126" s="29"/>
      <c r="HV126" s="29"/>
      <c r="HW126" s="29"/>
      <c r="HX126" s="29"/>
      <c r="HY126" s="29"/>
      <c r="HZ126" s="29"/>
      <c r="IA126" s="29"/>
      <c r="IB126" s="29"/>
      <c r="IC126" s="29"/>
      <c r="ID126" s="29"/>
      <c r="IE126" s="29"/>
      <c r="IF126" s="29"/>
      <c r="IG126" s="29"/>
      <c r="IH126" s="29"/>
      <c r="II126" s="29"/>
      <c r="IJ126" s="29"/>
      <c r="IK126" s="29"/>
      <c r="IL126" s="29"/>
      <c r="IM126" s="29"/>
      <c r="IN126" s="29"/>
      <c r="IO126" s="29"/>
      <c r="IP126" s="29"/>
      <c r="IQ126" s="29"/>
      <c r="IR126" s="29"/>
      <c r="IS126" s="29"/>
      <c r="IT126" s="30"/>
    </row>
    <row r="127" spans="1:254" ht="37.25" customHeight="1">
      <c r="A127" s="41" t="s">
        <v>237</v>
      </c>
      <c r="B127" s="5" t="s">
        <v>1400</v>
      </c>
      <c r="C127" s="5" t="s">
        <v>1401</v>
      </c>
      <c r="D127" s="9" t="n">
        <v>1</v>
      </c>
      <c r="E127" s="164" t="n">
        <v>270</v>
      </c>
      <c r="F127" s="340" t="n">
        <v>1</v>
      </c>
      <c r="G127" s="341"/>
      <c r="H127" s="342"/>
      <c r="I127" s="343"/>
      <c r="J127" s="47" t="s">
        <v>1144</v>
      </c>
      <c r="K127" s="48" t="s">
        <v>1144</v>
      </c>
      <c r="L127" s="49" t="s">
        <v>1144</v>
      </c>
      <c r="M127" s="350"/>
      <c r="N127" s="51" t="s">
        <v>1144</v>
      </c>
      <c r="O127" s="52" t="s">
        <v>1144</v>
      </c>
      <c r="P127" s="133" t="s">
        <v>1144</v>
      </c>
      <c r="Q127" s="23">
        <f>F127+G127+H127+I127+M127</f>
        <v>1</v>
      </c>
      <c r="R127" s="23">
        <f>Q127*D127</f>
        <v>1</v>
      </c>
      <c r="S127" s="162">
        <f>IF(Q127&gt;0,Q127*E127,"-")</f>
        <v>270</v>
      </c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  <c r="ET127" s="29"/>
      <c r="EU127" s="29"/>
      <c r="EV127" s="29"/>
      <c r="EW127" s="29"/>
      <c r="EX127" s="29"/>
      <c r="EY127" s="29"/>
      <c r="EZ127" s="29"/>
      <c r="FA127" s="29"/>
      <c r="FB127" s="29"/>
      <c r="FC127" s="29"/>
      <c r="FD127" s="29"/>
      <c r="FE127" s="29"/>
      <c r="FF127" s="29"/>
      <c r="FG127" s="29"/>
      <c r="FH127" s="29"/>
      <c r="FI127" s="29"/>
      <c r="FJ127" s="29"/>
      <c r="FK127" s="29"/>
      <c r="FL127" s="29"/>
      <c r="FM127" s="29"/>
      <c r="FN127" s="29"/>
      <c r="FO127" s="29"/>
      <c r="FP127" s="29"/>
      <c r="FQ127" s="29"/>
      <c r="FR127" s="29"/>
      <c r="FS127" s="29"/>
      <c r="FT127" s="29"/>
      <c r="FU127" s="29"/>
      <c r="FV127" s="29"/>
      <c r="FW127" s="29"/>
      <c r="FX127" s="29"/>
      <c r="FY127" s="29"/>
      <c r="FZ127" s="29"/>
      <c r="GA127" s="29"/>
      <c r="GB127" s="29"/>
      <c r="GC127" s="29"/>
      <c r="GD127" s="29"/>
      <c r="GE127" s="29"/>
      <c r="GF127" s="29"/>
      <c r="GG127" s="29"/>
      <c r="GH127" s="29"/>
      <c r="GI127" s="29"/>
      <c r="GJ127" s="29"/>
      <c r="GK127" s="29"/>
      <c r="GL127" s="29"/>
      <c r="GM127" s="29"/>
      <c r="GN127" s="29"/>
      <c r="GO127" s="29"/>
      <c r="GP127" s="29"/>
      <c r="GQ127" s="29"/>
      <c r="GR127" s="29"/>
      <c r="GS127" s="29"/>
      <c r="GT127" s="29"/>
      <c r="GU127" s="29"/>
      <c r="GV127" s="29"/>
      <c r="GW127" s="29"/>
      <c r="GX127" s="29"/>
      <c r="GY127" s="29"/>
      <c r="GZ127" s="29"/>
      <c r="HA127" s="29"/>
      <c r="HB127" s="29"/>
      <c r="HC127" s="29"/>
      <c r="HD127" s="29"/>
      <c r="HE127" s="29"/>
      <c r="HF127" s="29"/>
      <c r="HG127" s="29"/>
      <c r="HH127" s="29"/>
      <c r="HI127" s="29"/>
      <c r="HJ127" s="29"/>
      <c r="HK127" s="29"/>
      <c r="HL127" s="29"/>
      <c r="HM127" s="29"/>
      <c r="HN127" s="29"/>
      <c r="HO127" s="29"/>
      <c r="HP127" s="29"/>
      <c r="HQ127" s="29"/>
      <c r="HR127" s="29"/>
      <c r="HS127" s="29"/>
      <c r="HT127" s="29"/>
      <c r="HU127" s="29"/>
      <c r="HV127" s="29"/>
      <c r="HW127" s="29"/>
      <c r="HX127" s="29"/>
      <c r="HY127" s="29"/>
      <c r="HZ127" s="29"/>
      <c r="IA127" s="29"/>
      <c r="IB127" s="29"/>
      <c r="IC127" s="29"/>
      <c r="ID127" s="29"/>
      <c r="IE127" s="29"/>
      <c r="IF127" s="29"/>
      <c r="IG127" s="29"/>
      <c r="IH127" s="29"/>
      <c r="II127" s="29"/>
      <c r="IJ127" s="29"/>
      <c r="IK127" s="29"/>
      <c r="IL127" s="29"/>
      <c r="IM127" s="29"/>
      <c r="IN127" s="29"/>
      <c r="IO127" s="29"/>
      <c r="IP127" s="29"/>
      <c r="IQ127" s="29"/>
      <c r="IR127" s="29"/>
      <c r="IS127" s="29"/>
      <c r="IT127" s="30"/>
    </row>
    <row r="128" spans="1:254" ht="37.25" customHeight="1">
      <c r="A128" s="41" t="s">
        <v>237</v>
      </c>
      <c r="B128" s="5" t="s">
        <v>1402</v>
      </c>
      <c r="C128" s="5" t="s">
        <v>1403</v>
      </c>
      <c r="D128" s="9" t="n">
        <v>1</v>
      </c>
      <c r="E128" s="164" t="n">
        <v>270</v>
      </c>
      <c r="F128" s="340"/>
      <c r="G128" s="341" t="n">
        <v>1</v>
      </c>
      <c r="H128" s="342"/>
      <c r="I128" s="343"/>
      <c r="J128" s="47" t="s">
        <v>1144</v>
      </c>
      <c r="K128" s="48" t="s">
        <v>1144</v>
      </c>
      <c r="L128" s="49" t="s">
        <v>1144</v>
      </c>
      <c r="M128" s="350"/>
      <c r="N128" s="51" t="s">
        <v>1144</v>
      </c>
      <c r="O128" s="52" t="s">
        <v>1144</v>
      </c>
      <c r="P128" s="133" t="s">
        <v>1144</v>
      </c>
      <c r="Q128" s="23">
        <f>F128+G128+H128+I128+M128</f>
        <v>1</v>
      </c>
      <c r="R128" s="23">
        <f>Q128*D128</f>
        <v>1</v>
      </c>
      <c r="S128" s="162">
        <f>IF(Q128&gt;0,Q128*E128,"-")</f>
        <v>270</v>
      </c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29"/>
      <c r="FE128" s="29"/>
      <c r="FF128" s="29"/>
      <c r="FG128" s="29"/>
      <c r="FH128" s="29"/>
      <c r="FI128" s="29"/>
      <c r="FJ128" s="29"/>
      <c r="FK128" s="29"/>
      <c r="FL128" s="29"/>
      <c r="FM128" s="29"/>
      <c r="FN128" s="29"/>
      <c r="FO128" s="29"/>
      <c r="FP128" s="29"/>
      <c r="FQ128" s="29"/>
      <c r="FR128" s="29"/>
      <c r="FS128" s="29"/>
      <c r="FT128" s="29"/>
      <c r="FU128" s="29"/>
      <c r="FV128" s="29"/>
      <c r="FW128" s="29"/>
      <c r="FX128" s="29"/>
      <c r="FY128" s="29"/>
      <c r="FZ128" s="29"/>
      <c r="GA128" s="29"/>
      <c r="GB128" s="29"/>
      <c r="GC128" s="29"/>
      <c r="GD128" s="29"/>
      <c r="GE128" s="29"/>
      <c r="GF128" s="29"/>
      <c r="GG128" s="29"/>
      <c r="GH128" s="29"/>
      <c r="GI128" s="29"/>
      <c r="GJ128" s="29"/>
      <c r="GK128" s="29"/>
      <c r="GL128" s="29"/>
      <c r="GM128" s="29"/>
      <c r="GN128" s="29"/>
      <c r="GO128" s="29"/>
      <c r="GP128" s="29"/>
      <c r="GQ128" s="29"/>
      <c r="GR128" s="29"/>
      <c r="GS128" s="29"/>
      <c r="GT128" s="29"/>
      <c r="GU128" s="29"/>
      <c r="GV128" s="29"/>
      <c r="GW128" s="29"/>
      <c r="GX128" s="29"/>
      <c r="GY128" s="29"/>
      <c r="GZ128" s="29"/>
      <c r="HA128" s="29"/>
      <c r="HB128" s="29"/>
      <c r="HC128" s="29"/>
      <c r="HD128" s="29"/>
      <c r="HE128" s="29"/>
      <c r="HF128" s="29"/>
      <c r="HG128" s="29"/>
      <c r="HH128" s="29"/>
      <c r="HI128" s="29"/>
      <c r="HJ128" s="29"/>
      <c r="HK128" s="29"/>
      <c r="HL128" s="29"/>
      <c r="HM128" s="29"/>
      <c r="HN128" s="29"/>
      <c r="HO128" s="29"/>
      <c r="HP128" s="29"/>
      <c r="HQ128" s="29"/>
      <c r="HR128" s="29"/>
      <c r="HS128" s="29"/>
      <c r="HT128" s="29"/>
      <c r="HU128" s="29"/>
      <c r="HV128" s="29"/>
      <c r="HW128" s="29"/>
      <c r="HX128" s="29"/>
      <c r="HY128" s="29"/>
      <c r="HZ128" s="29"/>
      <c r="IA128" s="29"/>
      <c r="IB128" s="29"/>
      <c r="IC128" s="29"/>
      <c r="ID128" s="29"/>
      <c r="IE128" s="29"/>
      <c r="IF128" s="29"/>
      <c r="IG128" s="29"/>
      <c r="IH128" s="29"/>
      <c r="II128" s="29"/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30"/>
    </row>
    <row r="129" spans="1:254" ht="37.25" customHeight="1">
      <c r="A129" s="41" t="s">
        <v>237</v>
      </c>
      <c r="B129" s="5" t="s">
        <v>1404</v>
      </c>
      <c r="C129" s="5" t="s">
        <v>1405</v>
      </c>
      <c r="D129" s="9" t="n">
        <v>1</v>
      </c>
      <c r="E129" s="164" t="n">
        <v>270</v>
      </c>
      <c r="F129" s="340"/>
      <c r="G129" s="341"/>
      <c r="H129" s="342" t="n">
        <v>1</v>
      </c>
      <c r="I129" s="343"/>
      <c r="J129" s="47" t="s">
        <v>1144</v>
      </c>
      <c r="K129" s="48" t="s">
        <v>1144</v>
      </c>
      <c r="L129" s="49" t="s">
        <v>1144</v>
      </c>
      <c r="M129" s="350"/>
      <c r="N129" s="51" t="s">
        <v>1144</v>
      </c>
      <c r="O129" s="52" t="s">
        <v>1144</v>
      </c>
      <c r="P129" s="133" t="s">
        <v>1144</v>
      </c>
      <c r="Q129" s="23">
        <f>F129+G129+H129+I129+M129</f>
        <v>1</v>
      </c>
      <c r="R129" s="23">
        <f>Q129*D129</f>
        <v>1</v>
      </c>
      <c r="S129" s="162">
        <f>IF(Q129&gt;0,Q129*E129,"-")</f>
        <v>270</v>
      </c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  <c r="ET129" s="29"/>
      <c r="EU129" s="29"/>
      <c r="EV129" s="29"/>
      <c r="EW129" s="29"/>
      <c r="EX129" s="29"/>
      <c r="EY129" s="29"/>
      <c r="EZ129" s="29"/>
      <c r="FA129" s="29"/>
      <c r="FB129" s="29"/>
      <c r="FC129" s="29"/>
      <c r="FD129" s="29"/>
      <c r="FE129" s="29"/>
      <c r="FF129" s="29"/>
      <c r="FG129" s="29"/>
      <c r="FH129" s="29"/>
      <c r="FI129" s="29"/>
      <c r="FJ129" s="29"/>
      <c r="FK129" s="29"/>
      <c r="FL129" s="29"/>
      <c r="FM129" s="29"/>
      <c r="FN129" s="29"/>
      <c r="FO129" s="29"/>
      <c r="FP129" s="29"/>
      <c r="FQ129" s="29"/>
      <c r="FR129" s="29"/>
      <c r="FS129" s="29"/>
      <c r="FT129" s="29"/>
      <c r="FU129" s="29"/>
      <c r="FV129" s="29"/>
      <c r="FW129" s="29"/>
      <c r="FX129" s="29"/>
      <c r="FY129" s="29"/>
      <c r="FZ129" s="29"/>
      <c r="GA129" s="29"/>
      <c r="GB129" s="29"/>
      <c r="GC129" s="29"/>
      <c r="GD129" s="29"/>
      <c r="GE129" s="29"/>
      <c r="GF129" s="29"/>
      <c r="GG129" s="29"/>
      <c r="GH129" s="29"/>
      <c r="GI129" s="29"/>
      <c r="GJ129" s="29"/>
      <c r="GK129" s="29"/>
      <c r="GL129" s="29"/>
      <c r="GM129" s="29"/>
      <c r="GN129" s="29"/>
      <c r="GO129" s="29"/>
      <c r="GP129" s="29"/>
      <c r="GQ129" s="29"/>
      <c r="GR129" s="29"/>
      <c r="GS129" s="29"/>
      <c r="GT129" s="29"/>
      <c r="GU129" s="29"/>
      <c r="GV129" s="29"/>
      <c r="GW129" s="29"/>
      <c r="GX129" s="29"/>
      <c r="GY129" s="29"/>
      <c r="GZ129" s="29"/>
      <c r="HA129" s="29"/>
      <c r="HB129" s="29"/>
      <c r="HC129" s="29"/>
      <c r="HD129" s="29"/>
      <c r="HE129" s="29"/>
      <c r="HF129" s="29"/>
      <c r="HG129" s="29"/>
      <c r="HH129" s="29"/>
      <c r="HI129" s="29"/>
      <c r="HJ129" s="29"/>
      <c r="HK129" s="29"/>
      <c r="HL129" s="29"/>
      <c r="HM129" s="29"/>
      <c r="HN129" s="29"/>
      <c r="HO129" s="29"/>
      <c r="HP129" s="29"/>
      <c r="HQ129" s="29"/>
      <c r="HR129" s="29"/>
      <c r="HS129" s="29"/>
      <c r="HT129" s="29"/>
      <c r="HU129" s="29"/>
      <c r="HV129" s="29"/>
      <c r="HW129" s="29"/>
      <c r="HX129" s="29"/>
      <c r="HY129" s="29"/>
      <c r="HZ129" s="29"/>
      <c r="IA129" s="29"/>
      <c r="IB129" s="29"/>
      <c r="IC129" s="29"/>
      <c r="ID129" s="29"/>
      <c r="IE129" s="29"/>
      <c r="IF129" s="29"/>
      <c r="IG129" s="29"/>
      <c r="IH129" s="29"/>
      <c r="II129" s="29"/>
      <c r="IJ129" s="29"/>
      <c r="IK129" s="29"/>
      <c r="IL129" s="29"/>
      <c r="IM129" s="29"/>
      <c r="IN129" s="29"/>
      <c r="IO129" s="29"/>
      <c r="IP129" s="29"/>
      <c r="IQ129" s="29"/>
      <c r="IR129" s="29"/>
      <c r="IS129" s="29"/>
      <c r="IT129" s="30"/>
    </row>
    <row r="130" spans="1:254" ht="37.25" customHeight="1">
      <c r="A130" s="41" t="s">
        <v>237</v>
      </c>
      <c r="B130" s="5" t="s">
        <v>1406</v>
      </c>
      <c r="C130" s="5" t="s">
        <v>1407</v>
      </c>
      <c r="D130" s="9" t="n">
        <v>1</v>
      </c>
      <c r="E130" s="164" t="n">
        <v>229</v>
      </c>
      <c r="F130" s="340"/>
      <c r="G130" s="341"/>
      <c r="H130" s="342"/>
      <c r="I130" s="343"/>
      <c r="J130" s="47" t="s">
        <v>1144</v>
      </c>
      <c r="K130" s="48" t="s">
        <v>1144</v>
      </c>
      <c r="L130" s="49" t="s">
        <v>1144</v>
      </c>
      <c r="M130" s="350"/>
      <c r="N130" s="51" t="s">
        <v>1144</v>
      </c>
      <c r="O130" s="52" t="s">
        <v>1144</v>
      </c>
      <c r="P130" s="133" t="s">
        <v>1144</v>
      </c>
      <c r="Q130" s="23">
        <f>F130+G130+H130+I130+M130</f>
        <v>0</v>
      </c>
      <c r="R130" s="23">
        <f>Q130*D130</f>
        <v>0</v>
      </c>
      <c r="S130" s="162" t="str">
        <f>IF(Q130&gt;0,Q130*E130,"-")</f>
        <v>-</v>
      </c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  <c r="ET130" s="29"/>
      <c r="EU130" s="29"/>
      <c r="EV130" s="29"/>
      <c r="EW130" s="29"/>
      <c r="EX130" s="29"/>
      <c r="EY130" s="29"/>
      <c r="EZ130" s="29"/>
      <c r="FA130" s="29"/>
      <c r="FB130" s="29"/>
      <c r="FC130" s="29"/>
      <c r="FD130" s="29"/>
      <c r="FE130" s="29"/>
      <c r="FF130" s="29"/>
      <c r="FG130" s="29"/>
      <c r="FH130" s="29"/>
      <c r="FI130" s="29"/>
      <c r="FJ130" s="29"/>
      <c r="FK130" s="29"/>
      <c r="FL130" s="29"/>
      <c r="FM130" s="29"/>
      <c r="FN130" s="29"/>
      <c r="FO130" s="29"/>
      <c r="FP130" s="29"/>
      <c r="FQ130" s="29"/>
      <c r="FR130" s="29"/>
      <c r="FS130" s="29"/>
      <c r="FT130" s="29"/>
      <c r="FU130" s="29"/>
      <c r="FV130" s="29"/>
      <c r="FW130" s="29"/>
      <c r="FX130" s="29"/>
      <c r="FY130" s="29"/>
      <c r="FZ130" s="29"/>
      <c r="GA130" s="29"/>
      <c r="GB130" s="29"/>
      <c r="GC130" s="29"/>
      <c r="GD130" s="29"/>
      <c r="GE130" s="29"/>
      <c r="GF130" s="29"/>
      <c r="GG130" s="29"/>
      <c r="GH130" s="29"/>
      <c r="GI130" s="29"/>
      <c r="GJ130" s="29"/>
      <c r="GK130" s="29"/>
      <c r="GL130" s="29"/>
      <c r="GM130" s="29"/>
      <c r="GN130" s="29"/>
      <c r="GO130" s="29"/>
      <c r="GP130" s="29"/>
      <c r="GQ130" s="29"/>
      <c r="GR130" s="29"/>
      <c r="GS130" s="29"/>
      <c r="GT130" s="29"/>
      <c r="GU130" s="29"/>
      <c r="GV130" s="29"/>
      <c r="GW130" s="29"/>
      <c r="GX130" s="29"/>
      <c r="GY130" s="29"/>
      <c r="GZ130" s="29"/>
      <c r="HA130" s="29"/>
      <c r="HB130" s="29"/>
      <c r="HC130" s="29"/>
      <c r="HD130" s="29"/>
      <c r="HE130" s="29"/>
      <c r="HF130" s="29"/>
      <c r="HG130" s="29"/>
      <c r="HH130" s="29"/>
      <c r="HI130" s="29"/>
      <c r="HJ130" s="29"/>
      <c r="HK130" s="29"/>
      <c r="HL130" s="29"/>
      <c r="HM130" s="29"/>
      <c r="HN130" s="29"/>
      <c r="HO130" s="29"/>
      <c r="HP130" s="29"/>
      <c r="HQ130" s="29"/>
      <c r="HR130" s="29"/>
      <c r="HS130" s="29"/>
      <c r="HT130" s="29"/>
      <c r="HU130" s="29"/>
      <c r="HV130" s="29"/>
      <c r="HW130" s="29"/>
      <c r="HX130" s="29"/>
      <c r="HY130" s="29"/>
      <c r="HZ130" s="29"/>
      <c r="IA130" s="29"/>
      <c r="IB130" s="29"/>
      <c r="IC130" s="29"/>
      <c r="ID130" s="29"/>
      <c r="IE130" s="29"/>
      <c r="IF130" s="29"/>
      <c r="IG130" s="29"/>
      <c r="IH130" s="29"/>
      <c r="II130" s="29"/>
      <c r="IJ130" s="29"/>
      <c r="IK130" s="29"/>
      <c r="IL130" s="29"/>
      <c r="IM130" s="29"/>
      <c r="IN130" s="29"/>
      <c r="IO130" s="29"/>
      <c r="IP130" s="29"/>
      <c r="IQ130" s="29"/>
      <c r="IR130" s="29"/>
      <c r="IS130" s="29"/>
      <c r="IT130" s="30"/>
    </row>
    <row r="131" spans="1:254" ht="37.25" customHeight="1">
      <c r="A131" s="41" t="s">
        <v>237</v>
      </c>
      <c r="B131" s="5" t="s">
        <v>1408</v>
      </c>
      <c r="C131" s="5" t="s">
        <v>1409</v>
      </c>
      <c r="D131" s="9" t="n">
        <v>1</v>
      </c>
      <c r="E131" s="164" t="n">
        <v>229</v>
      </c>
      <c r="F131" s="340"/>
      <c r="G131" s="341"/>
      <c r="H131" s="342"/>
      <c r="I131" s="343"/>
      <c r="J131" s="47" t="s">
        <v>1144</v>
      </c>
      <c r="K131" s="48" t="s">
        <v>1144</v>
      </c>
      <c r="L131" s="49" t="s">
        <v>1144</v>
      </c>
      <c r="M131" s="350"/>
      <c r="N131" s="51" t="s">
        <v>1144</v>
      </c>
      <c r="O131" s="52" t="s">
        <v>1144</v>
      </c>
      <c r="P131" s="133" t="s">
        <v>1144</v>
      </c>
      <c r="Q131" s="23">
        <f>F131+G131+H131+I131+M131</f>
        <v>0</v>
      </c>
      <c r="R131" s="23">
        <f>Q131*D131</f>
        <v>0</v>
      </c>
      <c r="S131" s="162" t="str">
        <f>IF(Q131&gt;0,Q131*E131,"-")</f>
        <v>-</v>
      </c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  <c r="EG131" s="29"/>
      <c r="EH131" s="29"/>
      <c r="EI131" s="29"/>
      <c r="EJ131" s="29"/>
      <c r="EK131" s="29"/>
      <c r="EL131" s="29"/>
      <c r="EM131" s="29"/>
      <c r="EN131" s="29"/>
      <c r="EO131" s="29"/>
      <c r="EP131" s="29"/>
      <c r="EQ131" s="29"/>
      <c r="ER131" s="29"/>
      <c r="ES131" s="29"/>
      <c r="ET131" s="29"/>
      <c r="EU131" s="29"/>
      <c r="EV131" s="29"/>
      <c r="EW131" s="29"/>
      <c r="EX131" s="29"/>
      <c r="EY131" s="29"/>
      <c r="EZ131" s="29"/>
      <c r="FA131" s="29"/>
      <c r="FB131" s="29"/>
      <c r="FC131" s="29"/>
      <c r="FD131" s="29"/>
      <c r="FE131" s="29"/>
      <c r="FF131" s="29"/>
      <c r="FG131" s="29"/>
      <c r="FH131" s="29"/>
      <c r="FI131" s="29"/>
      <c r="FJ131" s="29"/>
      <c r="FK131" s="29"/>
      <c r="FL131" s="29"/>
      <c r="FM131" s="29"/>
      <c r="FN131" s="29"/>
      <c r="FO131" s="29"/>
      <c r="FP131" s="29"/>
      <c r="FQ131" s="29"/>
      <c r="FR131" s="29"/>
      <c r="FS131" s="29"/>
      <c r="FT131" s="29"/>
      <c r="FU131" s="29"/>
      <c r="FV131" s="29"/>
      <c r="FW131" s="29"/>
      <c r="FX131" s="29"/>
      <c r="FY131" s="29"/>
      <c r="FZ131" s="29"/>
      <c r="GA131" s="29"/>
      <c r="GB131" s="29"/>
      <c r="GC131" s="29"/>
      <c r="GD131" s="29"/>
      <c r="GE131" s="29"/>
      <c r="GF131" s="29"/>
      <c r="GG131" s="29"/>
      <c r="GH131" s="29"/>
      <c r="GI131" s="29"/>
      <c r="GJ131" s="29"/>
      <c r="GK131" s="29"/>
      <c r="GL131" s="29"/>
      <c r="GM131" s="29"/>
      <c r="GN131" s="29"/>
      <c r="GO131" s="29"/>
      <c r="GP131" s="29"/>
      <c r="GQ131" s="29"/>
      <c r="GR131" s="29"/>
      <c r="GS131" s="29"/>
      <c r="GT131" s="29"/>
      <c r="GU131" s="29"/>
      <c r="GV131" s="29"/>
      <c r="GW131" s="29"/>
      <c r="GX131" s="29"/>
      <c r="GY131" s="29"/>
      <c r="GZ131" s="29"/>
      <c r="HA131" s="29"/>
      <c r="HB131" s="29"/>
      <c r="HC131" s="29"/>
      <c r="HD131" s="29"/>
      <c r="HE131" s="29"/>
      <c r="HF131" s="29"/>
      <c r="HG131" s="29"/>
      <c r="HH131" s="29"/>
      <c r="HI131" s="29"/>
      <c r="HJ131" s="29"/>
      <c r="HK131" s="29"/>
      <c r="HL131" s="29"/>
      <c r="HM131" s="29"/>
      <c r="HN131" s="29"/>
      <c r="HO131" s="29"/>
      <c r="HP131" s="29"/>
      <c r="HQ131" s="29"/>
      <c r="HR131" s="29"/>
      <c r="HS131" s="29"/>
      <c r="HT131" s="29"/>
      <c r="HU131" s="29"/>
      <c r="HV131" s="29"/>
      <c r="HW131" s="29"/>
      <c r="HX131" s="29"/>
      <c r="HY131" s="29"/>
      <c r="HZ131" s="29"/>
      <c r="IA131" s="29"/>
      <c r="IB131" s="29"/>
      <c r="IC131" s="29"/>
      <c r="ID131" s="29"/>
      <c r="IE131" s="29"/>
      <c r="IF131" s="29"/>
      <c r="IG131" s="29"/>
      <c r="IH131" s="29"/>
      <c r="II131" s="29"/>
      <c r="IJ131" s="29"/>
      <c r="IK131" s="29"/>
      <c r="IL131" s="29"/>
      <c r="IM131" s="29"/>
      <c r="IN131" s="29"/>
      <c r="IO131" s="29"/>
      <c r="IP131" s="29"/>
      <c r="IQ131" s="29"/>
      <c r="IR131" s="29"/>
      <c r="IS131" s="29"/>
      <c r="IT131" s="30"/>
    </row>
    <row r="132" spans="1:254" ht="37.25" customHeight="1">
      <c r="A132" s="41" t="s">
        <v>237</v>
      </c>
      <c r="B132" s="5" t="s">
        <v>1410</v>
      </c>
      <c r="C132" s="5" t="s">
        <v>1411</v>
      </c>
      <c r="D132" s="9" t="n">
        <v>1</v>
      </c>
      <c r="E132" s="164" t="n">
        <v>229</v>
      </c>
      <c r="F132" s="340"/>
      <c r="G132" s="341"/>
      <c r="H132" s="342"/>
      <c r="I132" s="343"/>
      <c r="J132" s="47" t="s">
        <v>1144</v>
      </c>
      <c r="K132" s="48" t="s">
        <v>1144</v>
      </c>
      <c r="L132" s="49" t="s">
        <v>1144</v>
      </c>
      <c r="M132" s="350"/>
      <c r="N132" s="51" t="s">
        <v>1144</v>
      </c>
      <c r="O132" s="52" t="s">
        <v>1144</v>
      </c>
      <c r="P132" s="133" t="s">
        <v>1144</v>
      </c>
      <c r="Q132" s="23">
        <f>F132+G132+H132+I132+M132</f>
        <v>0</v>
      </c>
      <c r="R132" s="23">
        <f>Q132*D132</f>
        <v>0</v>
      </c>
      <c r="S132" s="162" t="str">
        <f>IF(Q132&gt;0,Q132*E132,"-")</f>
        <v>-</v>
      </c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/>
      <c r="EW132" s="29"/>
      <c r="EX132" s="29"/>
      <c r="EY132" s="29"/>
      <c r="EZ132" s="29"/>
      <c r="FA132" s="29"/>
      <c r="FB132" s="29"/>
      <c r="FC132" s="29"/>
      <c r="FD132" s="29"/>
      <c r="FE132" s="29"/>
      <c r="FF132" s="29"/>
      <c r="FG132" s="29"/>
      <c r="FH132" s="29"/>
      <c r="FI132" s="29"/>
      <c r="FJ132" s="29"/>
      <c r="FK132" s="29"/>
      <c r="FL132" s="29"/>
      <c r="FM132" s="29"/>
      <c r="FN132" s="29"/>
      <c r="FO132" s="29"/>
      <c r="FP132" s="29"/>
      <c r="FQ132" s="29"/>
      <c r="FR132" s="29"/>
      <c r="FS132" s="29"/>
      <c r="FT132" s="29"/>
      <c r="FU132" s="29"/>
      <c r="FV132" s="29"/>
      <c r="FW132" s="29"/>
      <c r="FX132" s="29"/>
      <c r="FY132" s="29"/>
      <c r="FZ132" s="29"/>
      <c r="GA132" s="29"/>
      <c r="GB132" s="29"/>
      <c r="GC132" s="29"/>
      <c r="GD132" s="29"/>
      <c r="GE132" s="29"/>
      <c r="GF132" s="29"/>
      <c r="GG132" s="29"/>
      <c r="GH132" s="29"/>
      <c r="GI132" s="29"/>
      <c r="GJ132" s="29"/>
      <c r="GK132" s="29"/>
      <c r="GL132" s="29"/>
      <c r="GM132" s="29"/>
      <c r="GN132" s="29"/>
      <c r="GO132" s="29"/>
      <c r="GP132" s="29"/>
      <c r="GQ132" s="29"/>
      <c r="GR132" s="29"/>
      <c r="GS132" s="29"/>
      <c r="GT132" s="29"/>
      <c r="GU132" s="29"/>
      <c r="GV132" s="29"/>
      <c r="GW132" s="29"/>
      <c r="GX132" s="29"/>
      <c r="GY132" s="29"/>
      <c r="GZ132" s="29"/>
      <c r="HA132" s="29"/>
      <c r="HB132" s="29"/>
      <c r="HC132" s="29"/>
      <c r="HD132" s="29"/>
      <c r="HE132" s="29"/>
      <c r="HF132" s="29"/>
      <c r="HG132" s="29"/>
      <c r="HH132" s="29"/>
      <c r="HI132" s="29"/>
      <c r="HJ132" s="29"/>
      <c r="HK132" s="29"/>
      <c r="HL132" s="29"/>
      <c r="HM132" s="29"/>
      <c r="HN132" s="29"/>
      <c r="HO132" s="29"/>
      <c r="HP132" s="29"/>
      <c r="HQ132" s="29"/>
      <c r="HR132" s="29"/>
      <c r="HS132" s="29"/>
      <c r="HT132" s="29"/>
      <c r="HU132" s="29"/>
      <c r="HV132" s="29"/>
      <c r="HW132" s="29"/>
      <c r="HX132" s="29"/>
      <c r="HY132" s="29"/>
      <c r="HZ132" s="29"/>
      <c r="IA132" s="29"/>
      <c r="IB132" s="29"/>
      <c r="IC132" s="29"/>
      <c r="ID132" s="29"/>
      <c r="IE132" s="29"/>
      <c r="IF132" s="29"/>
      <c r="IG132" s="29"/>
      <c r="IH132" s="29"/>
      <c r="II132" s="29"/>
      <c r="IJ132" s="29"/>
      <c r="IK132" s="29"/>
      <c r="IL132" s="29"/>
      <c r="IM132" s="29"/>
      <c r="IN132" s="29"/>
      <c r="IO132" s="29"/>
      <c r="IP132" s="29"/>
      <c r="IQ132" s="29"/>
      <c r="IR132" s="29"/>
      <c r="IS132" s="29"/>
      <c r="IT132" s="30"/>
    </row>
    <row r="133" spans="1:254" ht="37.25" customHeight="1">
      <c r="A133" s="41" t="s">
        <v>237</v>
      </c>
      <c r="B133" s="5" t="s">
        <v>1412</v>
      </c>
      <c r="C133" s="5" t="s">
        <v>1413</v>
      </c>
      <c r="D133" s="9" t="n">
        <v>1</v>
      </c>
      <c r="E133" s="164" t="n">
        <v>264</v>
      </c>
      <c r="F133" s="340"/>
      <c r="G133" s="341"/>
      <c r="H133" s="342"/>
      <c r="I133" s="343"/>
      <c r="J133" s="47" t="s">
        <v>1144</v>
      </c>
      <c r="K133" s="48" t="s">
        <v>1144</v>
      </c>
      <c r="L133" s="49" t="s">
        <v>1144</v>
      </c>
      <c r="M133" s="350"/>
      <c r="N133" s="51" t="s">
        <v>1144</v>
      </c>
      <c r="O133" s="52" t="s">
        <v>1144</v>
      </c>
      <c r="P133" s="133" t="s">
        <v>1144</v>
      </c>
      <c r="Q133" s="23">
        <f>F133+G133+H133+I133+M133</f>
        <v>0</v>
      </c>
      <c r="R133" s="23">
        <f>Q133*D133</f>
        <v>0</v>
      </c>
      <c r="S133" s="162" t="str">
        <f>IF(Q133&gt;0,Q133*E133,"-")</f>
        <v>-</v>
      </c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  <c r="ET133" s="29"/>
      <c r="EU133" s="29"/>
      <c r="EV133" s="29"/>
      <c r="EW133" s="29"/>
      <c r="EX133" s="29"/>
      <c r="EY133" s="29"/>
      <c r="EZ133" s="29"/>
      <c r="FA133" s="29"/>
      <c r="FB133" s="29"/>
      <c r="FC133" s="29"/>
      <c r="FD133" s="29"/>
      <c r="FE133" s="29"/>
      <c r="FF133" s="29"/>
      <c r="FG133" s="29"/>
      <c r="FH133" s="29"/>
      <c r="FI133" s="29"/>
      <c r="FJ133" s="29"/>
      <c r="FK133" s="29"/>
      <c r="FL133" s="29"/>
      <c r="FM133" s="29"/>
      <c r="FN133" s="29"/>
      <c r="FO133" s="29"/>
      <c r="FP133" s="29"/>
      <c r="FQ133" s="29"/>
      <c r="FR133" s="29"/>
      <c r="FS133" s="29"/>
      <c r="FT133" s="29"/>
      <c r="FU133" s="29"/>
      <c r="FV133" s="29"/>
      <c r="FW133" s="29"/>
      <c r="FX133" s="29"/>
      <c r="FY133" s="29"/>
      <c r="FZ133" s="29"/>
      <c r="GA133" s="29"/>
      <c r="GB133" s="29"/>
      <c r="GC133" s="29"/>
      <c r="GD133" s="29"/>
      <c r="GE133" s="29"/>
      <c r="GF133" s="29"/>
      <c r="GG133" s="29"/>
      <c r="GH133" s="29"/>
      <c r="GI133" s="29"/>
      <c r="GJ133" s="29"/>
      <c r="GK133" s="29"/>
      <c r="GL133" s="29"/>
      <c r="GM133" s="29"/>
      <c r="GN133" s="29"/>
      <c r="GO133" s="29"/>
      <c r="GP133" s="29"/>
      <c r="GQ133" s="29"/>
      <c r="GR133" s="29"/>
      <c r="GS133" s="29"/>
      <c r="GT133" s="29"/>
      <c r="GU133" s="29"/>
      <c r="GV133" s="29"/>
      <c r="GW133" s="29"/>
      <c r="GX133" s="29"/>
      <c r="GY133" s="29"/>
      <c r="GZ133" s="29"/>
      <c r="HA133" s="29"/>
      <c r="HB133" s="29"/>
      <c r="HC133" s="29"/>
      <c r="HD133" s="29"/>
      <c r="HE133" s="29"/>
      <c r="HF133" s="29"/>
      <c r="HG133" s="29"/>
      <c r="HH133" s="29"/>
      <c r="HI133" s="29"/>
      <c r="HJ133" s="29"/>
      <c r="HK133" s="29"/>
      <c r="HL133" s="29"/>
      <c r="HM133" s="29"/>
      <c r="HN133" s="29"/>
      <c r="HO133" s="29"/>
      <c r="HP133" s="29"/>
      <c r="HQ133" s="29"/>
      <c r="HR133" s="29"/>
      <c r="HS133" s="29"/>
      <c r="HT133" s="29"/>
      <c r="HU133" s="29"/>
      <c r="HV133" s="29"/>
      <c r="HW133" s="29"/>
      <c r="HX133" s="29"/>
      <c r="HY133" s="29"/>
      <c r="HZ133" s="29"/>
      <c r="IA133" s="29"/>
      <c r="IB133" s="29"/>
      <c r="IC133" s="29"/>
      <c r="ID133" s="29"/>
      <c r="IE133" s="29"/>
      <c r="IF133" s="29"/>
      <c r="IG133" s="29"/>
      <c r="IH133" s="29"/>
      <c r="II133" s="29"/>
      <c r="IJ133" s="29"/>
      <c r="IK133" s="29"/>
      <c r="IL133" s="29"/>
      <c r="IM133" s="29"/>
      <c r="IN133" s="29"/>
      <c r="IO133" s="29"/>
      <c r="IP133" s="29"/>
      <c r="IQ133" s="29"/>
      <c r="IR133" s="29"/>
      <c r="IS133" s="29"/>
      <c r="IT133" s="30"/>
    </row>
    <row r="134" spans="1:254" ht="37.25" customHeight="1">
      <c r="A134" s="41" t="s">
        <v>237</v>
      </c>
      <c r="B134" s="5" t="s">
        <v>1414</v>
      </c>
      <c r="C134" s="5" t="s">
        <v>1415</v>
      </c>
      <c r="D134" s="9" t="n">
        <v>1</v>
      </c>
      <c r="E134" s="164" t="n">
        <v>264</v>
      </c>
      <c r="F134" s="340"/>
      <c r="G134" s="341"/>
      <c r="H134" s="342"/>
      <c r="I134" s="343"/>
      <c r="J134" s="47" t="s">
        <v>1144</v>
      </c>
      <c r="K134" s="48" t="s">
        <v>1144</v>
      </c>
      <c r="L134" s="49" t="s">
        <v>1144</v>
      </c>
      <c r="M134" s="350"/>
      <c r="N134" s="51" t="s">
        <v>1144</v>
      </c>
      <c r="O134" s="52" t="s">
        <v>1144</v>
      </c>
      <c r="P134" s="133" t="s">
        <v>1144</v>
      </c>
      <c r="Q134" s="23">
        <f>F134+G134+H134+I134+M134</f>
        <v>0</v>
      </c>
      <c r="R134" s="23">
        <f>Q134*D134</f>
        <v>0</v>
      </c>
      <c r="S134" s="162" t="str">
        <f>IF(Q134&gt;0,Q134*E134,"-")</f>
        <v>-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29"/>
      <c r="EP134" s="29"/>
      <c r="EQ134" s="29"/>
      <c r="ER134" s="29"/>
      <c r="ES134" s="29"/>
      <c r="ET134" s="29"/>
      <c r="EU134" s="29"/>
      <c r="EV134" s="29"/>
      <c r="EW134" s="29"/>
      <c r="EX134" s="29"/>
      <c r="EY134" s="29"/>
      <c r="EZ134" s="29"/>
      <c r="FA134" s="29"/>
      <c r="FB134" s="29"/>
      <c r="FC134" s="29"/>
      <c r="FD134" s="29"/>
      <c r="FE134" s="29"/>
      <c r="FF134" s="29"/>
      <c r="FG134" s="29"/>
      <c r="FH134" s="29"/>
      <c r="FI134" s="29"/>
      <c r="FJ134" s="29"/>
      <c r="FK134" s="29"/>
      <c r="FL134" s="29"/>
      <c r="FM134" s="29"/>
      <c r="FN134" s="29"/>
      <c r="FO134" s="29"/>
      <c r="FP134" s="29"/>
      <c r="FQ134" s="29"/>
      <c r="FR134" s="29"/>
      <c r="FS134" s="29"/>
      <c r="FT134" s="29"/>
      <c r="FU134" s="29"/>
      <c r="FV134" s="29"/>
      <c r="FW134" s="29"/>
      <c r="FX134" s="29"/>
      <c r="FY134" s="29"/>
      <c r="FZ134" s="29"/>
      <c r="GA134" s="29"/>
      <c r="GB134" s="29"/>
      <c r="GC134" s="29"/>
      <c r="GD134" s="29"/>
      <c r="GE134" s="29"/>
      <c r="GF134" s="29"/>
      <c r="GG134" s="29"/>
      <c r="GH134" s="29"/>
      <c r="GI134" s="29"/>
      <c r="GJ134" s="29"/>
      <c r="GK134" s="29"/>
      <c r="GL134" s="29"/>
      <c r="GM134" s="29"/>
      <c r="GN134" s="29"/>
      <c r="GO134" s="29"/>
      <c r="GP134" s="29"/>
      <c r="GQ134" s="29"/>
      <c r="GR134" s="29"/>
      <c r="GS134" s="29"/>
      <c r="GT134" s="29"/>
      <c r="GU134" s="29"/>
      <c r="GV134" s="29"/>
      <c r="GW134" s="29"/>
      <c r="GX134" s="29"/>
      <c r="GY134" s="29"/>
      <c r="GZ134" s="29"/>
      <c r="HA134" s="29"/>
      <c r="HB134" s="29"/>
      <c r="HC134" s="29"/>
      <c r="HD134" s="29"/>
      <c r="HE134" s="29"/>
      <c r="HF134" s="29"/>
      <c r="HG134" s="29"/>
      <c r="HH134" s="29"/>
      <c r="HI134" s="29"/>
      <c r="HJ134" s="29"/>
      <c r="HK134" s="29"/>
      <c r="HL134" s="29"/>
      <c r="HM134" s="29"/>
      <c r="HN134" s="29"/>
      <c r="HO134" s="29"/>
      <c r="HP134" s="29"/>
      <c r="HQ134" s="29"/>
      <c r="HR134" s="29"/>
      <c r="HS134" s="29"/>
      <c r="HT134" s="29"/>
      <c r="HU134" s="29"/>
      <c r="HV134" s="29"/>
      <c r="HW134" s="29"/>
      <c r="HX134" s="29"/>
      <c r="HY134" s="29"/>
      <c r="HZ134" s="29"/>
      <c r="IA134" s="29"/>
      <c r="IB134" s="29"/>
      <c r="IC134" s="29"/>
      <c r="ID134" s="29"/>
      <c r="IE134" s="29"/>
      <c r="IF134" s="29"/>
      <c r="IG134" s="29"/>
      <c r="IH134" s="29"/>
      <c r="II134" s="29"/>
      <c r="IJ134" s="29"/>
      <c r="IK134" s="29"/>
      <c r="IL134" s="29"/>
      <c r="IM134" s="29"/>
      <c r="IN134" s="29"/>
      <c r="IO134" s="29"/>
      <c r="IP134" s="29"/>
      <c r="IQ134" s="29"/>
      <c r="IR134" s="29"/>
      <c r="IS134" s="29"/>
      <c r="IT134" s="30"/>
    </row>
    <row r="135" spans="1:254" ht="37.25" customHeight="1">
      <c r="A135" s="41" t="s">
        <v>1416</v>
      </c>
      <c r="B135" s="5" t="s">
        <v>1417</v>
      </c>
      <c r="C135" s="5" t="s">
        <v>1418</v>
      </c>
      <c r="D135" s="9" t="n">
        <v>1</v>
      </c>
      <c r="E135" s="164" t="n">
        <v>380</v>
      </c>
      <c r="F135" s="340"/>
      <c r="G135" s="341"/>
      <c r="H135" s="342"/>
      <c r="I135" s="343"/>
      <c r="J135" s="47" t="s">
        <v>1144</v>
      </c>
      <c r="K135" s="48" t="s">
        <v>1144</v>
      </c>
      <c r="L135" s="49" t="s">
        <v>1144</v>
      </c>
      <c r="M135" s="50" t="s">
        <v>1144</v>
      </c>
      <c r="N135" s="51" t="s">
        <v>1144</v>
      </c>
      <c r="O135" s="52" t="s">
        <v>1144</v>
      </c>
      <c r="P135" s="133" t="s">
        <v>1144</v>
      </c>
      <c r="Q135" s="23">
        <f>F135+G135+H135+I135</f>
        <v>0</v>
      </c>
      <c r="R135" s="23">
        <f>Q135*D135</f>
        <v>0</v>
      </c>
      <c r="S135" s="162" t="str">
        <f>IF(Q135&gt;0,Q135*E135,"-")</f>
        <v>-</v>
      </c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  <c r="EG135" s="29"/>
      <c r="EH135" s="29"/>
      <c r="EI135" s="29"/>
      <c r="EJ135" s="29"/>
      <c r="EK135" s="29"/>
      <c r="EL135" s="29"/>
      <c r="EM135" s="29"/>
      <c r="EN135" s="29"/>
      <c r="EO135" s="29"/>
      <c r="EP135" s="29"/>
      <c r="EQ135" s="29"/>
      <c r="ER135" s="29"/>
      <c r="ES135" s="29"/>
      <c r="ET135" s="29"/>
      <c r="EU135" s="29"/>
      <c r="EV135" s="29"/>
      <c r="EW135" s="29"/>
      <c r="EX135" s="29"/>
      <c r="EY135" s="29"/>
      <c r="EZ135" s="29"/>
      <c r="FA135" s="29"/>
      <c r="FB135" s="29"/>
      <c r="FC135" s="29"/>
      <c r="FD135" s="29"/>
      <c r="FE135" s="29"/>
      <c r="FF135" s="29"/>
      <c r="FG135" s="29"/>
      <c r="FH135" s="29"/>
      <c r="FI135" s="29"/>
      <c r="FJ135" s="29"/>
      <c r="FK135" s="29"/>
      <c r="FL135" s="29"/>
      <c r="FM135" s="29"/>
      <c r="FN135" s="29"/>
      <c r="FO135" s="29"/>
      <c r="FP135" s="29"/>
      <c r="FQ135" s="29"/>
      <c r="FR135" s="29"/>
      <c r="FS135" s="29"/>
      <c r="FT135" s="29"/>
      <c r="FU135" s="29"/>
      <c r="FV135" s="29"/>
      <c r="FW135" s="29"/>
      <c r="FX135" s="29"/>
      <c r="FY135" s="29"/>
      <c r="FZ135" s="29"/>
      <c r="GA135" s="29"/>
      <c r="GB135" s="29"/>
      <c r="GC135" s="29"/>
      <c r="GD135" s="29"/>
      <c r="GE135" s="29"/>
      <c r="GF135" s="29"/>
      <c r="GG135" s="29"/>
      <c r="GH135" s="29"/>
      <c r="GI135" s="29"/>
      <c r="GJ135" s="29"/>
      <c r="GK135" s="29"/>
      <c r="GL135" s="29"/>
      <c r="GM135" s="29"/>
      <c r="GN135" s="29"/>
      <c r="GO135" s="29"/>
      <c r="GP135" s="29"/>
      <c r="GQ135" s="29"/>
      <c r="GR135" s="29"/>
      <c r="GS135" s="29"/>
      <c r="GT135" s="29"/>
      <c r="GU135" s="29"/>
      <c r="GV135" s="29"/>
      <c r="GW135" s="29"/>
      <c r="GX135" s="29"/>
      <c r="GY135" s="29"/>
      <c r="GZ135" s="29"/>
      <c r="HA135" s="29"/>
      <c r="HB135" s="29"/>
      <c r="HC135" s="29"/>
      <c r="HD135" s="29"/>
      <c r="HE135" s="29"/>
      <c r="HF135" s="29"/>
      <c r="HG135" s="29"/>
      <c r="HH135" s="29"/>
      <c r="HI135" s="29"/>
      <c r="HJ135" s="29"/>
      <c r="HK135" s="29"/>
      <c r="HL135" s="29"/>
      <c r="HM135" s="29"/>
      <c r="HN135" s="29"/>
      <c r="HO135" s="29"/>
      <c r="HP135" s="29"/>
      <c r="HQ135" s="29"/>
      <c r="HR135" s="29"/>
      <c r="HS135" s="29"/>
      <c r="HT135" s="29"/>
      <c r="HU135" s="29"/>
      <c r="HV135" s="29"/>
      <c r="HW135" s="29"/>
      <c r="HX135" s="29"/>
      <c r="HY135" s="29"/>
      <c r="HZ135" s="29"/>
      <c r="IA135" s="29"/>
      <c r="IB135" s="29"/>
      <c r="IC135" s="29"/>
      <c r="ID135" s="29"/>
      <c r="IE135" s="29"/>
      <c r="IF135" s="29"/>
      <c r="IG135" s="29"/>
      <c r="IH135" s="29"/>
      <c r="II135" s="29"/>
      <c r="IJ135" s="29"/>
      <c r="IK135" s="29"/>
      <c r="IL135" s="29"/>
      <c r="IM135" s="29"/>
      <c r="IN135" s="29"/>
      <c r="IO135" s="29"/>
      <c r="IP135" s="29"/>
      <c r="IQ135" s="29"/>
      <c r="IR135" s="29"/>
      <c r="IS135" s="29"/>
      <c r="IT135" s="30"/>
    </row>
    <row r="136" spans="1:254" ht="37.25" customHeight="1">
      <c r="A136" s="41" t="s">
        <v>1419</v>
      </c>
      <c r="B136" s="5" t="s">
        <v>988</v>
      </c>
      <c r="C136" s="5" t="s">
        <v>1420</v>
      </c>
      <c r="D136" s="9" t="n">
        <v>1</v>
      </c>
      <c r="E136" s="164" t="n">
        <v>215</v>
      </c>
      <c r="F136" s="340"/>
      <c r="G136" s="341"/>
      <c r="H136" s="342"/>
      <c r="I136" s="343"/>
      <c r="J136" s="47" t="s">
        <v>1144</v>
      </c>
      <c r="K136" s="48" t="s">
        <v>1144</v>
      </c>
      <c r="L136" s="49" t="s">
        <v>1144</v>
      </c>
      <c r="M136" s="350"/>
      <c r="N136" s="51" t="s">
        <v>1144</v>
      </c>
      <c r="O136" s="52" t="s">
        <v>1144</v>
      </c>
      <c r="P136" s="353"/>
      <c r="Q136" s="23">
        <f>F136+G136+H136+I136+P136+M136</f>
        <v>0</v>
      </c>
      <c r="R136" s="23">
        <f>Q136*D136</f>
        <v>0</v>
      </c>
      <c r="S136" s="162" t="str">
        <f>IF(Q136&gt;0,Q136*E136,"-")</f>
        <v>-</v>
      </c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  <c r="ET136" s="29"/>
      <c r="EU136" s="29"/>
      <c r="EV136" s="29"/>
      <c r="EW136" s="29"/>
      <c r="EX136" s="29"/>
      <c r="EY136" s="29"/>
      <c r="EZ136" s="29"/>
      <c r="FA136" s="29"/>
      <c r="FB136" s="29"/>
      <c r="FC136" s="29"/>
      <c r="FD136" s="29"/>
      <c r="FE136" s="29"/>
      <c r="FF136" s="29"/>
      <c r="FG136" s="29"/>
      <c r="FH136" s="29"/>
      <c r="FI136" s="29"/>
      <c r="FJ136" s="29"/>
      <c r="FK136" s="29"/>
      <c r="FL136" s="29"/>
      <c r="FM136" s="29"/>
      <c r="FN136" s="29"/>
      <c r="FO136" s="29"/>
      <c r="FP136" s="29"/>
      <c r="FQ136" s="29"/>
      <c r="FR136" s="29"/>
      <c r="FS136" s="29"/>
      <c r="FT136" s="29"/>
      <c r="FU136" s="29"/>
      <c r="FV136" s="29"/>
      <c r="FW136" s="29"/>
      <c r="FX136" s="29"/>
      <c r="FY136" s="29"/>
      <c r="FZ136" s="29"/>
      <c r="GA136" s="29"/>
      <c r="GB136" s="29"/>
      <c r="GC136" s="29"/>
      <c r="GD136" s="29"/>
      <c r="GE136" s="29"/>
      <c r="GF136" s="29"/>
      <c r="GG136" s="29"/>
      <c r="GH136" s="29"/>
      <c r="GI136" s="29"/>
      <c r="GJ136" s="29"/>
      <c r="GK136" s="29"/>
      <c r="GL136" s="29"/>
      <c r="GM136" s="29"/>
      <c r="GN136" s="29"/>
      <c r="GO136" s="29"/>
      <c r="GP136" s="29"/>
      <c r="GQ136" s="29"/>
      <c r="GR136" s="29"/>
      <c r="GS136" s="29"/>
      <c r="GT136" s="29"/>
      <c r="GU136" s="29"/>
      <c r="GV136" s="29"/>
      <c r="GW136" s="29"/>
      <c r="GX136" s="29"/>
      <c r="GY136" s="29"/>
      <c r="GZ136" s="29"/>
      <c r="HA136" s="29"/>
      <c r="HB136" s="29"/>
      <c r="HC136" s="29"/>
      <c r="HD136" s="29"/>
      <c r="HE136" s="29"/>
      <c r="HF136" s="29"/>
      <c r="HG136" s="29"/>
      <c r="HH136" s="29"/>
      <c r="HI136" s="29"/>
      <c r="HJ136" s="29"/>
      <c r="HK136" s="29"/>
      <c r="HL136" s="29"/>
      <c r="HM136" s="29"/>
      <c r="HN136" s="29"/>
      <c r="HO136" s="29"/>
      <c r="HP136" s="29"/>
      <c r="HQ136" s="29"/>
      <c r="HR136" s="29"/>
      <c r="HS136" s="29"/>
      <c r="HT136" s="29"/>
      <c r="HU136" s="29"/>
      <c r="HV136" s="29"/>
      <c r="HW136" s="29"/>
      <c r="HX136" s="29"/>
      <c r="HY136" s="29"/>
      <c r="HZ136" s="29"/>
      <c r="IA136" s="29"/>
      <c r="IB136" s="29"/>
      <c r="IC136" s="29"/>
      <c r="ID136" s="29"/>
      <c r="IE136" s="29"/>
      <c r="IF136" s="29"/>
      <c r="IG136" s="29"/>
      <c r="IH136" s="29"/>
      <c r="II136" s="29"/>
      <c r="IJ136" s="29"/>
      <c r="IK136" s="29"/>
      <c r="IL136" s="29"/>
      <c r="IM136" s="29"/>
      <c r="IN136" s="29"/>
      <c r="IO136" s="29"/>
      <c r="IP136" s="29"/>
      <c r="IQ136" s="29"/>
      <c r="IR136" s="29"/>
      <c r="IS136" s="29"/>
      <c r="IT136" s="30"/>
    </row>
    <row r="137" spans="1:254" ht="37.25" customHeight="1">
      <c r="A137" s="41" t="s">
        <v>1419</v>
      </c>
      <c r="B137" s="5" t="s">
        <v>990</v>
      </c>
      <c r="C137" s="5" t="s">
        <v>1421</v>
      </c>
      <c r="D137" s="9" t="n">
        <v>1</v>
      </c>
      <c r="E137" s="164" t="n">
        <v>205</v>
      </c>
      <c r="F137" s="340"/>
      <c r="G137" s="341"/>
      <c r="H137" s="342"/>
      <c r="I137" s="343"/>
      <c r="J137" s="47" t="s">
        <v>1144</v>
      </c>
      <c r="K137" s="48" t="s">
        <v>1144</v>
      </c>
      <c r="L137" s="49" t="s">
        <v>1144</v>
      </c>
      <c r="M137" s="350"/>
      <c r="N137" s="51" t="s">
        <v>1144</v>
      </c>
      <c r="O137" s="52" t="s">
        <v>1144</v>
      </c>
      <c r="P137" s="353"/>
      <c r="Q137" s="23">
        <f>F137+G137+H137+I137+P137+M137</f>
        <v>0</v>
      </c>
      <c r="R137" s="23">
        <f>Q137*D137</f>
        <v>0</v>
      </c>
      <c r="S137" s="162" t="str">
        <f>IF(Q137&gt;0,Q137*E137,"-")</f>
        <v>-</v>
      </c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29"/>
      <c r="EK137" s="29"/>
      <c r="EL137" s="29"/>
      <c r="EM137" s="29"/>
      <c r="EN137" s="29"/>
      <c r="EO137" s="29"/>
      <c r="EP137" s="29"/>
      <c r="EQ137" s="29"/>
      <c r="ER137" s="29"/>
      <c r="ES137" s="29"/>
      <c r="ET137" s="29"/>
      <c r="EU137" s="29"/>
      <c r="EV137" s="29"/>
      <c r="EW137" s="29"/>
      <c r="EX137" s="29"/>
      <c r="EY137" s="29"/>
      <c r="EZ137" s="29"/>
      <c r="FA137" s="29"/>
      <c r="FB137" s="29"/>
      <c r="FC137" s="29"/>
      <c r="FD137" s="29"/>
      <c r="FE137" s="29"/>
      <c r="FF137" s="29"/>
      <c r="FG137" s="29"/>
      <c r="FH137" s="29"/>
      <c r="FI137" s="29"/>
      <c r="FJ137" s="29"/>
      <c r="FK137" s="29"/>
      <c r="FL137" s="29"/>
      <c r="FM137" s="29"/>
      <c r="FN137" s="29"/>
      <c r="FO137" s="29"/>
      <c r="FP137" s="29"/>
      <c r="FQ137" s="29"/>
      <c r="FR137" s="29"/>
      <c r="FS137" s="29"/>
      <c r="FT137" s="29"/>
      <c r="FU137" s="29"/>
      <c r="FV137" s="29"/>
      <c r="FW137" s="29"/>
      <c r="FX137" s="29"/>
      <c r="FY137" s="29"/>
      <c r="FZ137" s="29"/>
      <c r="GA137" s="29"/>
      <c r="GB137" s="29"/>
      <c r="GC137" s="29"/>
      <c r="GD137" s="29"/>
      <c r="GE137" s="29"/>
      <c r="GF137" s="29"/>
      <c r="GG137" s="29"/>
      <c r="GH137" s="29"/>
      <c r="GI137" s="29"/>
      <c r="GJ137" s="29"/>
      <c r="GK137" s="29"/>
      <c r="GL137" s="29"/>
      <c r="GM137" s="29"/>
      <c r="GN137" s="29"/>
      <c r="GO137" s="29"/>
      <c r="GP137" s="29"/>
      <c r="GQ137" s="29"/>
      <c r="GR137" s="29"/>
      <c r="GS137" s="29"/>
      <c r="GT137" s="29"/>
      <c r="GU137" s="29"/>
      <c r="GV137" s="29"/>
      <c r="GW137" s="29"/>
      <c r="GX137" s="29"/>
      <c r="GY137" s="29"/>
      <c r="GZ137" s="29"/>
      <c r="HA137" s="29"/>
      <c r="HB137" s="29"/>
      <c r="HC137" s="29"/>
      <c r="HD137" s="29"/>
      <c r="HE137" s="29"/>
      <c r="HF137" s="29"/>
      <c r="HG137" s="29"/>
      <c r="HH137" s="29"/>
      <c r="HI137" s="29"/>
      <c r="HJ137" s="29"/>
      <c r="HK137" s="29"/>
      <c r="HL137" s="29"/>
      <c r="HM137" s="29"/>
      <c r="HN137" s="29"/>
      <c r="HO137" s="29"/>
      <c r="HP137" s="29"/>
      <c r="HQ137" s="29"/>
      <c r="HR137" s="29"/>
      <c r="HS137" s="29"/>
      <c r="HT137" s="29"/>
      <c r="HU137" s="29"/>
      <c r="HV137" s="29"/>
      <c r="HW137" s="29"/>
      <c r="HX137" s="29"/>
      <c r="HY137" s="29"/>
      <c r="HZ137" s="29"/>
      <c r="IA137" s="29"/>
      <c r="IB137" s="29"/>
      <c r="IC137" s="29"/>
      <c r="ID137" s="29"/>
      <c r="IE137" s="29"/>
      <c r="IF137" s="29"/>
      <c r="IG137" s="29"/>
      <c r="IH137" s="29"/>
      <c r="II137" s="29"/>
      <c r="IJ137" s="29"/>
      <c r="IK137" s="29"/>
      <c r="IL137" s="29"/>
      <c r="IM137" s="29"/>
      <c r="IN137" s="29"/>
      <c r="IO137" s="29"/>
      <c r="IP137" s="29"/>
      <c r="IQ137" s="29"/>
      <c r="IR137" s="29"/>
      <c r="IS137" s="29"/>
      <c r="IT137" s="30"/>
    </row>
    <row r="138" spans="1:254" ht="37.25" customHeight="1">
      <c r="A138" s="41" t="s">
        <v>1419</v>
      </c>
      <c r="B138" s="5" t="s">
        <v>1422</v>
      </c>
      <c r="C138" s="5" t="s">
        <v>1423</v>
      </c>
      <c r="D138" s="9" t="n">
        <v>1</v>
      </c>
      <c r="E138" s="164" t="n">
        <v>362</v>
      </c>
      <c r="F138" s="340"/>
      <c r="G138" s="341"/>
      <c r="H138" s="342"/>
      <c r="I138" s="343"/>
      <c r="J138" s="47" t="s">
        <v>1144</v>
      </c>
      <c r="K138" s="48" t="s">
        <v>1144</v>
      </c>
      <c r="L138" s="49" t="s">
        <v>1144</v>
      </c>
      <c r="M138" s="350"/>
      <c r="N138" s="51" t="s">
        <v>1144</v>
      </c>
      <c r="O138" s="52" t="s">
        <v>1144</v>
      </c>
      <c r="P138" s="353"/>
      <c r="Q138" s="23">
        <f>F138+G138+H138+I138+P138+M138</f>
        <v>0</v>
      </c>
      <c r="R138" s="23">
        <f>Q138*D138</f>
        <v>0</v>
      </c>
      <c r="S138" s="162" t="str">
        <f>IF(Q138&gt;0,Q138*E138,"-")</f>
        <v>-</v>
      </c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/>
      <c r="EW138" s="29"/>
      <c r="EX138" s="29"/>
      <c r="EY138" s="29"/>
      <c r="EZ138" s="29"/>
      <c r="FA138" s="29"/>
      <c r="FB138" s="29"/>
      <c r="FC138" s="29"/>
      <c r="FD138" s="29"/>
      <c r="FE138" s="29"/>
      <c r="FF138" s="29"/>
      <c r="FG138" s="29"/>
      <c r="FH138" s="29"/>
      <c r="FI138" s="29"/>
      <c r="FJ138" s="29"/>
      <c r="FK138" s="29"/>
      <c r="FL138" s="29"/>
      <c r="FM138" s="29"/>
      <c r="FN138" s="29"/>
      <c r="FO138" s="29"/>
      <c r="FP138" s="29"/>
      <c r="FQ138" s="29"/>
      <c r="FR138" s="29"/>
      <c r="FS138" s="29"/>
      <c r="FT138" s="29"/>
      <c r="FU138" s="29"/>
      <c r="FV138" s="29"/>
      <c r="FW138" s="29"/>
      <c r="FX138" s="29"/>
      <c r="FY138" s="29"/>
      <c r="FZ138" s="29"/>
      <c r="GA138" s="29"/>
      <c r="GB138" s="29"/>
      <c r="GC138" s="29"/>
      <c r="GD138" s="29"/>
      <c r="GE138" s="29"/>
      <c r="GF138" s="29"/>
      <c r="GG138" s="29"/>
      <c r="GH138" s="29"/>
      <c r="GI138" s="29"/>
      <c r="GJ138" s="29"/>
      <c r="GK138" s="29"/>
      <c r="GL138" s="29"/>
      <c r="GM138" s="29"/>
      <c r="GN138" s="29"/>
      <c r="GO138" s="29"/>
      <c r="GP138" s="29"/>
      <c r="GQ138" s="29"/>
      <c r="GR138" s="29"/>
      <c r="GS138" s="29"/>
      <c r="GT138" s="29"/>
      <c r="GU138" s="29"/>
      <c r="GV138" s="29"/>
      <c r="GW138" s="29"/>
      <c r="GX138" s="29"/>
      <c r="GY138" s="29"/>
      <c r="GZ138" s="29"/>
      <c r="HA138" s="29"/>
      <c r="HB138" s="29"/>
      <c r="HC138" s="29"/>
      <c r="HD138" s="29"/>
      <c r="HE138" s="29"/>
      <c r="HF138" s="29"/>
      <c r="HG138" s="29"/>
      <c r="HH138" s="29"/>
      <c r="HI138" s="29"/>
      <c r="HJ138" s="29"/>
      <c r="HK138" s="29"/>
      <c r="HL138" s="29"/>
      <c r="HM138" s="29"/>
      <c r="HN138" s="29"/>
      <c r="HO138" s="29"/>
      <c r="HP138" s="29"/>
      <c r="HQ138" s="29"/>
      <c r="HR138" s="29"/>
      <c r="HS138" s="29"/>
      <c r="HT138" s="29"/>
      <c r="HU138" s="29"/>
      <c r="HV138" s="29"/>
      <c r="HW138" s="29"/>
      <c r="HX138" s="29"/>
      <c r="HY138" s="29"/>
      <c r="HZ138" s="29"/>
      <c r="IA138" s="29"/>
      <c r="IB138" s="29"/>
      <c r="IC138" s="29"/>
      <c r="ID138" s="29"/>
      <c r="IE138" s="29"/>
      <c r="IF138" s="29"/>
      <c r="IG138" s="29"/>
      <c r="IH138" s="29"/>
      <c r="II138" s="29"/>
      <c r="IJ138" s="29"/>
      <c r="IK138" s="29"/>
      <c r="IL138" s="29"/>
      <c r="IM138" s="29"/>
      <c r="IN138" s="29"/>
      <c r="IO138" s="29"/>
      <c r="IP138" s="29"/>
      <c r="IQ138" s="29"/>
      <c r="IR138" s="29"/>
      <c r="IS138" s="29"/>
      <c r="IT138" s="30"/>
    </row>
    <row r="139" spans="1:254" ht="37.25" customHeight="1">
      <c r="A139" s="41" t="s">
        <v>1419</v>
      </c>
      <c r="B139" s="5" t="s">
        <v>1424</v>
      </c>
      <c r="C139" s="5" t="s">
        <v>1425</v>
      </c>
      <c r="D139" s="9" t="n">
        <v>1</v>
      </c>
      <c r="E139" s="164" t="n">
        <v>343</v>
      </c>
      <c r="F139" s="340"/>
      <c r="G139" s="341"/>
      <c r="H139" s="342"/>
      <c r="I139" s="343"/>
      <c r="J139" s="47" t="s">
        <v>1144</v>
      </c>
      <c r="K139" s="48" t="s">
        <v>1144</v>
      </c>
      <c r="L139" s="49" t="s">
        <v>1144</v>
      </c>
      <c r="M139" s="350"/>
      <c r="N139" s="51" t="s">
        <v>1144</v>
      </c>
      <c r="O139" s="52" t="s">
        <v>1144</v>
      </c>
      <c r="P139" s="353"/>
      <c r="Q139" s="23">
        <f>F139+G139+H139+I139+P139+M139</f>
        <v>0</v>
      </c>
      <c r="R139" s="23">
        <f>Q139*D139</f>
        <v>0</v>
      </c>
      <c r="S139" s="162" t="str">
        <f>IF(Q139&gt;0,Q139*E139,"-")</f>
        <v>-</v>
      </c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  <c r="FH139" s="29"/>
      <c r="FI139" s="29"/>
      <c r="FJ139" s="29"/>
      <c r="FK139" s="29"/>
      <c r="FL139" s="29"/>
      <c r="FM139" s="29"/>
      <c r="FN139" s="29"/>
      <c r="FO139" s="29"/>
      <c r="FP139" s="29"/>
      <c r="FQ139" s="29"/>
      <c r="FR139" s="29"/>
      <c r="FS139" s="29"/>
      <c r="FT139" s="29"/>
      <c r="FU139" s="29"/>
      <c r="FV139" s="29"/>
      <c r="FW139" s="29"/>
      <c r="FX139" s="29"/>
      <c r="FY139" s="29"/>
      <c r="FZ139" s="29"/>
      <c r="GA139" s="29"/>
      <c r="GB139" s="29"/>
      <c r="GC139" s="29"/>
      <c r="GD139" s="29"/>
      <c r="GE139" s="29"/>
      <c r="GF139" s="29"/>
      <c r="GG139" s="29"/>
      <c r="GH139" s="29"/>
      <c r="GI139" s="29"/>
      <c r="GJ139" s="29"/>
      <c r="GK139" s="29"/>
      <c r="GL139" s="29"/>
      <c r="GM139" s="29"/>
      <c r="GN139" s="29"/>
      <c r="GO139" s="29"/>
      <c r="GP139" s="29"/>
      <c r="GQ139" s="29"/>
      <c r="GR139" s="29"/>
      <c r="GS139" s="29"/>
      <c r="GT139" s="29"/>
      <c r="GU139" s="29"/>
      <c r="GV139" s="29"/>
      <c r="GW139" s="29"/>
      <c r="GX139" s="29"/>
      <c r="GY139" s="29"/>
      <c r="GZ139" s="29"/>
      <c r="HA139" s="29"/>
      <c r="HB139" s="29"/>
      <c r="HC139" s="29"/>
      <c r="HD139" s="29"/>
      <c r="HE139" s="29"/>
      <c r="HF139" s="29"/>
      <c r="HG139" s="29"/>
      <c r="HH139" s="29"/>
      <c r="HI139" s="29"/>
      <c r="HJ139" s="29"/>
      <c r="HK139" s="29"/>
      <c r="HL139" s="29"/>
      <c r="HM139" s="29"/>
      <c r="HN139" s="29"/>
      <c r="HO139" s="29"/>
      <c r="HP139" s="29"/>
      <c r="HQ139" s="29"/>
      <c r="HR139" s="29"/>
      <c r="HS139" s="29"/>
      <c r="HT139" s="29"/>
      <c r="HU139" s="29"/>
      <c r="HV139" s="29"/>
      <c r="HW139" s="29"/>
      <c r="HX139" s="29"/>
      <c r="HY139" s="29"/>
      <c r="HZ139" s="29"/>
      <c r="IA139" s="29"/>
      <c r="IB139" s="29"/>
      <c r="IC139" s="29"/>
      <c r="ID139" s="29"/>
      <c r="IE139" s="29"/>
      <c r="IF139" s="29"/>
      <c r="IG139" s="29"/>
      <c r="IH139" s="29"/>
      <c r="II139" s="29"/>
      <c r="IJ139" s="29"/>
      <c r="IK139" s="29"/>
      <c r="IL139" s="29"/>
      <c r="IM139" s="29"/>
      <c r="IN139" s="29"/>
      <c r="IO139" s="29"/>
      <c r="IP139" s="29"/>
      <c r="IQ139" s="29"/>
      <c r="IR139" s="29"/>
      <c r="IS139" s="29"/>
      <c r="IT139" s="30"/>
    </row>
    <row r="140" spans="1:254" ht="37.25" customHeight="1">
      <c r="A140" s="41" t="s">
        <v>1419</v>
      </c>
      <c r="B140" s="5" t="s">
        <v>1426</v>
      </c>
      <c r="C140" s="5" t="s">
        <v>1427</v>
      </c>
      <c r="D140" s="9" t="n">
        <v>1</v>
      </c>
      <c r="E140" s="164" t="n">
        <v>549</v>
      </c>
      <c r="F140" s="340"/>
      <c r="G140" s="341"/>
      <c r="H140" s="342"/>
      <c r="I140" s="343"/>
      <c r="J140" s="47" t="s">
        <v>1144</v>
      </c>
      <c r="K140" s="48" t="s">
        <v>1144</v>
      </c>
      <c r="L140" s="49" t="s">
        <v>1144</v>
      </c>
      <c r="M140" s="350"/>
      <c r="N140" s="51" t="s">
        <v>1144</v>
      </c>
      <c r="O140" s="52" t="s">
        <v>1144</v>
      </c>
      <c r="P140" s="353"/>
      <c r="Q140" s="23">
        <f>F140+G140+H140+I140+P140+M140</f>
        <v>0</v>
      </c>
      <c r="R140" s="23">
        <f>Q140*D140</f>
        <v>0</v>
      </c>
      <c r="S140" s="162" t="str">
        <f>IF(Q140&gt;0,Q140*E140,"-")</f>
        <v>-</v>
      </c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  <c r="FH140" s="29"/>
      <c r="FI140" s="29"/>
      <c r="FJ140" s="29"/>
      <c r="FK140" s="29"/>
      <c r="FL140" s="29"/>
      <c r="FM140" s="29"/>
      <c r="FN140" s="29"/>
      <c r="FO140" s="29"/>
      <c r="FP140" s="29"/>
      <c r="FQ140" s="29"/>
      <c r="FR140" s="29"/>
      <c r="FS140" s="29"/>
      <c r="FT140" s="29"/>
      <c r="FU140" s="29"/>
      <c r="FV140" s="29"/>
      <c r="FW140" s="29"/>
      <c r="FX140" s="29"/>
      <c r="FY140" s="29"/>
      <c r="FZ140" s="29"/>
      <c r="GA140" s="29"/>
      <c r="GB140" s="29"/>
      <c r="GC140" s="29"/>
      <c r="GD140" s="29"/>
      <c r="GE140" s="29"/>
      <c r="GF140" s="29"/>
      <c r="GG140" s="29"/>
      <c r="GH140" s="29"/>
      <c r="GI140" s="29"/>
      <c r="GJ140" s="29"/>
      <c r="GK140" s="29"/>
      <c r="GL140" s="29"/>
      <c r="GM140" s="29"/>
      <c r="GN140" s="29"/>
      <c r="GO140" s="29"/>
      <c r="GP140" s="29"/>
      <c r="GQ140" s="29"/>
      <c r="GR140" s="29"/>
      <c r="GS140" s="29"/>
      <c r="GT140" s="29"/>
      <c r="GU140" s="29"/>
      <c r="GV140" s="29"/>
      <c r="GW140" s="29"/>
      <c r="GX140" s="29"/>
      <c r="GY140" s="29"/>
      <c r="GZ140" s="29"/>
      <c r="HA140" s="29"/>
      <c r="HB140" s="29"/>
      <c r="HC140" s="29"/>
      <c r="HD140" s="29"/>
      <c r="HE140" s="29"/>
      <c r="HF140" s="29"/>
      <c r="HG140" s="29"/>
      <c r="HH140" s="29"/>
      <c r="HI140" s="29"/>
      <c r="HJ140" s="29"/>
      <c r="HK140" s="29"/>
      <c r="HL140" s="29"/>
      <c r="HM140" s="29"/>
      <c r="HN140" s="29"/>
      <c r="HO140" s="29"/>
      <c r="HP140" s="29"/>
      <c r="HQ140" s="29"/>
      <c r="HR140" s="29"/>
      <c r="HS140" s="29"/>
      <c r="HT140" s="29"/>
      <c r="HU140" s="29"/>
      <c r="HV140" s="29"/>
      <c r="HW140" s="29"/>
      <c r="HX140" s="29"/>
      <c r="HY140" s="29"/>
      <c r="HZ140" s="29"/>
      <c r="IA140" s="29"/>
      <c r="IB140" s="29"/>
      <c r="IC140" s="29"/>
      <c r="ID140" s="29"/>
      <c r="IE140" s="29"/>
      <c r="IF140" s="29"/>
      <c r="IG140" s="29"/>
      <c r="IH140" s="29"/>
      <c r="II140" s="29"/>
      <c r="IJ140" s="29"/>
      <c r="IK140" s="29"/>
      <c r="IL140" s="29"/>
      <c r="IM140" s="29"/>
      <c r="IN140" s="29"/>
      <c r="IO140" s="29"/>
      <c r="IP140" s="29"/>
      <c r="IQ140" s="29"/>
      <c r="IR140" s="29"/>
      <c r="IS140" s="29"/>
      <c r="IT140" s="30"/>
    </row>
    <row r="141" spans="1:254" ht="37.25" customHeight="1">
      <c r="A141" s="41" t="s">
        <v>1419</v>
      </c>
      <c r="B141" s="5" t="s">
        <v>1428</v>
      </c>
      <c r="C141" s="5" t="s">
        <v>1429</v>
      </c>
      <c r="D141" s="9" t="n">
        <v>1</v>
      </c>
      <c r="E141" s="164" t="n">
        <v>519</v>
      </c>
      <c r="F141" s="340"/>
      <c r="G141" s="341"/>
      <c r="H141" s="342"/>
      <c r="I141" s="343"/>
      <c r="J141" s="47" t="s">
        <v>1144</v>
      </c>
      <c r="K141" s="48" t="s">
        <v>1144</v>
      </c>
      <c r="L141" s="49" t="s">
        <v>1144</v>
      </c>
      <c r="M141" s="350"/>
      <c r="N141" s="51" t="s">
        <v>1144</v>
      </c>
      <c r="O141" s="52" t="s">
        <v>1144</v>
      </c>
      <c r="P141" s="353"/>
      <c r="Q141" s="23">
        <f>F141+G141+H141+I141+P141+M141</f>
        <v>0</v>
      </c>
      <c r="R141" s="23">
        <f>Q141*D141</f>
        <v>0</v>
      </c>
      <c r="S141" s="162" t="str">
        <f>IF(Q141&gt;0,Q141*E141,"-")</f>
        <v>-</v>
      </c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  <c r="EG141" s="29"/>
      <c r="EH141" s="29"/>
      <c r="EI141" s="29"/>
      <c r="EJ141" s="29"/>
      <c r="EK141" s="29"/>
      <c r="EL141" s="29"/>
      <c r="EM141" s="29"/>
      <c r="EN141" s="29"/>
      <c r="EO141" s="29"/>
      <c r="EP141" s="29"/>
      <c r="EQ141" s="29"/>
      <c r="ER141" s="29"/>
      <c r="ES141" s="29"/>
      <c r="ET141" s="29"/>
      <c r="EU141" s="29"/>
      <c r="EV141" s="29"/>
      <c r="EW141" s="29"/>
      <c r="EX141" s="29"/>
      <c r="EY141" s="29"/>
      <c r="EZ141" s="29"/>
      <c r="FA141" s="29"/>
      <c r="FB141" s="29"/>
      <c r="FC141" s="29"/>
      <c r="FD141" s="29"/>
      <c r="FE141" s="29"/>
      <c r="FF141" s="29"/>
      <c r="FG141" s="29"/>
      <c r="FH141" s="29"/>
      <c r="FI141" s="29"/>
      <c r="FJ141" s="29"/>
      <c r="FK141" s="29"/>
      <c r="FL141" s="29"/>
      <c r="FM141" s="29"/>
      <c r="FN141" s="29"/>
      <c r="FO141" s="29"/>
      <c r="FP141" s="29"/>
      <c r="FQ141" s="29"/>
      <c r="FR141" s="29"/>
      <c r="FS141" s="29"/>
      <c r="FT141" s="29"/>
      <c r="FU141" s="29"/>
      <c r="FV141" s="29"/>
      <c r="FW141" s="29"/>
      <c r="FX141" s="29"/>
      <c r="FY141" s="29"/>
      <c r="FZ141" s="29"/>
      <c r="GA141" s="29"/>
      <c r="GB141" s="29"/>
      <c r="GC141" s="29"/>
      <c r="GD141" s="29"/>
      <c r="GE141" s="29"/>
      <c r="GF141" s="29"/>
      <c r="GG141" s="29"/>
      <c r="GH141" s="29"/>
      <c r="GI141" s="29"/>
      <c r="GJ141" s="29"/>
      <c r="GK141" s="29"/>
      <c r="GL141" s="29"/>
      <c r="GM141" s="29"/>
      <c r="GN141" s="29"/>
      <c r="GO141" s="29"/>
      <c r="GP141" s="29"/>
      <c r="GQ141" s="29"/>
      <c r="GR141" s="29"/>
      <c r="GS141" s="29"/>
      <c r="GT141" s="29"/>
      <c r="GU141" s="29"/>
      <c r="GV141" s="29"/>
      <c r="GW141" s="29"/>
      <c r="GX141" s="29"/>
      <c r="GY141" s="29"/>
      <c r="GZ141" s="29"/>
      <c r="HA141" s="29"/>
      <c r="HB141" s="29"/>
      <c r="HC141" s="29"/>
      <c r="HD141" s="29"/>
      <c r="HE141" s="29"/>
      <c r="HF141" s="29"/>
      <c r="HG141" s="29"/>
      <c r="HH141" s="29"/>
      <c r="HI141" s="29"/>
      <c r="HJ141" s="29"/>
      <c r="HK141" s="29"/>
      <c r="HL141" s="29"/>
      <c r="HM141" s="29"/>
      <c r="HN141" s="29"/>
      <c r="HO141" s="29"/>
      <c r="HP141" s="29"/>
      <c r="HQ141" s="29"/>
      <c r="HR141" s="29"/>
      <c r="HS141" s="29"/>
      <c r="HT141" s="29"/>
      <c r="HU141" s="29"/>
      <c r="HV141" s="29"/>
      <c r="HW141" s="29"/>
      <c r="HX141" s="29"/>
      <c r="HY141" s="29"/>
      <c r="HZ141" s="29"/>
      <c r="IA141" s="29"/>
      <c r="IB141" s="29"/>
      <c r="IC141" s="29"/>
      <c r="ID141" s="29"/>
      <c r="IE141" s="29"/>
      <c r="IF141" s="29"/>
      <c r="IG141" s="29"/>
      <c r="IH141" s="29"/>
      <c r="II141" s="29"/>
      <c r="IJ141" s="29"/>
      <c r="IK141" s="29"/>
      <c r="IL141" s="29"/>
      <c r="IM141" s="29"/>
      <c r="IN141" s="29"/>
      <c r="IO141" s="29"/>
      <c r="IP141" s="29"/>
      <c r="IQ141" s="29"/>
      <c r="IR141" s="29"/>
      <c r="IS141" s="29"/>
      <c r="IT141" s="30"/>
    </row>
    <row r="142" spans="1:254" ht="37.25" customHeight="1">
      <c r="A142" s="41" t="s">
        <v>1419</v>
      </c>
      <c r="B142" s="5" t="s">
        <v>1430</v>
      </c>
      <c r="C142" s="5" t="s">
        <v>1431</v>
      </c>
      <c r="D142" s="9" t="n">
        <v>1</v>
      </c>
      <c r="E142" s="164" t="n">
        <v>666</v>
      </c>
      <c r="F142" s="340"/>
      <c r="G142" s="341"/>
      <c r="H142" s="342"/>
      <c r="I142" s="343"/>
      <c r="J142" s="47" t="s">
        <v>1144</v>
      </c>
      <c r="K142" s="48" t="s">
        <v>1144</v>
      </c>
      <c r="L142" s="49" t="s">
        <v>1144</v>
      </c>
      <c r="M142" s="350"/>
      <c r="N142" s="51" t="s">
        <v>1144</v>
      </c>
      <c r="O142" s="52" t="s">
        <v>1144</v>
      </c>
      <c r="P142" s="353"/>
      <c r="Q142" s="23">
        <f>F142+G142+H142+I142+P142+M142</f>
        <v>0</v>
      </c>
      <c r="R142" s="23">
        <f>Q142*D142</f>
        <v>0</v>
      </c>
      <c r="S142" s="162" t="str">
        <f>IF(Q142&gt;0,Q142*E142,"-")</f>
        <v>-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  <c r="ET142" s="29"/>
      <c r="EU142" s="29"/>
      <c r="EV142" s="29"/>
      <c r="EW142" s="29"/>
      <c r="EX142" s="29"/>
      <c r="EY142" s="29"/>
      <c r="EZ142" s="29"/>
      <c r="FA142" s="29"/>
      <c r="FB142" s="29"/>
      <c r="FC142" s="29"/>
      <c r="FD142" s="29"/>
      <c r="FE142" s="29"/>
      <c r="FF142" s="29"/>
      <c r="FG142" s="29"/>
      <c r="FH142" s="29"/>
      <c r="FI142" s="29"/>
      <c r="FJ142" s="29"/>
      <c r="FK142" s="29"/>
      <c r="FL142" s="29"/>
      <c r="FM142" s="29"/>
      <c r="FN142" s="29"/>
      <c r="FO142" s="29"/>
      <c r="FP142" s="29"/>
      <c r="FQ142" s="29"/>
      <c r="FR142" s="29"/>
      <c r="FS142" s="29"/>
      <c r="FT142" s="29"/>
      <c r="FU142" s="29"/>
      <c r="FV142" s="29"/>
      <c r="FW142" s="29"/>
      <c r="FX142" s="29"/>
      <c r="FY142" s="29"/>
      <c r="FZ142" s="29"/>
      <c r="GA142" s="29"/>
      <c r="GB142" s="29"/>
      <c r="GC142" s="29"/>
      <c r="GD142" s="29"/>
      <c r="GE142" s="29"/>
      <c r="GF142" s="29"/>
      <c r="GG142" s="29"/>
      <c r="GH142" s="29"/>
      <c r="GI142" s="29"/>
      <c r="GJ142" s="29"/>
      <c r="GK142" s="29"/>
      <c r="GL142" s="29"/>
      <c r="GM142" s="29"/>
      <c r="GN142" s="29"/>
      <c r="GO142" s="29"/>
      <c r="GP142" s="29"/>
      <c r="GQ142" s="29"/>
      <c r="GR142" s="29"/>
      <c r="GS142" s="29"/>
      <c r="GT142" s="29"/>
      <c r="GU142" s="29"/>
      <c r="GV142" s="29"/>
      <c r="GW142" s="29"/>
      <c r="GX142" s="29"/>
      <c r="GY142" s="29"/>
      <c r="GZ142" s="29"/>
      <c r="HA142" s="29"/>
      <c r="HB142" s="29"/>
      <c r="HC142" s="29"/>
      <c r="HD142" s="29"/>
      <c r="HE142" s="29"/>
      <c r="HF142" s="29"/>
      <c r="HG142" s="29"/>
      <c r="HH142" s="29"/>
      <c r="HI142" s="29"/>
      <c r="HJ142" s="29"/>
      <c r="HK142" s="29"/>
      <c r="HL142" s="29"/>
      <c r="HM142" s="29"/>
      <c r="HN142" s="29"/>
      <c r="HO142" s="29"/>
      <c r="HP142" s="29"/>
      <c r="HQ142" s="29"/>
      <c r="HR142" s="29"/>
      <c r="HS142" s="29"/>
      <c r="HT142" s="29"/>
      <c r="HU142" s="29"/>
      <c r="HV142" s="29"/>
      <c r="HW142" s="29"/>
      <c r="HX142" s="29"/>
      <c r="HY142" s="29"/>
      <c r="HZ142" s="29"/>
      <c r="IA142" s="29"/>
      <c r="IB142" s="29"/>
      <c r="IC142" s="29"/>
      <c r="ID142" s="29"/>
      <c r="IE142" s="29"/>
      <c r="IF142" s="29"/>
      <c r="IG142" s="29"/>
      <c r="IH142" s="29"/>
      <c r="II142" s="29"/>
      <c r="IJ142" s="29"/>
      <c r="IK142" s="29"/>
      <c r="IL142" s="29"/>
      <c r="IM142" s="29"/>
      <c r="IN142" s="29"/>
      <c r="IO142" s="29"/>
      <c r="IP142" s="29"/>
      <c r="IQ142" s="29"/>
      <c r="IR142" s="29"/>
      <c r="IS142" s="29"/>
      <c r="IT142" s="30"/>
    </row>
    <row r="143" spans="1:254" ht="37.25" customHeight="1">
      <c r="A143" s="41" t="s">
        <v>1419</v>
      </c>
      <c r="B143" s="5" t="s">
        <v>1432</v>
      </c>
      <c r="C143" s="5" t="s">
        <v>1433</v>
      </c>
      <c r="D143" s="9" t="n">
        <v>1</v>
      </c>
      <c r="E143" s="164" t="n">
        <v>633</v>
      </c>
      <c r="F143" s="340"/>
      <c r="G143" s="341"/>
      <c r="H143" s="342"/>
      <c r="I143" s="343"/>
      <c r="J143" s="47" t="s">
        <v>1144</v>
      </c>
      <c r="K143" s="48" t="s">
        <v>1144</v>
      </c>
      <c r="L143" s="49" t="s">
        <v>1144</v>
      </c>
      <c r="M143" s="350"/>
      <c r="N143" s="51" t="s">
        <v>1144</v>
      </c>
      <c r="O143" s="52" t="s">
        <v>1144</v>
      </c>
      <c r="P143" s="353"/>
      <c r="Q143" s="23">
        <f>F143+G143+H143+I143+P143+M143</f>
        <v>0</v>
      </c>
      <c r="R143" s="23">
        <f>Q143*D143</f>
        <v>0</v>
      </c>
      <c r="S143" s="162" t="str">
        <f>IF(Q143&gt;0,Q143*E143,"-")</f>
        <v>-</v>
      </c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  <c r="GW143" s="29"/>
      <c r="GX143" s="29"/>
      <c r="GY143" s="29"/>
      <c r="GZ143" s="29"/>
      <c r="HA143" s="29"/>
      <c r="HB143" s="29"/>
      <c r="HC143" s="29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  <c r="HS143" s="29"/>
      <c r="HT143" s="29"/>
      <c r="HU143" s="29"/>
      <c r="HV143" s="29"/>
      <c r="HW143" s="29"/>
      <c r="HX143" s="29"/>
      <c r="HY143" s="29"/>
      <c r="HZ143" s="29"/>
      <c r="IA143" s="29"/>
      <c r="IB143" s="29"/>
      <c r="IC143" s="29"/>
      <c r="ID143" s="29"/>
      <c r="IE143" s="29"/>
      <c r="IF143" s="29"/>
      <c r="IG143" s="29"/>
      <c r="IH143" s="29"/>
      <c r="II143" s="29"/>
      <c r="IJ143" s="29"/>
      <c r="IK143" s="29"/>
      <c r="IL143" s="29"/>
      <c r="IM143" s="29"/>
      <c r="IN143" s="29"/>
      <c r="IO143" s="29"/>
      <c r="IP143" s="29"/>
      <c r="IQ143" s="29"/>
      <c r="IR143" s="29"/>
      <c r="IS143" s="29"/>
      <c r="IT143" s="30"/>
    </row>
    <row r="144" spans="1:254" ht="37.25" customHeight="1">
      <c r="A144" s="41" t="s">
        <v>1419</v>
      </c>
      <c r="B144" s="5" t="s">
        <v>1434</v>
      </c>
      <c r="C144" s="5" t="s">
        <v>1435</v>
      </c>
      <c r="D144" s="9">
        <f>$D136+$D138+$D140+$D142</f>
        <v>4</v>
      </c>
      <c r="E144" s="164" t="n">
        <v>1791</v>
      </c>
      <c r="F144" s="340"/>
      <c r="G144" s="341"/>
      <c r="H144" s="342"/>
      <c r="I144" s="343"/>
      <c r="J144" s="47" t="s">
        <v>1144</v>
      </c>
      <c r="K144" s="48" t="s">
        <v>1144</v>
      </c>
      <c r="L144" s="49" t="s">
        <v>1144</v>
      </c>
      <c r="M144" s="350"/>
      <c r="N144" s="51" t="s">
        <v>1144</v>
      </c>
      <c r="O144" s="52" t="s">
        <v>1144</v>
      </c>
      <c r="P144" s="353"/>
      <c r="Q144" s="23">
        <f>F144+G144+H144+I144+P144+M144</f>
        <v>0</v>
      </c>
      <c r="R144" s="23">
        <f>Q144*D144</f>
        <v>0</v>
      </c>
      <c r="S144" s="162" t="str">
        <f>IF(Q144&gt;0,Q144*E144,"-")</f>
        <v>-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  <c r="ET144" s="29"/>
      <c r="EU144" s="29"/>
      <c r="EV144" s="29"/>
      <c r="EW144" s="29"/>
      <c r="EX144" s="29"/>
      <c r="EY144" s="29"/>
      <c r="EZ144" s="29"/>
      <c r="FA144" s="29"/>
      <c r="FB144" s="29"/>
      <c r="FC144" s="29"/>
      <c r="FD144" s="29"/>
      <c r="FE144" s="29"/>
      <c r="FF144" s="29"/>
      <c r="FG144" s="29"/>
      <c r="FH144" s="29"/>
      <c r="FI144" s="29"/>
      <c r="FJ144" s="29"/>
      <c r="FK144" s="29"/>
      <c r="FL144" s="29"/>
      <c r="FM144" s="29"/>
      <c r="FN144" s="29"/>
      <c r="FO144" s="29"/>
      <c r="FP144" s="29"/>
      <c r="FQ144" s="29"/>
      <c r="FR144" s="29"/>
      <c r="FS144" s="29"/>
      <c r="FT144" s="29"/>
      <c r="FU144" s="29"/>
      <c r="FV144" s="29"/>
      <c r="FW144" s="29"/>
      <c r="FX144" s="29"/>
      <c r="FY144" s="29"/>
      <c r="FZ144" s="29"/>
      <c r="GA144" s="29"/>
      <c r="GB144" s="29"/>
      <c r="GC144" s="29"/>
      <c r="GD144" s="29"/>
      <c r="GE144" s="29"/>
      <c r="GF144" s="29"/>
      <c r="GG144" s="29"/>
      <c r="GH144" s="29"/>
      <c r="GI144" s="29"/>
      <c r="GJ144" s="29"/>
      <c r="GK144" s="29"/>
      <c r="GL144" s="29"/>
      <c r="GM144" s="29"/>
      <c r="GN144" s="29"/>
      <c r="GO144" s="29"/>
      <c r="GP144" s="29"/>
      <c r="GQ144" s="29"/>
      <c r="GR144" s="29"/>
      <c r="GS144" s="29"/>
      <c r="GT144" s="29"/>
      <c r="GU144" s="29"/>
      <c r="GV144" s="29"/>
      <c r="GW144" s="29"/>
      <c r="GX144" s="29"/>
      <c r="GY144" s="29"/>
      <c r="GZ144" s="29"/>
      <c r="HA144" s="29"/>
      <c r="HB144" s="29"/>
      <c r="HC144" s="29"/>
      <c r="HD144" s="29"/>
      <c r="HE144" s="29"/>
      <c r="HF144" s="29"/>
      <c r="HG144" s="29"/>
      <c r="HH144" s="29"/>
      <c r="HI144" s="29"/>
      <c r="HJ144" s="29"/>
      <c r="HK144" s="29"/>
      <c r="HL144" s="29"/>
      <c r="HM144" s="29"/>
      <c r="HN144" s="29"/>
      <c r="HO144" s="29"/>
      <c r="HP144" s="29"/>
      <c r="HQ144" s="29"/>
      <c r="HR144" s="29"/>
      <c r="HS144" s="29"/>
      <c r="HT144" s="29"/>
      <c r="HU144" s="29"/>
      <c r="HV144" s="29"/>
      <c r="HW144" s="29"/>
      <c r="HX144" s="29"/>
      <c r="HY144" s="29"/>
      <c r="HZ144" s="29"/>
      <c r="IA144" s="29"/>
      <c r="IB144" s="29"/>
      <c r="IC144" s="29"/>
      <c r="ID144" s="29"/>
      <c r="IE144" s="29"/>
      <c r="IF144" s="29"/>
      <c r="IG144" s="29"/>
      <c r="IH144" s="29"/>
      <c r="II144" s="29"/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30"/>
    </row>
    <row r="145" spans="1:254" ht="37.25" customHeight="1">
      <c r="A145" s="41" t="s">
        <v>1419</v>
      </c>
      <c r="B145" s="5" t="s">
        <v>1436</v>
      </c>
      <c r="C145" s="5" t="s">
        <v>1437</v>
      </c>
      <c r="D145" s="9">
        <f>$D137+$D139+$D141+$D143</f>
        <v>4</v>
      </c>
      <c r="E145" s="164" t="n">
        <v>1700</v>
      </c>
      <c r="F145" s="340"/>
      <c r="G145" s="341"/>
      <c r="H145" s="342"/>
      <c r="I145" s="343"/>
      <c r="J145" s="47" t="s">
        <v>1144</v>
      </c>
      <c r="K145" s="48" t="s">
        <v>1144</v>
      </c>
      <c r="L145" s="49" t="s">
        <v>1144</v>
      </c>
      <c r="M145" s="350"/>
      <c r="N145" s="51" t="s">
        <v>1144</v>
      </c>
      <c r="O145" s="52" t="s">
        <v>1144</v>
      </c>
      <c r="P145" s="360"/>
      <c r="Q145" s="23">
        <f>F145+G145+H145+I145+P145+M145</f>
        <v>0</v>
      </c>
      <c r="R145" s="23">
        <f>Q145*D145</f>
        <v>0</v>
      </c>
      <c r="S145" s="162" t="str">
        <f>IF(Q145&gt;0,Q145*E145,"-")</f>
        <v>-</v>
      </c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  <c r="ET145" s="29"/>
      <c r="EU145" s="29"/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  <c r="FH145" s="29"/>
      <c r="FI145" s="29"/>
      <c r="FJ145" s="29"/>
      <c r="FK145" s="29"/>
      <c r="FL145" s="29"/>
      <c r="FM145" s="29"/>
      <c r="FN145" s="29"/>
      <c r="FO145" s="29"/>
      <c r="FP145" s="29"/>
      <c r="FQ145" s="29"/>
      <c r="FR145" s="29"/>
      <c r="FS145" s="29"/>
      <c r="FT145" s="29"/>
      <c r="FU145" s="29"/>
      <c r="FV145" s="29"/>
      <c r="FW145" s="29"/>
      <c r="FX145" s="29"/>
      <c r="FY145" s="29"/>
      <c r="FZ145" s="29"/>
      <c r="GA145" s="29"/>
      <c r="GB145" s="29"/>
      <c r="GC145" s="29"/>
      <c r="GD145" s="29"/>
      <c r="GE145" s="29"/>
      <c r="GF145" s="29"/>
      <c r="GG145" s="29"/>
      <c r="GH145" s="29"/>
      <c r="GI145" s="29"/>
      <c r="GJ145" s="29"/>
      <c r="GK145" s="29"/>
      <c r="GL145" s="29"/>
      <c r="GM145" s="29"/>
      <c r="GN145" s="29"/>
      <c r="GO145" s="29"/>
      <c r="GP145" s="29"/>
      <c r="GQ145" s="29"/>
      <c r="GR145" s="29"/>
      <c r="GS145" s="29"/>
      <c r="GT145" s="29"/>
      <c r="GU145" s="29"/>
      <c r="GV145" s="29"/>
      <c r="GW145" s="29"/>
      <c r="GX145" s="29"/>
      <c r="GY145" s="29"/>
      <c r="GZ145" s="29"/>
      <c r="HA145" s="29"/>
      <c r="HB145" s="29"/>
      <c r="HC145" s="29"/>
      <c r="HD145" s="29"/>
      <c r="HE145" s="29"/>
      <c r="HF145" s="29"/>
      <c r="HG145" s="29"/>
      <c r="HH145" s="29"/>
      <c r="HI145" s="29"/>
      <c r="HJ145" s="29"/>
      <c r="HK145" s="29"/>
      <c r="HL145" s="29"/>
      <c r="HM145" s="29"/>
      <c r="HN145" s="29"/>
      <c r="HO145" s="29"/>
      <c r="HP145" s="29"/>
      <c r="HQ145" s="29"/>
      <c r="HR145" s="29"/>
      <c r="HS145" s="29"/>
      <c r="HT145" s="29"/>
      <c r="HU145" s="29"/>
      <c r="HV145" s="29"/>
      <c r="HW145" s="29"/>
      <c r="HX145" s="29"/>
      <c r="HY145" s="29"/>
      <c r="HZ145" s="29"/>
      <c r="IA145" s="29"/>
      <c r="IB145" s="29"/>
      <c r="IC145" s="29"/>
      <c r="ID145" s="29"/>
      <c r="IE145" s="29"/>
      <c r="IF145" s="29"/>
      <c r="IG145" s="29"/>
      <c r="IH145" s="29"/>
      <c r="II145" s="29"/>
      <c r="IJ145" s="29"/>
      <c r="IK145" s="29"/>
      <c r="IL145" s="29"/>
      <c r="IM145" s="29"/>
      <c r="IN145" s="29"/>
      <c r="IO145" s="29"/>
      <c r="IP145" s="29"/>
      <c r="IQ145" s="29"/>
      <c r="IR145" s="29"/>
      <c r="IS145" s="29"/>
      <c r="IT145" s="30"/>
    </row>
    <row r="146" spans="1:254" hidden="1" ht="21" customHeight="1">
      <c r="A146" s="41" t="s">
        <v>1438</v>
      </c>
      <c r="B146" s="5" t="s">
        <v>1439</v>
      </c>
      <c r="C146" s="5" t="s">
        <v>1440</v>
      </c>
      <c r="D146" s="9" t="n">
        <v>3</v>
      </c>
      <c r="E146" s="164" t="n">
        <v>504</v>
      </c>
      <c r="F146" s="340"/>
      <c r="G146" s="341"/>
      <c r="H146" s="342"/>
      <c r="I146" s="343"/>
      <c r="J146" s="47" t="s">
        <v>1144</v>
      </c>
      <c r="K146" s="48" t="s">
        <v>1144</v>
      </c>
      <c r="L146" s="49" t="s">
        <v>1144</v>
      </c>
      <c r="M146" s="350"/>
      <c r="N146" s="51" t="s">
        <v>1144</v>
      </c>
      <c r="O146" s="52" t="s">
        <v>1144</v>
      </c>
      <c r="P146" s="133" t="s">
        <v>1144</v>
      </c>
      <c r="Q146" s="23">
        <f>F146+G146+H146+I146+M146</f>
        <v>0</v>
      </c>
      <c r="R146" s="23">
        <f>Q146*D146</f>
        <v>0</v>
      </c>
      <c r="S146" s="162" t="str">
        <f>IF(Q146&gt;0,Q146*E146,"-")</f>
        <v>-</v>
      </c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  <c r="ET146" s="29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  <c r="FH146" s="29"/>
      <c r="FI146" s="29"/>
      <c r="FJ146" s="29"/>
      <c r="FK146" s="29"/>
      <c r="FL146" s="29"/>
      <c r="FM146" s="29"/>
      <c r="FN146" s="29"/>
      <c r="FO146" s="29"/>
      <c r="FP146" s="29"/>
      <c r="FQ146" s="29"/>
      <c r="FR146" s="29"/>
      <c r="FS146" s="29"/>
      <c r="FT146" s="29"/>
      <c r="FU146" s="29"/>
      <c r="FV146" s="29"/>
      <c r="FW146" s="29"/>
      <c r="FX146" s="29"/>
      <c r="FY146" s="29"/>
      <c r="FZ146" s="29"/>
      <c r="GA146" s="29"/>
      <c r="GB146" s="29"/>
      <c r="GC146" s="29"/>
      <c r="GD146" s="29"/>
      <c r="GE146" s="29"/>
      <c r="GF146" s="29"/>
      <c r="GG146" s="29"/>
      <c r="GH146" s="29"/>
      <c r="GI146" s="29"/>
      <c r="GJ146" s="29"/>
      <c r="GK146" s="29"/>
      <c r="GL146" s="29"/>
      <c r="GM146" s="29"/>
      <c r="GN146" s="29"/>
      <c r="GO146" s="29"/>
      <c r="GP146" s="29"/>
      <c r="GQ146" s="29"/>
      <c r="GR146" s="29"/>
      <c r="GS146" s="29"/>
      <c r="GT146" s="29"/>
      <c r="GU146" s="29"/>
      <c r="GV146" s="29"/>
      <c r="GW146" s="29"/>
      <c r="GX146" s="29"/>
      <c r="GY146" s="29"/>
      <c r="GZ146" s="29"/>
      <c r="HA146" s="29"/>
      <c r="HB146" s="29"/>
      <c r="HC146" s="29"/>
      <c r="HD146" s="29"/>
      <c r="HE146" s="29"/>
      <c r="HF146" s="29"/>
      <c r="HG146" s="29"/>
      <c r="HH146" s="29"/>
      <c r="HI146" s="29"/>
      <c r="HJ146" s="29"/>
      <c r="HK146" s="29"/>
      <c r="HL146" s="29"/>
      <c r="HM146" s="29"/>
      <c r="HN146" s="29"/>
      <c r="HO146" s="29"/>
      <c r="HP146" s="29"/>
      <c r="HQ146" s="29"/>
      <c r="HR146" s="29"/>
      <c r="HS146" s="29"/>
      <c r="HT146" s="29"/>
      <c r="HU146" s="29"/>
      <c r="HV146" s="29"/>
      <c r="HW146" s="29"/>
      <c r="HX146" s="29"/>
      <c r="HY146" s="29"/>
      <c r="HZ146" s="29"/>
      <c r="IA146" s="29"/>
      <c r="IB146" s="29"/>
      <c r="IC146" s="29"/>
      <c r="ID146" s="29"/>
      <c r="IE146" s="29"/>
      <c r="IF146" s="29"/>
      <c r="IG146" s="29"/>
      <c r="IH146" s="29"/>
      <c r="II146" s="29"/>
      <c r="IJ146" s="29"/>
      <c r="IK146" s="29"/>
      <c r="IL146" s="29"/>
      <c r="IM146" s="29"/>
      <c r="IN146" s="29"/>
      <c r="IO146" s="29"/>
      <c r="IP146" s="29"/>
      <c r="IQ146" s="29"/>
      <c r="IR146" s="29"/>
      <c r="IS146" s="29"/>
      <c r="IT146" s="30"/>
      <extLst>
        <ext uri="smNativeData">
          <pm:rowDef xmlns:pm="smNativeData" id="1715600698" r="146" hidden="1" collapsedDB="0" collapsedOL="0"/>
        </ext>
      </extLst>
    </row>
    <row r="147" spans="1:254" hidden="1" ht="21" customHeight="1">
      <c r="A147" s="311" t="s">
        <v>1438</v>
      </c>
      <c r="B147" s="5" t="s">
        <v>1441</v>
      </c>
      <c r="C147" s="5" t="s">
        <v>1442</v>
      </c>
      <c r="D147" s="9" t="n">
        <v>3</v>
      </c>
      <c r="E147" s="164" t="n">
        <v>468</v>
      </c>
      <c r="F147" s="340"/>
      <c r="G147" s="341"/>
      <c r="H147" s="342"/>
      <c r="I147" s="343"/>
      <c r="J147" s="47" t="s">
        <v>1144</v>
      </c>
      <c r="K147" s="48" t="s">
        <v>1144</v>
      </c>
      <c r="L147" s="49" t="s">
        <v>1144</v>
      </c>
      <c r="M147" s="350"/>
      <c r="N147" s="51" t="s">
        <v>1144</v>
      </c>
      <c r="O147" s="52" t="s">
        <v>1144</v>
      </c>
      <c r="P147" s="133" t="s">
        <v>1144</v>
      </c>
      <c r="Q147" s="23">
        <f>F147+G147+H147+I147+M147</f>
        <v>0</v>
      </c>
      <c r="R147" s="23">
        <f>Q147*D147</f>
        <v>0</v>
      </c>
      <c r="S147" s="162" t="str">
        <f>IF(Q147&gt;0,Q147*E147,"-")</f>
        <v>-</v>
      </c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  <c r="ET147" s="29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  <c r="FH147" s="29"/>
      <c r="FI147" s="29"/>
      <c r="FJ147" s="29"/>
      <c r="FK147" s="29"/>
      <c r="FL147" s="29"/>
      <c r="FM147" s="29"/>
      <c r="FN147" s="29"/>
      <c r="FO147" s="29"/>
      <c r="FP147" s="29"/>
      <c r="FQ147" s="29"/>
      <c r="FR147" s="29"/>
      <c r="FS147" s="29"/>
      <c r="FT147" s="29"/>
      <c r="FU147" s="29"/>
      <c r="FV147" s="29"/>
      <c r="FW147" s="29"/>
      <c r="FX147" s="29"/>
      <c r="FY147" s="29"/>
      <c r="FZ147" s="29"/>
      <c r="GA147" s="29"/>
      <c r="GB147" s="29"/>
      <c r="GC147" s="29"/>
      <c r="GD147" s="29"/>
      <c r="GE147" s="29"/>
      <c r="GF147" s="29"/>
      <c r="GG147" s="29"/>
      <c r="GH147" s="29"/>
      <c r="GI147" s="29"/>
      <c r="GJ147" s="29"/>
      <c r="GK147" s="29"/>
      <c r="GL147" s="29"/>
      <c r="GM147" s="29"/>
      <c r="GN147" s="29"/>
      <c r="GO147" s="29"/>
      <c r="GP147" s="29"/>
      <c r="GQ147" s="29"/>
      <c r="GR147" s="29"/>
      <c r="GS147" s="29"/>
      <c r="GT147" s="29"/>
      <c r="GU147" s="29"/>
      <c r="GV147" s="29"/>
      <c r="GW147" s="29"/>
      <c r="GX147" s="29"/>
      <c r="GY147" s="29"/>
      <c r="GZ147" s="29"/>
      <c r="HA147" s="29"/>
      <c r="HB147" s="29"/>
      <c r="HC147" s="29"/>
      <c r="HD147" s="29"/>
      <c r="HE147" s="29"/>
      <c r="HF147" s="29"/>
      <c r="HG147" s="29"/>
      <c r="HH147" s="29"/>
      <c r="HI147" s="29"/>
      <c r="HJ147" s="29"/>
      <c r="HK147" s="29"/>
      <c r="HL147" s="29"/>
      <c r="HM147" s="29"/>
      <c r="HN147" s="29"/>
      <c r="HO147" s="29"/>
      <c r="HP147" s="29"/>
      <c r="HQ147" s="29"/>
      <c r="HR147" s="29"/>
      <c r="HS147" s="29"/>
      <c r="HT147" s="29"/>
      <c r="HU147" s="29"/>
      <c r="HV147" s="29"/>
      <c r="HW147" s="29"/>
      <c r="HX147" s="29"/>
      <c r="HY147" s="29"/>
      <c r="HZ147" s="29"/>
      <c r="IA147" s="29"/>
      <c r="IB147" s="29"/>
      <c r="IC147" s="29"/>
      <c r="ID147" s="29"/>
      <c r="IE147" s="29"/>
      <c r="IF147" s="29"/>
      <c r="IG147" s="29"/>
      <c r="IH147" s="29"/>
      <c r="II147" s="29"/>
      <c r="IJ147" s="29"/>
      <c r="IK147" s="29"/>
      <c r="IL147" s="29"/>
      <c r="IM147" s="29"/>
      <c r="IN147" s="29"/>
      <c r="IO147" s="29"/>
      <c r="IP147" s="29"/>
      <c r="IQ147" s="29"/>
      <c r="IR147" s="29"/>
      <c r="IS147" s="29"/>
      <c r="IT147" s="30"/>
      <extLst>
        <ext uri="smNativeData">
          <pm:rowDef xmlns:pm="smNativeData" id="1715600698" r="147" hidden="1" collapsedDB="0" collapsedOL="0"/>
        </ext>
      </extLst>
    </row>
    <row r="148" spans="1:254" ht="37.25" customHeight="1">
      <c r="A148" s="311" t="s">
        <v>1443</v>
      </c>
      <c r="B148" s="5" t="s">
        <v>1444</v>
      </c>
      <c r="C148" s="5" t="s">
        <v>1445</v>
      </c>
      <c r="D148" s="9" t="n">
        <v>3</v>
      </c>
      <c r="E148" s="164" t="n">
        <v>393</v>
      </c>
      <c r="F148" s="340"/>
      <c r="G148" s="341"/>
      <c r="H148" s="342"/>
      <c r="I148" s="343" t="n">
        <v>1</v>
      </c>
      <c r="J148" s="47" t="s">
        <v>1144</v>
      </c>
      <c r="K148" s="48" t="s">
        <v>1144</v>
      </c>
      <c r="L148" s="49" t="s">
        <v>1144</v>
      </c>
      <c r="M148" s="350"/>
      <c r="N148" s="51" t="s">
        <v>1144</v>
      </c>
      <c r="O148" s="52" t="s">
        <v>1144</v>
      </c>
      <c r="P148" s="133" t="s">
        <v>1144</v>
      </c>
      <c r="Q148" s="23">
        <f>F148+G148+H148+I148+M148</f>
        <v>1</v>
      </c>
      <c r="R148" s="23">
        <f>Q148*D148</f>
        <v>3</v>
      </c>
      <c r="S148" s="162">
        <f>IF(Q148&gt;0,Q148*E148,"-")</f>
        <v>393</v>
      </c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29"/>
      <c r="EP148" s="29"/>
      <c r="EQ148" s="29"/>
      <c r="ER148" s="29"/>
      <c r="ES148" s="29"/>
      <c r="ET148" s="29"/>
      <c r="EU148" s="29"/>
      <c r="EV148" s="29"/>
      <c r="EW148" s="29"/>
      <c r="EX148" s="29"/>
      <c r="EY148" s="29"/>
      <c r="EZ148" s="29"/>
      <c r="FA148" s="29"/>
      <c r="FB148" s="29"/>
      <c r="FC148" s="29"/>
      <c r="FD148" s="29"/>
      <c r="FE148" s="29"/>
      <c r="FF148" s="29"/>
      <c r="FG148" s="29"/>
      <c r="FH148" s="29"/>
      <c r="FI148" s="29"/>
      <c r="FJ148" s="29"/>
      <c r="FK148" s="29"/>
      <c r="FL148" s="29"/>
      <c r="FM148" s="29"/>
      <c r="FN148" s="29"/>
      <c r="FO148" s="29"/>
      <c r="FP148" s="29"/>
      <c r="FQ148" s="29"/>
      <c r="FR148" s="29"/>
      <c r="FS148" s="29"/>
      <c r="FT148" s="29"/>
      <c r="FU148" s="29"/>
      <c r="FV148" s="29"/>
      <c r="FW148" s="29"/>
      <c r="FX148" s="29"/>
      <c r="FY148" s="29"/>
      <c r="FZ148" s="29"/>
      <c r="GA148" s="29"/>
      <c r="GB148" s="29"/>
      <c r="GC148" s="29"/>
      <c r="GD148" s="29"/>
      <c r="GE148" s="29"/>
      <c r="GF148" s="29"/>
      <c r="GG148" s="29"/>
      <c r="GH148" s="29"/>
      <c r="GI148" s="29"/>
      <c r="GJ148" s="29"/>
      <c r="GK148" s="29"/>
      <c r="GL148" s="29"/>
      <c r="GM148" s="29"/>
      <c r="GN148" s="29"/>
      <c r="GO148" s="29"/>
      <c r="GP148" s="29"/>
      <c r="GQ148" s="29"/>
      <c r="GR148" s="29"/>
      <c r="GS148" s="29"/>
      <c r="GT148" s="29"/>
      <c r="GU148" s="29"/>
      <c r="GV148" s="29"/>
      <c r="GW148" s="29"/>
      <c r="GX148" s="29"/>
      <c r="GY148" s="29"/>
      <c r="GZ148" s="29"/>
      <c r="HA148" s="29"/>
      <c r="HB148" s="29"/>
      <c r="HC148" s="29"/>
      <c r="HD148" s="29"/>
      <c r="HE148" s="29"/>
      <c r="HF148" s="29"/>
      <c r="HG148" s="29"/>
      <c r="HH148" s="29"/>
      <c r="HI148" s="29"/>
      <c r="HJ148" s="29"/>
      <c r="HK148" s="29"/>
      <c r="HL148" s="29"/>
      <c r="HM148" s="29"/>
      <c r="HN148" s="29"/>
      <c r="HO148" s="29"/>
      <c r="HP148" s="29"/>
      <c r="HQ148" s="29"/>
      <c r="HR148" s="29"/>
      <c r="HS148" s="29"/>
      <c r="HT148" s="29"/>
      <c r="HU148" s="29"/>
      <c r="HV148" s="29"/>
      <c r="HW148" s="29"/>
      <c r="HX148" s="29"/>
      <c r="HY148" s="29"/>
      <c r="HZ148" s="29"/>
      <c r="IA148" s="29"/>
      <c r="IB148" s="29"/>
      <c r="IC148" s="29"/>
      <c r="ID148" s="29"/>
      <c r="IE148" s="29"/>
      <c r="IF148" s="29"/>
      <c r="IG148" s="29"/>
      <c r="IH148" s="29"/>
      <c r="II148" s="29"/>
      <c r="IJ148" s="29"/>
      <c r="IK148" s="29"/>
      <c r="IL148" s="29"/>
      <c r="IM148" s="29"/>
      <c r="IN148" s="29"/>
      <c r="IO148" s="29"/>
      <c r="IP148" s="29"/>
      <c r="IQ148" s="29"/>
      <c r="IR148" s="29"/>
      <c r="IS148" s="29"/>
      <c r="IT148" s="30"/>
    </row>
    <row r="149" spans="1:254" ht="37.25" customHeight="1">
      <c r="A149" s="311" t="s">
        <v>1443</v>
      </c>
      <c r="B149" s="5" t="s">
        <v>1446</v>
      </c>
      <c r="C149" s="5" t="s">
        <v>1447</v>
      </c>
      <c r="D149" s="9" t="n">
        <v>3</v>
      </c>
      <c r="E149" s="164" t="n">
        <v>428</v>
      </c>
      <c r="F149" s="340"/>
      <c r="G149" s="341"/>
      <c r="H149" s="342"/>
      <c r="I149" s="343"/>
      <c r="J149" s="47" t="s">
        <v>1144</v>
      </c>
      <c r="K149" s="48" t="s">
        <v>1144</v>
      </c>
      <c r="L149" s="49" t="s">
        <v>1144</v>
      </c>
      <c r="M149" s="350"/>
      <c r="N149" s="51" t="s">
        <v>1144</v>
      </c>
      <c r="O149" s="52" t="s">
        <v>1144</v>
      </c>
      <c r="P149" s="133" t="s">
        <v>1144</v>
      </c>
      <c r="Q149" s="23">
        <f>F149+G149+H149+I149+M149</f>
        <v>0</v>
      </c>
      <c r="R149" s="23">
        <f>Q149*D149</f>
        <v>0</v>
      </c>
      <c r="S149" s="162" t="str">
        <f>IF(Q149&gt;0,Q149*E149,"-")</f>
        <v>-</v>
      </c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  <c r="GW149" s="29"/>
      <c r="GX149" s="29"/>
      <c r="GY149" s="29"/>
      <c r="GZ149" s="29"/>
      <c r="HA149" s="29"/>
      <c r="HB149" s="29"/>
      <c r="HC149" s="29"/>
      <c r="HD149" s="29"/>
      <c r="HE149" s="29"/>
      <c r="HF149" s="29"/>
      <c r="HG149" s="29"/>
      <c r="HH149" s="29"/>
      <c r="HI149" s="29"/>
      <c r="HJ149" s="29"/>
      <c r="HK149" s="29"/>
      <c r="HL149" s="29"/>
      <c r="HM149" s="29"/>
      <c r="HN149" s="29"/>
      <c r="HO149" s="29"/>
      <c r="HP149" s="29"/>
      <c r="HQ149" s="29"/>
      <c r="HR149" s="29"/>
      <c r="HS149" s="29"/>
      <c r="HT149" s="29"/>
      <c r="HU149" s="29"/>
      <c r="HV149" s="29"/>
      <c r="HW149" s="29"/>
      <c r="HX149" s="29"/>
      <c r="HY149" s="29"/>
      <c r="HZ149" s="29"/>
      <c r="IA149" s="29"/>
      <c r="IB149" s="29"/>
      <c r="IC149" s="29"/>
      <c r="ID149" s="29"/>
      <c r="IE149" s="29"/>
      <c r="IF149" s="29"/>
      <c r="IG149" s="29"/>
      <c r="IH149" s="29"/>
      <c r="II149" s="29"/>
      <c r="IJ149" s="29"/>
      <c r="IK149" s="29"/>
      <c r="IL149" s="29"/>
      <c r="IM149" s="29"/>
      <c r="IN149" s="29"/>
      <c r="IO149" s="29"/>
      <c r="IP149" s="29"/>
      <c r="IQ149" s="29"/>
      <c r="IR149" s="29"/>
      <c r="IS149" s="29"/>
      <c r="IT149" s="30"/>
    </row>
    <row r="150" spans="1:254" ht="37.25" customHeight="1">
      <c r="A150" s="311" t="s">
        <v>1443</v>
      </c>
      <c r="B150" s="5" t="s">
        <v>1448</v>
      </c>
      <c r="C150" s="5" t="s">
        <v>1449</v>
      </c>
      <c r="D150" s="9" t="n">
        <v>3</v>
      </c>
      <c r="E150" s="164" t="n">
        <v>394</v>
      </c>
      <c r="F150" s="340"/>
      <c r="G150" s="341" t="n">
        <v>1</v>
      </c>
      <c r="H150" s="342"/>
      <c r="I150" s="343"/>
      <c r="J150" s="47" t="s">
        <v>1144</v>
      </c>
      <c r="K150" s="48" t="s">
        <v>1144</v>
      </c>
      <c r="L150" s="49" t="s">
        <v>1144</v>
      </c>
      <c r="M150" s="350"/>
      <c r="N150" s="51" t="s">
        <v>1144</v>
      </c>
      <c r="O150" s="52" t="s">
        <v>1144</v>
      </c>
      <c r="P150" s="133" t="s">
        <v>1144</v>
      </c>
      <c r="Q150" s="23">
        <f>F150+G150+H150+I150+M150</f>
        <v>1</v>
      </c>
      <c r="R150" s="23">
        <f>Q150*D150</f>
        <v>3</v>
      </c>
      <c r="S150" s="162">
        <f>IF(Q150&gt;0,Q150*E150,"-")</f>
        <v>394</v>
      </c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  <c r="ET150" s="29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  <c r="FH150" s="29"/>
      <c r="FI150" s="29"/>
      <c r="FJ150" s="29"/>
      <c r="FK150" s="29"/>
      <c r="FL150" s="29"/>
      <c r="FM150" s="29"/>
      <c r="FN150" s="29"/>
      <c r="FO150" s="29"/>
      <c r="FP150" s="29"/>
      <c r="FQ150" s="29"/>
      <c r="FR150" s="29"/>
      <c r="FS150" s="29"/>
      <c r="FT150" s="29"/>
      <c r="FU150" s="29"/>
      <c r="FV150" s="29"/>
      <c r="FW150" s="29"/>
      <c r="FX150" s="29"/>
      <c r="FY150" s="29"/>
      <c r="FZ150" s="29"/>
      <c r="GA150" s="29"/>
      <c r="GB150" s="29"/>
      <c r="GC150" s="29"/>
      <c r="GD150" s="29"/>
      <c r="GE150" s="29"/>
      <c r="GF150" s="29"/>
      <c r="GG150" s="29"/>
      <c r="GH150" s="29"/>
      <c r="GI150" s="29"/>
      <c r="GJ150" s="29"/>
      <c r="GK150" s="29"/>
      <c r="GL150" s="29"/>
      <c r="GM150" s="29"/>
      <c r="GN150" s="29"/>
      <c r="GO150" s="29"/>
      <c r="GP150" s="29"/>
      <c r="GQ150" s="29"/>
      <c r="GR150" s="29"/>
      <c r="GS150" s="29"/>
      <c r="GT150" s="29"/>
      <c r="GU150" s="29"/>
      <c r="GV150" s="29"/>
      <c r="GW150" s="29"/>
      <c r="GX150" s="29"/>
      <c r="GY150" s="29"/>
      <c r="GZ150" s="29"/>
      <c r="HA150" s="29"/>
      <c r="HB150" s="29"/>
      <c r="HC150" s="29"/>
      <c r="HD150" s="29"/>
      <c r="HE150" s="29"/>
      <c r="HF150" s="29"/>
      <c r="HG150" s="29"/>
      <c r="HH150" s="29"/>
      <c r="HI150" s="29"/>
      <c r="HJ150" s="29"/>
      <c r="HK150" s="29"/>
      <c r="HL150" s="29"/>
      <c r="HM150" s="29"/>
      <c r="HN150" s="29"/>
      <c r="HO150" s="29"/>
      <c r="HP150" s="29"/>
      <c r="HQ150" s="29"/>
      <c r="HR150" s="29"/>
      <c r="HS150" s="29"/>
      <c r="HT150" s="29"/>
      <c r="HU150" s="29"/>
      <c r="HV150" s="29"/>
      <c r="HW150" s="29"/>
      <c r="HX150" s="29"/>
      <c r="HY150" s="29"/>
      <c r="HZ150" s="29"/>
      <c r="IA150" s="29"/>
      <c r="IB150" s="29"/>
      <c r="IC150" s="29"/>
      <c r="ID150" s="29"/>
      <c r="IE150" s="29"/>
      <c r="IF150" s="29"/>
      <c r="IG150" s="29"/>
      <c r="IH150" s="29"/>
      <c r="II150" s="29"/>
      <c r="IJ150" s="29"/>
      <c r="IK150" s="29"/>
      <c r="IL150" s="29"/>
      <c r="IM150" s="29"/>
      <c r="IN150" s="29"/>
      <c r="IO150" s="29"/>
      <c r="IP150" s="29"/>
      <c r="IQ150" s="29"/>
      <c r="IR150" s="29"/>
      <c r="IS150" s="29"/>
      <c r="IT150" s="30"/>
    </row>
    <row r="151" spans="1:254" ht="37.25" customHeight="1">
      <c r="A151" s="311" t="s">
        <v>1443</v>
      </c>
      <c r="B151" s="5" t="s">
        <v>1450</v>
      </c>
      <c r="C151" s="5" t="s">
        <v>1451</v>
      </c>
      <c r="D151" s="9" t="n">
        <v>3</v>
      </c>
      <c r="E151" s="164" t="n">
        <v>426</v>
      </c>
      <c r="F151" s="340"/>
      <c r="G151" s="341"/>
      <c r="H151" s="342"/>
      <c r="I151" s="343"/>
      <c r="J151" s="47" t="s">
        <v>1144</v>
      </c>
      <c r="K151" s="48" t="s">
        <v>1144</v>
      </c>
      <c r="L151" s="49" t="s">
        <v>1144</v>
      </c>
      <c r="M151" s="350"/>
      <c r="N151" s="51" t="s">
        <v>1144</v>
      </c>
      <c r="O151" s="52" t="s">
        <v>1144</v>
      </c>
      <c r="P151" s="133" t="s">
        <v>1144</v>
      </c>
      <c r="Q151" s="23">
        <f>F151+G151+H151+I151+M151</f>
        <v>0</v>
      </c>
      <c r="R151" s="23">
        <f>Q151*D151</f>
        <v>0</v>
      </c>
      <c r="S151" s="162" t="str">
        <f>IF(Q151&gt;0,Q151*E151,"-")</f>
        <v>-</v>
      </c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  <c r="ET151" s="29"/>
      <c r="EU151" s="29"/>
      <c r="EV151" s="29"/>
      <c r="EW151" s="29"/>
      <c r="EX151" s="29"/>
      <c r="EY151" s="29"/>
      <c r="EZ151" s="29"/>
      <c r="FA151" s="29"/>
      <c r="FB151" s="29"/>
      <c r="FC151" s="29"/>
      <c r="FD151" s="29"/>
      <c r="FE151" s="29"/>
      <c r="FF151" s="29"/>
      <c r="FG151" s="29"/>
      <c r="FH151" s="29"/>
      <c r="FI151" s="29"/>
      <c r="FJ151" s="29"/>
      <c r="FK151" s="29"/>
      <c r="FL151" s="29"/>
      <c r="FM151" s="29"/>
      <c r="FN151" s="29"/>
      <c r="FO151" s="29"/>
      <c r="FP151" s="29"/>
      <c r="FQ151" s="29"/>
      <c r="FR151" s="29"/>
      <c r="FS151" s="29"/>
      <c r="FT151" s="29"/>
      <c r="FU151" s="29"/>
      <c r="FV151" s="29"/>
      <c r="FW151" s="29"/>
      <c r="FX151" s="29"/>
      <c r="FY151" s="29"/>
      <c r="FZ151" s="29"/>
      <c r="GA151" s="29"/>
      <c r="GB151" s="29"/>
      <c r="GC151" s="29"/>
      <c r="GD151" s="29"/>
      <c r="GE151" s="29"/>
      <c r="GF151" s="29"/>
      <c r="GG151" s="29"/>
      <c r="GH151" s="29"/>
      <c r="GI151" s="29"/>
      <c r="GJ151" s="29"/>
      <c r="GK151" s="29"/>
      <c r="GL151" s="29"/>
      <c r="GM151" s="29"/>
      <c r="GN151" s="29"/>
      <c r="GO151" s="29"/>
      <c r="GP151" s="29"/>
      <c r="GQ151" s="29"/>
      <c r="GR151" s="29"/>
      <c r="GS151" s="29"/>
      <c r="GT151" s="29"/>
      <c r="GU151" s="29"/>
      <c r="GV151" s="29"/>
      <c r="GW151" s="29"/>
      <c r="GX151" s="29"/>
      <c r="GY151" s="29"/>
      <c r="GZ151" s="29"/>
      <c r="HA151" s="29"/>
      <c r="HB151" s="29"/>
      <c r="HC151" s="29"/>
      <c r="HD151" s="29"/>
      <c r="HE151" s="29"/>
      <c r="HF151" s="29"/>
      <c r="HG151" s="29"/>
      <c r="HH151" s="29"/>
      <c r="HI151" s="29"/>
      <c r="HJ151" s="29"/>
      <c r="HK151" s="29"/>
      <c r="HL151" s="29"/>
      <c r="HM151" s="29"/>
      <c r="HN151" s="29"/>
      <c r="HO151" s="29"/>
      <c r="HP151" s="29"/>
      <c r="HQ151" s="29"/>
      <c r="HR151" s="29"/>
      <c r="HS151" s="29"/>
      <c r="HT151" s="29"/>
      <c r="HU151" s="29"/>
      <c r="HV151" s="29"/>
      <c r="HW151" s="29"/>
      <c r="HX151" s="29"/>
      <c r="HY151" s="29"/>
      <c r="HZ151" s="29"/>
      <c r="IA151" s="29"/>
      <c r="IB151" s="29"/>
      <c r="IC151" s="29"/>
      <c r="ID151" s="29"/>
      <c r="IE151" s="29"/>
      <c r="IF151" s="29"/>
      <c r="IG151" s="29"/>
      <c r="IH151" s="29"/>
      <c r="II151" s="29"/>
      <c r="IJ151" s="29"/>
      <c r="IK151" s="29"/>
      <c r="IL151" s="29"/>
      <c r="IM151" s="29"/>
      <c r="IN151" s="29"/>
      <c r="IO151" s="29"/>
      <c r="IP151" s="29"/>
      <c r="IQ151" s="29"/>
      <c r="IR151" s="29"/>
      <c r="IS151" s="29"/>
      <c r="IT151" s="30"/>
    </row>
    <row r="152" spans="1:254" ht="37.25" customHeight="1">
      <c r="A152" s="311" t="s">
        <v>1443</v>
      </c>
      <c r="B152" s="5" t="s">
        <v>1452</v>
      </c>
      <c r="C152" s="5" t="s">
        <v>1453</v>
      </c>
      <c r="D152" s="9" t="n">
        <v>3</v>
      </c>
      <c r="E152" s="164" t="n">
        <v>416</v>
      </c>
      <c r="F152" s="340"/>
      <c r="G152" s="341"/>
      <c r="H152" s="342"/>
      <c r="I152" s="343" t="n">
        <v>1</v>
      </c>
      <c r="J152" s="47" t="s">
        <v>1144</v>
      </c>
      <c r="K152" s="48" t="s">
        <v>1144</v>
      </c>
      <c r="L152" s="49" t="s">
        <v>1144</v>
      </c>
      <c r="M152" s="350"/>
      <c r="N152" s="51" t="s">
        <v>1144</v>
      </c>
      <c r="O152" s="52" t="s">
        <v>1144</v>
      </c>
      <c r="P152" s="133" t="s">
        <v>1144</v>
      </c>
      <c r="Q152" s="23">
        <f>F152+G152+H152+I152+M152</f>
        <v>1</v>
      </c>
      <c r="R152" s="23">
        <f>Q152*D152</f>
        <v>3</v>
      </c>
      <c r="S152" s="162">
        <f>IF(Q152&gt;0,Q152*E152,"-")</f>
        <v>416</v>
      </c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  <c r="EV152" s="29"/>
      <c r="EW152" s="29"/>
      <c r="EX152" s="29"/>
      <c r="EY152" s="29"/>
      <c r="EZ152" s="29"/>
      <c r="FA152" s="29"/>
      <c r="FB152" s="29"/>
      <c r="FC152" s="29"/>
      <c r="FD152" s="29"/>
      <c r="FE152" s="29"/>
      <c r="FF152" s="29"/>
      <c r="FG152" s="29"/>
      <c r="FH152" s="29"/>
      <c r="FI152" s="29"/>
      <c r="FJ152" s="29"/>
      <c r="FK152" s="29"/>
      <c r="FL152" s="29"/>
      <c r="FM152" s="29"/>
      <c r="FN152" s="29"/>
      <c r="FO152" s="29"/>
      <c r="FP152" s="29"/>
      <c r="FQ152" s="29"/>
      <c r="FR152" s="29"/>
      <c r="FS152" s="29"/>
      <c r="FT152" s="29"/>
      <c r="FU152" s="29"/>
      <c r="FV152" s="29"/>
      <c r="FW152" s="29"/>
      <c r="FX152" s="29"/>
      <c r="FY152" s="29"/>
      <c r="FZ152" s="29"/>
      <c r="GA152" s="29"/>
      <c r="GB152" s="29"/>
      <c r="GC152" s="29"/>
      <c r="GD152" s="29"/>
      <c r="GE152" s="29"/>
      <c r="GF152" s="29"/>
      <c r="GG152" s="29"/>
      <c r="GH152" s="29"/>
      <c r="GI152" s="29"/>
      <c r="GJ152" s="29"/>
      <c r="GK152" s="29"/>
      <c r="GL152" s="29"/>
      <c r="GM152" s="29"/>
      <c r="GN152" s="29"/>
      <c r="GO152" s="29"/>
      <c r="GP152" s="29"/>
      <c r="GQ152" s="29"/>
      <c r="GR152" s="29"/>
      <c r="GS152" s="29"/>
      <c r="GT152" s="29"/>
      <c r="GU152" s="29"/>
      <c r="GV152" s="29"/>
      <c r="GW152" s="29"/>
      <c r="GX152" s="29"/>
      <c r="GY152" s="29"/>
      <c r="GZ152" s="29"/>
      <c r="HA152" s="29"/>
      <c r="HB152" s="29"/>
      <c r="HC152" s="29"/>
      <c r="HD152" s="29"/>
      <c r="HE152" s="29"/>
      <c r="HF152" s="29"/>
      <c r="HG152" s="29"/>
      <c r="HH152" s="29"/>
      <c r="HI152" s="29"/>
      <c r="HJ152" s="29"/>
      <c r="HK152" s="29"/>
      <c r="HL152" s="29"/>
      <c r="HM152" s="29"/>
      <c r="HN152" s="29"/>
      <c r="HO152" s="29"/>
      <c r="HP152" s="29"/>
      <c r="HQ152" s="29"/>
      <c r="HR152" s="29"/>
      <c r="HS152" s="29"/>
      <c r="HT152" s="29"/>
      <c r="HU152" s="29"/>
      <c r="HV152" s="29"/>
      <c r="HW152" s="29"/>
      <c r="HX152" s="29"/>
      <c r="HY152" s="29"/>
      <c r="HZ152" s="29"/>
      <c r="IA152" s="29"/>
      <c r="IB152" s="29"/>
      <c r="IC152" s="29"/>
      <c r="ID152" s="29"/>
      <c r="IE152" s="29"/>
      <c r="IF152" s="29"/>
      <c r="IG152" s="29"/>
      <c r="IH152" s="29"/>
      <c r="II152" s="29"/>
      <c r="IJ152" s="29"/>
      <c r="IK152" s="29"/>
      <c r="IL152" s="29"/>
      <c r="IM152" s="29"/>
      <c r="IN152" s="29"/>
      <c r="IO152" s="29"/>
      <c r="IP152" s="29"/>
      <c r="IQ152" s="29"/>
      <c r="IR152" s="29"/>
      <c r="IS152" s="29"/>
      <c r="IT152" s="30"/>
    </row>
    <row r="153" spans="1:254" ht="37.25" customHeight="1">
      <c r="A153" s="311" t="s">
        <v>1443</v>
      </c>
      <c r="B153" s="5" t="s">
        <v>1454</v>
      </c>
      <c r="C153" s="5" t="s">
        <v>1455</v>
      </c>
      <c r="D153" s="9" t="n">
        <v>3</v>
      </c>
      <c r="E153" s="164" t="n">
        <v>445</v>
      </c>
      <c r="F153" s="340"/>
      <c r="G153" s="341"/>
      <c r="H153" s="342" t="n">
        <v>1</v>
      </c>
      <c r="I153" s="343"/>
      <c r="J153" s="47" t="s">
        <v>1144</v>
      </c>
      <c r="K153" s="48" t="s">
        <v>1144</v>
      </c>
      <c r="L153" s="49" t="s">
        <v>1144</v>
      </c>
      <c r="M153" s="350"/>
      <c r="N153" s="51" t="s">
        <v>1144</v>
      </c>
      <c r="O153" s="52" t="s">
        <v>1144</v>
      </c>
      <c r="P153" s="133" t="s">
        <v>1144</v>
      </c>
      <c r="Q153" s="23">
        <f>F153+G153+H153+I153+M153</f>
        <v>1</v>
      </c>
      <c r="R153" s="23">
        <f>Q153*D153</f>
        <v>3</v>
      </c>
      <c r="S153" s="162">
        <f>IF(Q153&gt;0,Q153*E153,"-")</f>
        <v>445</v>
      </c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  <c r="EG153" s="29"/>
      <c r="EH153" s="29"/>
      <c r="EI153" s="29"/>
      <c r="EJ153" s="29"/>
      <c r="EK153" s="29"/>
      <c r="EL153" s="29"/>
      <c r="EM153" s="29"/>
      <c r="EN153" s="29"/>
      <c r="EO153" s="29"/>
      <c r="EP153" s="29"/>
      <c r="EQ153" s="29"/>
      <c r="ER153" s="29"/>
      <c r="ES153" s="29"/>
      <c r="ET153" s="29"/>
      <c r="EU153" s="29"/>
      <c r="EV153" s="29"/>
      <c r="EW153" s="29"/>
      <c r="EX153" s="29"/>
      <c r="EY153" s="29"/>
      <c r="EZ153" s="29"/>
      <c r="FA153" s="29"/>
      <c r="FB153" s="29"/>
      <c r="FC153" s="29"/>
      <c r="FD153" s="29"/>
      <c r="FE153" s="29"/>
      <c r="FF153" s="29"/>
      <c r="FG153" s="29"/>
      <c r="FH153" s="29"/>
      <c r="FI153" s="29"/>
      <c r="FJ153" s="29"/>
      <c r="FK153" s="29"/>
      <c r="FL153" s="29"/>
      <c r="FM153" s="29"/>
      <c r="FN153" s="29"/>
      <c r="FO153" s="29"/>
      <c r="FP153" s="29"/>
      <c r="FQ153" s="29"/>
      <c r="FR153" s="29"/>
      <c r="FS153" s="29"/>
      <c r="FT153" s="29"/>
      <c r="FU153" s="29"/>
      <c r="FV153" s="29"/>
      <c r="FW153" s="29"/>
      <c r="FX153" s="29"/>
      <c r="FY153" s="29"/>
      <c r="FZ153" s="29"/>
      <c r="GA153" s="29"/>
      <c r="GB153" s="29"/>
      <c r="GC153" s="29"/>
      <c r="GD153" s="29"/>
      <c r="GE153" s="29"/>
      <c r="GF153" s="29"/>
      <c r="GG153" s="29"/>
      <c r="GH153" s="29"/>
      <c r="GI153" s="29"/>
      <c r="GJ153" s="29"/>
      <c r="GK153" s="29"/>
      <c r="GL153" s="29"/>
      <c r="GM153" s="29"/>
      <c r="GN153" s="29"/>
      <c r="GO153" s="29"/>
      <c r="GP153" s="29"/>
      <c r="GQ153" s="29"/>
      <c r="GR153" s="29"/>
      <c r="GS153" s="29"/>
      <c r="GT153" s="29"/>
      <c r="GU153" s="29"/>
      <c r="GV153" s="29"/>
      <c r="GW153" s="29"/>
      <c r="GX153" s="29"/>
      <c r="GY153" s="29"/>
      <c r="GZ153" s="29"/>
      <c r="HA153" s="29"/>
      <c r="HB153" s="29"/>
      <c r="HC153" s="29"/>
      <c r="HD153" s="29"/>
      <c r="HE153" s="29"/>
      <c r="HF153" s="29"/>
      <c r="HG153" s="29"/>
      <c r="HH153" s="29"/>
      <c r="HI153" s="29"/>
      <c r="HJ153" s="29"/>
      <c r="HK153" s="29"/>
      <c r="HL153" s="29"/>
      <c r="HM153" s="29"/>
      <c r="HN153" s="29"/>
      <c r="HO153" s="29"/>
      <c r="HP153" s="29"/>
      <c r="HQ153" s="29"/>
      <c r="HR153" s="29"/>
      <c r="HS153" s="29"/>
      <c r="HT153" s="29"/>
      <c r="HU153" s="29"/>
      <c r="HV153" s="29"/>
      <c r="HW153" s="29"/>
      <c r="HX153" s="29"/>
      <c r="HY153" s="29"/>
      <c r="HZ153" s="29"/>
      <c r="IA153" s="29"/>
      <c r="IB153" s="29"/>
      <c r="IC153" s="29"/>
      <c r="ID153" s="29"/>
      <c r="IE153" s="29"/>
      <c r="IF153" s="29"/>
      <c r="IG153" s="29"/>
      <c r="IH153" s="29"/>
      <c r="II153" s="29"/>
      <c r="IJ153" s="29"/>
      <c r="IK153" s="29"/>
      <c r="IL153" s="29"/>
      <c r="IM153" s="29"/>
      <c r="IN153" s="29"/>
      <c r="IO153" s="29"/>
      <c r="IP153" s="29"/>
      <c r="IQ153" s="29"/>
      <c r="IR153" s="29"/>
      <c r="IS153" s="29"/>
      <c r="IT153" s="30"/>
    </row>
    <row r="154" spans="1:254" ht="37.25" customHeight="1">
      <c r="A154" s="311" t="s">
        <v>1443</v>
      </c>
      <c r="B154" s="5" t="s">
        <v>1456</v>
      </c>
      <c r="C154" s="5" t="s">
        <v>1457</v>
      </c>
      <c r="D154" s="9" t="n">
        <v>3</v>
      </c>
      <c r="E154" s="164" t="n">
        <v>392</v>
      </c>
      <c r="F154" s="340"/>
      <c r="G154" s="341"/>
      <c r="H154" s="342"/>
      <c r="I154" s="343"/>
      <c r="J154" s="47" t="s">
        <v>1144</v>
      </c>
      <c r="K154" s="48" t="s">
        <v>1144</v>
      </c>
      <c r="L154" s="49" t="s">
        <v>1144</v>
      </c>
      <c r="M154" s="350"/>
      <c r="N154" s="51" t="s">
        <v>1144</v>
      </c>
      <c r="O154" s="52" t="s">
        <v>1144</v>
      </c>
      <c r="P154" s="133" t="s">
        <v>1144</v>
      </c>
      <c r="Q154" s="23">
        <f>F154+G154+H154+I154+M154</f>
        <v>0</v>
      </c>
      <c r="R154" s="23">
        <f>Q154*D154</f>
        <v>0</v>
      </c>
      <c r="S154" s="162" t="str">
        <f>IF(Q154&gt;0,Q154*E154,"-")</f>
        <v>-</v>
      </c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  <c r="ET154" s="29"/>
      <c r="EU154" s="29"/>
      <c r="EV154" s="29"/>
      <c r="EW154" s="29"/>
      <c r="EX154" s="29"/>
      <c r="EY154" s="29"/>
      <c r="EZ154" s="29"/>
      <c r="FA154" s="29"/>
      <c r="FB154" s="29"/>
      <c r="FC154" s="29"/>
      <c r="FD154" s="29"/>
      <c r="FE154" s="29"/>
      <c r="FF154" s="29"/>
      <c r="FG154" s="29"/>
      <c r="FH154" s="29"/>
      <c r="FI154" s="29"/>
      <c r="FJ154" s="29"/>
      <c r="FK154" s="29"/>
      <c r="FL154" s="29"/>
      <c r="FM154" s="29"/>
      <c r="FN154" s="29"/>
      <c r="FO154" s="29"/>
      <c r="FP154" s="29"/>
      <c r="FQ154" s="29"/>
      <c r="FR154" s="29"/>
      <c r="FS154" s="29"/>
      <c r="FT154" s="29"/>
      <c r="FU154" s="29"/>
      <c r="FV154" s="29"/>
      <c r="FW154" s="29"/>
      <c r="FX154" s="29"/>
      <c r="FY154" s="29"/>
      <c r="FZ154" s="29"/>
      <c r="GA154" s="29"/>
      <c r="GB154" s="29"/>
      <c r="GC154" s="29"/>
      <c r="GD154" s="29"/>
      <c r="GE154" s="29"/>
      <c r="GF154" s="29"/>
      <c r="GG154" s="29"/>
      <c r="GH154" s="29"/>
      <c r="GI154" s="29"/>
      <c r="GJ154" s="29"/>
      <c r="GK154" s="29"/>
      <c r="GL154" s="29"/>
      <c r="GM154" s="29"/>
      <c r="GN154" s="29"/>
      <c r="GO154" s="29"/>
      <c r="GP154" s="29"/>
      <c r="GQ154" s="29"/>
      <c r="GR154" s="29"/>
      <c r="GS154" s="29"/>
      <c r="GT154" s="29"/>
      <c r="GU154" s="29"/>
      <c r="GV154" s="29"/>
      <c r="GW154" s="29"/>
      <c r="GX154" s="29"/>
      <c r="GY154" s="29"/>
      <c r="GZ154" s="29"/>
      <c r="HA154" s="29"/>
      <c r="HB154" s="29"/>
      <c r="HC154" s="29"/>
      <c r="HD154" s="29"/>
      <c r="HE154" s="29"/>
      <c r="HF154" s="29"/>
      <c r="HG154" s="29"/>
      <c r="HH154" s="29"/>
      <c r="HI154" s="29"/>
      <c r="HJ154" s="29"/>
      <c r="HK154" s="29"/>
      <c r="HL154" s="29"/>
      <c r="HM154" s="29"/>
      <c r="HN154" s="29"/>
      <c r="HO154" s="29"/>
      <c r="HP154" s="29"/>
      <c r="HQ154" s="29"/>
      <c r="HR154" s="29"/>
      <c r="HS154" s="29"/>
      <c r="HT154" s="29"/>
      <c r="HU154" s="29"/>
      <c r="HV154" s="29"/>
      <c r="HW154" s="29"/>
      <c r="HX154" s="29"/>
      <c r="HY154" s="29"/>
      <c r="HZ154" s="29"/>
      <c r="IA154" s="29"/>
      <c r="IB154" s="29"/>
      <c r="IC154" s="29"/>
      <c r="ID154" s="29"/>
      <c r="IE154" s="29"/>
      <c r="IF154" s="29"/>
      <c r="IG154" s="29"/>
      <c r="IH154" s="29"/>
      <c r="II154" s="29"/>
      <c r="IJ154" s="29"/>
      <c r="IK154" s="29"/>
      <c r="IL154" s="29"/>
      <c r="IM154" s="29"/>
      <c r="IN154" s="29"/>
      <c r="IO154" s="29"/>
      <c r="IP154" s="29"/>
      <c r="IQ154" s="29"/>
      <c r="IR154" s="29"/>
      <c r="IS154" s="29"/>
      <c r="IT154" s="30"/>
    </row>
    <row r="155" spans="1:254" ht="37.25" customHeight="1">
      <c r="A155" s="311" t="s">
        <v>1443</v>
      </c>
      <c r="B155" s="5" t="s">
        <v>1458</v>
      </c>
      <c r="C155" s="5" t="s">
        <v>1459</v>
      </c>
      <c r="D155" s="9" t="n">
        <v>3</v>
      </c>
      <c r="E155" s="164" t="n">
        <v>426</v>
      </c>
      <c r="F155" s="340"/>
      <c r="G155" s="341"/>
      <c r="H155" s="342"/>
      <c r="I155" s="343"/>
      <c r="J155" s="47" t="s">
        <v>1144</v>
      </c>
      <c r="K155" s="48" t="s">
        <v>1144</v>
      </c>
      <c r="L155" s="49" t="s">
        <v>1144</v>
      </c>
      <c r="M155" s="350"/>
      <c r="N155" s="51" t="s">
        <v>1144</v>
      </c>
      <c r="O155" s="52" t="s">
        <v>1144</v>
      </c>
      <c r="P155" s="133" t="s">
        <v>1144</v>
      </c>
      <c r="Q155" s="23">
        <f>F155+G155+H155+I155+M155</f>
        <v>0</v>
      </c>
      <c r="R155" s="23">
        <f>Q155*D155</f>
        <v>0</v>
      </c>
      <c r="S155" s="162" t="str">
        <f>IF(Q155&gt;0,Q155*E155,"-")</f>
        <v>-</v>
      </c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  <c r="EG155" s="29"/>
      <c r="EH155" s="29"/>
      <c r="EI155" s="29"/>
      <c r="EJ155" s="29"/>
      <c r="EK155" s="29"/>
      <c r="EL155" s="29"/>
      <c r="EM155" s="29"/>
      <c r="EN155" s="29"/>
      <c r="EO155" s="29"/>
      <c r="EP155" s="29"/>
      <c r="EQ155" s="29"/>
      <c r="ER155" s="29"/>
      <c r="ES155" s="29"/>
      <c r="ET155" s="29"/>
      <c r="EU155" s="29"/>
      <c r="EV155" s="29"/>
      <c r="EW155" s="29"/>
      <c r="EX155" s="29"/>
      <c r="EY155" s="29"/>
      <c r="EZ155" s="29"/>
      <c r="FA155" s="29"/>
      <c r="FB155" s="29"/>
      <c r="FC155" s="29"/>
      <c r="FD155" s="29"/>
      <c r="FE155" s="29"/>
      <c r="FF155" s="29"/>
      <c r="FG155" s="29"/>
      <c r="FH155" s="29"/>
      <c r="FI155" s="29"/>
      <c r="FJ155" s="29"/>
      <c r="FK155" s="29"/>
      <c r="FL155" s="29"/>
      <c r="FM155" s="29"/>
      <c r="FN155" s="29"/>
      <c r="FO155" s="29"/>
      <c r="FP155" s="29"/>
      <c r="FQ155" s="29"/>
      <c r="FR155" s="29"/>
      <c r="FS155" s="29"/>
      <c r="FT155" s="29"/>
      <c r="FU155" s="29"/>
      <c r="FV155" s="29"/>
      <c r="FW155" s="29"/>
      <c r="FX155" s="29"/>
      <c r="FY155" s="29"/>
      <c r="FZ155" s="29"/>
      <c r="GA155" s="29"/>
      <c r="GB155" s="29"/>
      <c r="GC155" s="29"/>
      <c r="GD155" s="29"/>
      <c r="GE155" s="29"/>
      <c r="GF155" s="29"/>
      <c r="GG155" s="29"/>
      <c r="GH155" s="29"/>
      <c r="GI155" s="29"/>
      <c r="GJ155" s="29"/>
      <c r="GK155" s="29"/>
      <c r="GL155" s="29"/>
      <c r="GM155" s="29"/>
      <c r="GN155" s="29"/>
      <c r="GO155" s="29"/>
      <c r="GP155" s="29"/>
      <c r="GQ155" s="29"/>
      <c r="GR155" s="29"/>
      <c r="GS155" s="29"/>
      <c r="GT155" s="29"/>
      <c r="GU155" s="29"/>
      <c r="GV155" s="29"/>
      <c r="GW155" s="29"/>
      <c r="GX155" s="29"/>
      <c r="GY155" s="29"/>
      <c r="GZ155" s="29"/>
      <c r="HA155" s="29"/>
      <c r="HB155" s="29"/>
      <c r="HC155" s="29"/>
      <c r="HD155" s="29"/>
      <c r="HE155" s="29"/>
      <c r="HF155" s="29"/>
      <c r="HG155" s="29"/>
      <c r="HH155" s="29"/>
      <c r="HI155" s="29"/>
      <c r="HJ155" s="29"/>
      <c r="HK155" s="29"/>
      <c r="HL155" s="29"/>
      <c r="HM155" s="29"/>
      <c r="HN155" s="29"/>
      <c r="HO155" s="29"/>
      <c r="HP155" s="29"/>
      <c r="HQ155" s="29"/>
      <c r="HR155" s="29"/>
      <c r="HS155" s="29"/>
      <c r="HT155" s="29"/>
      <c r="HU155" s="29"/>
      <c r="HV155" s="29"/>
      <c r="HW155" s="29"/>
      <c r="HX155" s="29"/>
      <c r="HY155" s="29"/>
      <c r="HZ155" s="29"/>
      <c r="IA155" s="29"/>
      <c r="IB155" s="29"/>
      <c r="IC155" s="29"/>
      <c r="ID155" s="29"/>
      <c r="IE155" s="29"/>
      <c r="IF155" s="29"/>
      <c r="IG155" s="29"/>
      <c r="IH155" s="29"/>
      <c r="II155" s="29"/>
      <c r="IJ155" s="29"/>
      <c r="IK155" s="29"/>
      <c r="IL155" s="29"/>
      <c r="IM155" s="29"/>
      <c r="IN155" s="29"/>
      <c r="IO155" s="29"/>
      <c r="IP155" s="29"/>
      <c r="IQ155" s="29"/>
      <c r="IR155" s="29"/>
      <c r="IS155" s="29"/>
      <c r="IT155" s="30"/>
    </row>
    <row r="156" spans="1:254" ht="37.25" customHeight="1">
      <c r="A156" s="311" t="s">
        <v>1460</v>
      </c>
      <c r="B156" s="5" t="s">
        <v>1461</v>
      </c>
      <c r="C156" s="5" t="s">
        <v>1462</v>
      </c>
      <c r="D156" s="9" t="n">
        <v>3</v>
      </c>
      <c r="E156" s="164" t="n">
        <v>382</v>
      </c>
      <c r="F156" s="340"/>
      <c r="G156" s="341"/>
      <c r="H156" s="342"/>
      <c r="I156" s="343" t="n">
        <v>1</v>
      </c>
      <c r="J156" s="47" t="s">
        <v>1144</v>
      </c>
      <c r="K156" s="48" t="s">
        <v>1144</v>
      </c>
      <c r="L156" s="49" t="s">
        <v>1144</v>
      </c>
      <c r="M156" s="350"/>
      <c r="N156" s="51" t="s">
        <v>1144</v>
      </c>
      <c r="O156" s="52" t="s">
        <v>1144</v>
      </c>
      <c r="P156" s="133" t="s">
        <v>1144</v>
      </c>
      <c r="Q156" s="23">
        <f>F156+G156+H156+I156+M156</f>
        <v>1</v>
      </c>
      <c r="R156" s="23">
        <f>Q156*D156</f>
        <v>3</v>
      </c>
      <c r="S156" s="162">
        <f>IF(Q156&gt;0,Q156*E156,"-")</f>
        <v>382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  <c r="ET156" s="29"/>
      <c r="EU156" s="29"/>
      <c r="EV156" s="29"/>
      <c r="EW156" s="29"/>
      <c r="EX156" s="29"/>
      <c r="EY156" s="29"/>
      <c r="EZ156" s="29"/>
      <c r="FA156" s="29"/>
      <c r="FB156" s="29"/>
      <c r="FC156" s="29"/>
      <c r="FD156" s="29"/>
      <c r="FE156" s="29"/>
      <c r="FF156" s="29"/>
      <c r="FG156" s="29"/>
      <c r="FH156" s="29"/>
      <c r="FI156" s="29"/>
      <c r="FJ156" s="29"/>
      <c r="FK156" s="29"/>
      <c r="FL156" s="29"/>
      <c r="FM156" s="29"/>
      <c r="FN156" s="29"/>
      <c r="FO156" s="29"/>
      <c r="FP156" s="29"/>
      <c r="FQ156" s="29"/>
      <c r="FR156" s="29"/>
      <c r="FS156" s="29"/>
      <c r="FT156" s="29"/>
      <c r="FU156" s="29"/>
      <c r="FV156" s="29"/>
      <c r="FW156" s="29"/>
      <c r="FX156" s="29"/>
      <c r="FY156" s="29"/>
      <c r="FZ156" s="29"/>
      <c r="GA156" s="29"/>
      <c r="GB156" s="29"/>
      <c r="GC156" s="29"/>
      <c r="GD156" s="29"/>
      <c r="GE156" s="29"/>
      <c r="GF156" s="29"/>
      <c r="GG156" s="29"/>
      <c r="GH156" s="29"/>
      <c r="GI156" s="29"/>
      <c r="GJ156" s="29"/>
      <c r="GK156" s="29"/>
      <c r="GL156" s="29"/>
      <c r="GM156" s="29"/>
      <c r="GN156" s="29"/>
      <c r="GO156" s="29"/>
      <c r="GP156" s="29"/>
      <c r="GQ156" s="29"/>
      <c r="GR156" s="29"/>
      <c r="GS156" s="29"/>
      <c r="GT156" s="29"/>
      <c r="GU156" s="29"/>
      <c r="GV156" s="29"/>
      <c r="GW156" s="29"/>
      <c r="GX156" s="29"/>
      <c r="GY156" s="29"/>
      <c r="GZ156" s="29"/>
      <c r="HA156" s="29"/>
      <c r="HB156" s="29"/>
      <c r="HC156" s="29"/>
      <c r="HD156" s="29"/>
      <c r="HE156" s="29"/>
      <c r="HF156" s="29"/>
      <c r="HG156" s="29"/>
      <c r="HH156" s="29"/>
      <c r="HI156" s="29"/>
      <c r="HJ156" s="29"/>
      <c r="HK156" s="29"/>
      <c r="HL156" s="29"/>
      <c r="HM156" s="29"/>
      <c r="HN156" s="29"/>
      <c r="HO156" s="29"/>
      <c r="HP156" s="29"/>
      <c r="HQ156" s="29"/>
      <c r="HR156" s="29"/>
      <c r="HS156" s="29"/>
      <c r="HT156" s="29"/>
      <c r="HU156" s="29"/>
      <c r="HV156" s="29"/>
      <c r="HW156" s="29"/>
      <c r="HX156" s="29"/>
      <c r="HY156" s="29"/>
      <c r="HZ156" s="29"/>
      <c r="IA156" s="29"/>
      <c r="IB156" s="29"/>
      <c r="IC156" s="29"/>
      <c r="ID156" s="29"/>
      <c r="IE156" s="29"/>
      <c r="IF156" s="29"/>
      <c r="IG156" s="29"/>
      <c r="IH156" s="29"/>
      <c r="II156" s="29"/>
      <c r="IJ156" s="29"/>
      <c r="IK156" s="29"/>
      <c r="IL156" s="29"/>
      <c r="IM156" s="29"/>
      <c r="IN156" s="29"/>
      <c r="IO156" s="29"/>
      <c r="IP156" s="29"/>
      <c r="IQ156" s="29"/>
      <c r="IR156" s="29"/>
      <c r="IS156" s="29"/>
      <c r="IT156" s="30"/>
    </row>
    <row r="157" spans="1:254" ht="37.25" customHeight="1">
      <c r="A157" s="311" t="s">
        <v>1460</v>
      </c>
      <c r="B157" s="5" t="s">
        <v>1463</v>
      </c>
      <c r="C157" s="5" t="s">
        <v>1464</v>
      </c>
      <c r="D157" s="9" t="n">
        <v>3</v>
      </c>
      <c r="E157" s="164" t="n">
        <v>526</v>
      </c>
      <c r="F157" s="340"/>
      <c r="G157" s="341"/>
      <c r="H157" s="342" t="n">
        <v>1</v>
      </c>
      <c r="I157" s="343"/>
      <c r="J157" s="47" t="s">
        <v>1144</v>
      </c>
      <c r="K157" s="48" t="s">
        <v>1144</v>
      </c>
      <c r="L157" s="49" t="s">
        <v>1144</v>
      </c>
      <c r="M157" s="350"/>
      <c r="N157" s="51" t="s">
        <v>1144</v>
      </c>
      <c r="O157" s="52" t="s">
        <v>1144</v>
      </c>
      <c r="P157" s="133" t="s">
        <v>1144</v>
      </c>
      <c r="Q157" s="23">
        <f>F157+G157+H157+I157+M157</f>
        <v>1</v>
      </c>
      <c r="R157" s="23">
        <f>Q157*D157</f>
        <v>3</v>
      </c>
      <c r="S157" s="162">
        <f>IF(Q157&gt;0,Q157*E157,"-")</f>
        <v>526</v>
      </c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  <c r="IQ157" s="29"/>
      <c r="IR157" s="29"/>
      <c r="IS157" s="29"/>
      <c r="IT157" s="30"/>
    </row>
    <row r="158" spans="1:254" ht="37.25" customHeight="1">
      <c r="A158" s="311" t="s">
        <v>1460</v>
      </c>
      <c r="B158" s="5" t="s">
        <v>1465</v>
      </c>
      <c r="C158" s="5" t="s">
        <v>1466</v>
      </c>
      <c r="D158" s="9" t="n">
        <v>2</v>
      </c>
      <c r="E158" s="164" t="n">
        <v>250</v>
      </c>
      <c r="F158" s="340"/>
      <c r="G158" s="341" t="n">
        <v>1</v>
      </c>
      <c r="H158" s="342"/>
      <c r="I158" s="343"/>
      <c r="J158" s="47" t="s">
        <v>1144</v>
      </c>
      <c r="K158" s="48" t="s">
        <v>1144</v>
      </c>
      <c r="L158" s="49" t="s">
        <v>1144</v>
      </c>
      <c r="M158" s="350"/>
      <c r="N158" s="51" t="s">
        <v>1144</v>
      </c>
      <c r="O158" s="52" t="s">
        <v>1144</v>
      </c>
      <c r="P158" s="133" t="s">
        <v>1144</v>
      </c>
      <c r="Q158" s="23">
        <f>F158+G158+H158+I158+M158</f>
        <v>1</v>
      </c>
      <c r="R158" s="23">
        <f>Q158*D158</f>
        <v>2</v>
      </c>
      <c r="S158" s="162">
        <f>IF(Q158&gt;0,Q158*E158,"-")</f>
        <v>250</v>
      </c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  <c r="FH158" s="29"/>
      <c r="FI158" s="29"/>
      <c r="FJ158" s="29"/>
      <c r="FK158" s="29"/>
      <c r="FL158" s="29"/>
      <c r="FM158" s="29"/>
      <c r="FN158" s="29"/>
      <c r="FO158" s="29"/>
      <c r="FP158" s="29"/>
      <c r="FQ158" s="29"/>
      <c r="FR158" s="29"/>
      <c r="FS158" s="29"/>
      <c r="FT158" s="29"/>
      <c r="FU158" s="29"/>
      <c r="FV158" s="29"/>
      <c r="FW158" s="29"/>
      <c r="FX158" s="29"/>
      <c r="FY158" s="29"/>
      <c r="FZ158" s="29"/>
      <c r="GA158" s="29"/>
      <c r="GB158" s="29"/>
      <c r="GC158" s="29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  <c r="GW158" s="29"/>
      <c r="GX158" s="29"/>
      <c r="GY158" s="29"/>
      <c r="GZ158" s="29"/>
      <c r="HA158" s="29"/>
      <c r="HB158" s="29"/>
      <c r="HC158" s="29"/>
      <c r="HD158" s="29"/>
      <c r="HE158" s="29"/>
      <c r="HF158" s="29"/>
      <c r="HG158" s="29"/>
      <c r="HH158" s="29"/>
      <c r="HI158" s="29"/>
      <c r="HJ158" s="29"/>
      <c r="HK158" s="29"/>
      <c r="HL158" s="29"/>
      <c r="HM158" s="29"/>
      <c r="HN158" s="29"/>
      <c r="HO158" s="29"/>
      <c r="HP158" s="29"/>
      <c r="HQ158" s="29"/>
      <c r="HR158" s="29"/>
      <c r="HS158" s="29"/>
      <c r="HT158" s="29"/>
      <c r="HU158" s="29"/>
      <c r="HV158" s="29"/>
      <c r="HW158" s="29"/>
      <c r="HX158" s="29"/>
      <c r="HY158" s="29"/>
      <c r="HZ158" s="29"/>
      <c r="IA158" s="29"/>
      <c r="IB158" s="29"/>
      <c r="IC158" s="29"/>
      <c r="ID158" s="29"/>
      <c r="IE158" s="29"/>
      <c r="IF158" s="29"/>
      <c r="IG158" s="29"/>
      <c r="IH158" s="29"/>
      <c r="II158" s="29"/>
      <c r="IJ158" s="29"/>
      <c r="IK158" s="29"/>
      <c r="IL158" s="29"/>
      <c r="IM158" s="29"/>
      <c r="IN158" s="29"/>
      <c r="IO158" s="29"/>
      <c r="IP158" s="29"/>
      <c r="IQ158" s="29"/>
      <c r="IR158" s="29"/>
      <c r="IS158" s="29"/>
      <c r="IT158" s="30"/>
    </row>
    <row r="159" spans="1:254" ht="37.25" customHeight="1">
      <c r="A159" s="311" t="s">
        <v>1467</v>
      </c>
      <c r="B159" s="5" t="s">
        <v>1468</v>
      </c>
      <c r="C159" s="5" t="s">
        <v>1469</v>
      </c>
      <c r="D159" s="9" t="n">
        <v>2</v>
      </c>
      <c r="E159" s="164" t="n">
        <v>375</v>
      </c>
      <c r="F159" s="340"/>
      <c r="G159" s="341"/>
      <c r="H159" s="342"/>
      <c r="I159" s="343"/>
      <c r="J159" s="47" t="s">
        <v>1144</v>
      </c>
      <c r="K159" s="48" t="s">
        <v>1144</v>
      </c>
      <c r="L159" s="49" t="s">
        <v>1144</v>
      </c>
      <c r="M159" s="350"/>
      <c r="N159" s="51" t="s">
        <v>1144</v>
      </c>
      <c r="O159" s="52" t="s">
        <v>1144</v>
      </c>
      <c r="P159" s="133" t="s">
        <v>1144</v>
      </c>
      <c r="Q159" s="23">
        <f>F159+G159+H159+I159+M159</f>
        <v>0</v>
      </c>
      <c r="R159" s="23">
        <f>Q159*D159</f>
        <v>0</v>
      </c>
      <c r="S159" s="162" t="str">
        <f>IF(Q159&gt;0,Q159*E159,"-")</f>
        <v>-</v>
      </c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  <c r="ET159" s="29"/>
      <c r="EU159" s="29"/>
      <c r="EV159" s="29"/>
      <c r="EW159" s="29"/>
      <c r="EX159" s="29"/>
      <c r="EY159" s="29"/>
      <c r="EZ159" s="29"/>
      <c r="FA159" s="29"/>
      <c r="FB159" s="29"/>
      <c r="FC159" s="29"/>
      <c r="FD159" s="29"/>
      <c r="FE159" s="29"/>
      <c r="FF159" s="29"/>
      <c r="FG159" s="29"/>
      <c r="FH159" s="29"/>
      <c r="FI159" s="29"/>
      <c r="FJ159" s="29"/>
      <c r="FK159" s="29"/>
      <c r="FL159" s="29"/>
      <c r="FM159" s="29"/>
      <c r="FN159" s="29"/>
      <c r="FO159" s="29"/>
      <c r="FP159" s="29"/>
      <c r="FQ159" s="29"/>
      <c r="FR159" s="29"/>
      <c r="FS159" s="29"/>
      <c r="FT159" s="29"/>
      <c r="FU159" s="29"/>
      <c r="FV159" s="29"/>
      <c r="FW159" s="29"/>
      <c r="FX159" s="29"/>
      <c r="FY159" s="29"/>
      <c r="FZ159" s="29"/>
      <c r="GA159" s="29"/>
      <c r="GB159" s="29"/>
      <c r="GC159" s="29"/>
      <c r="GD159" s="29"/>
      <c r="GE159" s="29"/>
      <c r="GF159" s="29"/>
      <c r="GG159" s="29"/>
      <c r="GH159" s="29"/>
      <c r="GI159" s="29"/>
      <c r="GJ159" s="29"/>
      <c r="GK159" s="29"/>
      <c r="GL159" s="29"/>
      <c r="GM159" s="29"/>
      <c r="GN159" s="29"/>
      <c r="GO159" s="29"/>
      <c r="GP159" s="29"/>
      <c r="GQ159" s="29"/>
      <c r="GR159" s="29"/>
      <c r="GS159" s="29"/>
      <c r="GT159" s="29"/>
      <c r="GU159" s="29"/>
      <c r="GV159" s="29"/>
      <c r="GW159" s="29"/>
      <c r="GX159" s="29"/>
      <c r="GY159" s="29"/>
      <c r="GZ159" s="29"/>
      <c r="HA159" s="29"/>
      <c r="HB159" s="29"/>
      <c r="HC159" s="29"/>
      <c r="HD159" s="29"/>
      <c r="HE159" s="29"/>
      <c r="HF159" s="29"/>
      <c r="HG159" s="29"/>
      <c r="HH159" s="29"/>
      <c r="HI159" s="29"/>
      <c r="HJ159" s="29"/>
      <c r="HK159" s="29"/>
      <c r="HL159" s="29"/>
      <c r="HM159" s="29"/>
      <c r="HN159" s="29"/>
      <c r="HO159" s="29"/>
      <c r="HP159" s="29"/>
      <c r="HQ159" s="29"/>
      <c r="HR159" s="29"/>
      <c r="HS159" s="29"/>
      <c r="HT159" s="29"/>
      <c r="HU159" s="29"/>
      <c r="HV159" s="29"/>
      <c r="HW159" s="29"/>
      <c r="HX159" s="29"/>
      <c r="HY159" s="29"/>
      <c r="HZ159" s="29"/>
      <c r="IA159" s="29"/>
      <c r="IB159" s="29"/>
      <c r="IC159" s="29"/>
      <c r="ID159" s="29"/>
      <c r="IE159" s="29"/>
      <c r="IF159" s="29"/>
      <c r="IG159" s="29"/>
      <c r="IH159" s="29"/>
      <c r="II159" s="29"/>
      <c r="IJ159" s="29"/>
      <c r="IK159" s="29"/>
      <c r="IL159" s="29"/>
      <c r="IM159" s="29"/>
      <c r="IN159" s="29"/>
      <c r="IO159" s="29"/>
      <c r="IP159" s="29"/>
      <c r="IQ159" s="29"/>
      <c r="IR159" s="29"/>
      <c r="IS159" s="29"/>
      <c r="IT159" s="30"/>
    </row>
    <row r="160" spans="1:254" hidden="1" ht="37.25" customHeight="1">
      <c r="A160" s="311" t="s">
        <v>1470</v>
      </c>
      <c r="B160" s="5" t="s">
        <v>1471</v>
      </c>
      <c r="C160" s="5" t="s">
        <v>1472</v>
      </c>
      <c r="D160" s="9" t="n">
        <v>2</v>
      </c>
      <c r="E160" s="164" t="n">
        <v>372</v>
      </c>
      <c r="F160" s="18"/>
      <c r="G160" s="19"/>
      <c r="H160" s="20"/>
      <c r="I160" s="21"/>
      <c r="J160" s="47" t="s">
        <v>1144</v>
      </c>
      <c r="K160" s="48" t="s">
        <v>1144</v>
      </c>
      <c r="L160" s="49" t="s">
        <v>1144</v>
      </c>
      <c r="M160" s="50" t="s">
        <v>1144</v>
      </c>
      <c r="N160" s="51" t="s">
        <v>1144</v>
      </c>
      <c r="O160" s="52" t="s">
        <v>1144</v>
      </c>
      <c r="P160" s="133" t="s">
        <v>1144</v>
      </c>
      <c r="Q160" s="23">
        <f>F160+G160+H160+I160</f>
        <v>0</v>
      </c>
      <c r="R160" s="23">
        <f>Q160*D160</f>
        <v>0</v>
      </c>
      <c r="S160" s="162" t="str">
        <f>IF(Q160&gt;0,Q160*E160,"-")</f>
        <v>-</v>
      </c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  <c r="FH160" s="29"/>
      <c r="FI160" s="29"/>
      <c r="FJ160" s="29"/>
      <c r="FK160" s="29"/>
      <c r="FL160" s="29"/>
      <c r="FM160" s="29"/>
      <c r="FN160" s="29"/>
      <c r="FO160" s="29"/>
      <c r="FP160" s="29"/>
      <c r="FQ160" s="29"/>
      <c r="FR160" s="29"/>
      <c r="FS160" s="29"/>
      <c r="FT160" s="29"/>
      <c r="FU160" s="29"/>
      <c r="FV160" s="29"/>
      <c r="FW160" s="29"/>
      <c r="FX160" s="29"/>
      <c r="FY160" s="29"/>
      <c r="FZ160" s="29"/>
      <c r="GA160" s="29"/>
      <c r="GB160" s="29"/>
      <c r="GC160" s="29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  <c r="GW160" s="29"/>
      <c r="GX160" s="29"/>
      <c r="GY160" s="29"/>
      <c r="GZ160" s="29"/>
      <c r="HA160" s="29"/>
      <c r="HB160" s="29"/>
      <c r="HC160" s="29"/>
      <c r="HD160" s="29"/>
      <c r="HE160" s="29"/>
      <c r="HF160" s="29"/>
      <c r="HG160" s="29"/>
      <c r="HH160" s="29"/>
      <c r="HI160" s="29"/>
      <c r="HJ160" s="29"/>
      <c r="HK160" s="29"/>
      <c r="HL160" s="29"/>
      <c r="HM160" s="29"/>
      <c r="HN160" s="29"/>
      <c r="HO160" s="29"/>
      <c r="HP160" s="29"/>
      <c r="HQ160" s="29"/>
      <c r="HR160" s="29"/>
      <c r="HS160" s="29"/>
      <c r="HT160" s="29"/>
      <c r="HU160" s="29"/>
      <c r="HV160" s="29"/>
      <c r="HW160" s="29"/>
      <c r="HX160" s="29"/>
      <c r="HY160" s="29"/>
      <c r="HZ160" s="29"/>
      <c r="IA160" s="29"/>
      <c r="IB160" s="29"/>
      <c r="IC160" s="29"/>
      <c r="ID160" s="29"/>
      <c r="IE160" s="29"/>
      <c r="IF160" s="29"/>
      <c r="IG160" s="29"/>
      <c r="IH160" s="29"/>
      <c r="II160" s="29"/>
      <c r="IJ160" s="29"/>
      <c r="IK160" s="29"/>
      <c r="IL160" s="29"/>
      <c r="IM160" s="29"/>
      <c r="IN160" s="29"/>
      <c r="IO160" s="29"/>
      <c r="IP160" s="29"/>
      <c r="IQ160" s="29"/>
      <c r="IR160" s="29"/>
      <c r="IS160" s="29"/>
      <c r="IT160" s="30"/>
      <extLst>
        <ext uri="smNativeData">
          <pm:rowDef xmlns:pm="smNativeData" id="1715600698" r="160" hidden="1" collapsedDB="0" collapsedOL="0"/>
        </ext>
      </extLst>
    </row>
    <row r="161" spans="1:254" hidden="1" ht="37.25" customHeight="1">
      <c r="A161" s="311" t="s">
        <v>1470</v>
      </c>
      <c r="B161" s="5" t="s">
        <v>1473</v>
      </c>
      <c r="C161" s="5" t="s">
        <v>1474</v>
      </c>
      <c r="D161" s="9" t="n">
        <v>2</v>
      </c>
      <c r="E161" s="164" t="n">
        <v>371</v>
      </c>
      <c r="F161" s="18"/>
      <c r="G161" s="19"/>
      <c r="H161" s="20"/>
      <c r="I161" s="21"/>
      <c r="J161" s="47" t="s">
        <v>1144</v>
      </c>
      <c r="K161" s="48" t="s">
        <v>1144</v>
      </c>
      <c r="L161" s="49" t="s">
        <v>1144</v>
      </c>
      <c r="M161" s="50" t="s">
        <v>1144</v>
      </c>
      <c r="N161" s="51" t="s">
        <v>1144</v>
      </c>
      <c r="O161" s="52" t="s">
        <v>1144</v>
      </c>
      <c r="P161" s="133" t="s">
        <v>1144</v>
      </c>
      <c r="Q161" s="23">
        <f>F161+G161+H161+I161</f>
        <v>0</v>
      </c>
      <c r="R161" s="23">
        <f>Q161*D161</f>
        <v>0</v>
      </c>
      <c r="S161" s="162" t="str">
        <f>IF(Q161&gt;0,Q161*E161,"-")</f>
        <v>-</v>
      </c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/>
      <c r="EW161" s="29"/>
      <c r="EX161" s="29"/>
      <c r="EY161" s="29"/>
      <c r="EZ161" s="29"/>
      <c r="FA161" s="29"/>
      <c r="FB161" s="29"/>
      <c r="FC161" s="29"/>
      <c r="FD161" s="29"/>
      <c r="FE161" s="29"/>
      <c r="FF161" s="29"/>
      <c r="FG161" s="29"/>
      <c r="FH161" s="29"/>
      <c r="FI161" s="29"/>
      <c r="FJ161" s="29"/>
      <c r="FK161" s="29"/>
      <c r="FL161" s="29"/>
      <c r="FM161" s="29"/>
      <c r="FN161" s="29"/>
      <c r="FO161" s="29"/>
      <c r="FP161" s="29"/>
      <c r="FQ161" s="29"/>
      <c r="FR161" s="29"/>
      <c r="FS161" s="29"/>
      <c r="FT161" s="29"/>
      <c r="FU161" s="29"/>
      <c r="FV161" s="29"/>
      <c r="FW161" s="29"/>
      <c r="FX161" s="29"/>
      <c r="FY161" s="29"/>
      <c r="FZ161" s="29"/>
      <c r="GA161" s="29"/>
      <c r="GB161" s="29"/>
      <c r="GC161" s="29"/>
      <c r="GD161" s="29"/>
      <c r="GE161" s="29"/>
      <c r="GF161" s="29"/>
      <c r="GG161" s="29"/>
      <c r="GH161" s="29"/>
      <c r="GI161" s="29"/>
      <c r="GJ161" s="29"/>
      <c r="GK161" s="29"/>
      <c r="GL161" s="29"/>
      <c r="GM161" s="29"/>
      <c r="GN161" s="29"/>
      <c r="GO161" s="29"/>
      <c r="GP161" s="29"/>
      <c r="GQ161" s="29"/>
      <c r="GR161" s="29"/>
      <c r="GS161" s="29"/>
      <c r="GT161" s="29"/>
      <c r="GU161" s="29"/>
      <c r="GV161" s="29"/>
      <c r="GW161" s="29"/>
      <c r="GX161" s="29"/>
      <c r="GY161" s="29"/>
      <c r="GZ161" s="29"/>
      <c r="HA161" s="29"/>
      <c r="HB161" s="29"/>
      <c r="HC161" s="29"/>
      <c r="HD161" s="29"/>
      <c r="HE161" s="29"/>
      <c r="HF161" s="29"/>
      <c r="HG161" s="29"/>
      <c r="HH161" s="29"/>
      <c r="HI161" s="29"/>
      <c r="HJ161" s="29"/>
      <c r="HK161" s="29"/>
      <c r="HL161" s="29"/>
      <c r="HM161" s="29"/>
      <c r="HN161" s="29"/>
      <c r="HO161" s="29"/>
      <c r="HP161" s="29"/>
      <c r="HQ161" s="29"/>
      <c r="HR161" s="29"/>
      <c r="HS161" s="29"/>
      <c r="HT161" s="29"/>
      <c r="HU161" s="29"/>
      <c r="HV161" s="29"/>
      <c r="HW161" s="29"/>
      <c r="HX161" s="29"/>
      <c r="HY161" s="29"/>
      <c r="HZ161" s="29"/>
      <c r="IA161" s="29"/>
      <c r="IB161" s="29"/>
      <c r="IC161" s="29"/>
      <c r="ID161" s="29"/>
      <c r="IE161" s="29"/>
      <c r="IF161" s="29"/>
      <c r="IG161" s="29"/>
      <c r="IH161" s="29"/>
      <c r="II161" s="29"/>
      <c r="IJ161" s="29"/>
      <c r="IK161" s="29"/>
      <c r="IL161" s="29"/>
      <c r="IM161" s="29"/>
      <c r="IN161" s="29"/>
      <c r="IO161" s="29"/>
      <c r="IP161" s="29"/>
      <c r="IQ161" s="29"/>
      <c r="IR161" s="29"/>
      <c r="IS161" s="29"/>
      <c r="IT161" s="30"/>
      <extLst>
        <ext uri="smNativeData">
          <pm:rowDef xmlns:pm="smNativeData" id="1715600698" r="161" hidden="1" collapsedDB="0" collapsedOL="0"/>
        </ext>
      </extLst>
    </row>
    <row r="162" spans="1:254" hidden="1" ht="37.25" customHeight="1">
      <c r="A162" s="311" t="s">
        <v>1470</v>
      </c>
      <c r="B162" s="5" t="s">
        <v>1475</v>
      </c>
      <c r="C162" s="5" t="s">
        <v>1476</v>
      </c>
      <c r="D162" s="9" t="n">
        <v>2</v>
      </c>
      <c r="E162" s="164" t="n">
        <v>347</v>
      </c>
      <c r="F162" s="18"/>
      <c r="G162" s="19"/>
      <c r="H162" s="20"/>
      <c r="I162" s="21"/>
      <c r="J162" s="47" t="s">
        <v>1144</v>
      </c>
      <c r="K162" s="48" t="s">
        <v>1144</v>
      </c>
      <c r="L162" s="49" t="s">
        <v>1144</v>
      </c>
      <c r="M162" s="50" t="s">
        <v>1144</v>
      </c>
      <c r="N162" s="51" t="s">
        <v>1144</v>
      </c>
      <c r="O162" s="52" t="s">
        <v>1144</v>
      </c>
      <c r="P162" s="133" t="s">
        <v>1144</v>
      </c>
      <c r="Q162" s="23">
        <f>F162+G162+H162+I162</f>
        <v>0</v>
      </c>
      <c r="R162" s="23">
        <f>Q162*D162</f>
        <v>0</v>
      </c>
      <c r="S162" s="162" t="str">
        <f>IF(Q162&gt;0,Q162*E162,"-")</f>
        <v>-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  <c r="ET162" s="29"/>
      <c r="EU162" s="29"/>
      <c r="EV162" s="29"/>
      <c r="EW162" s="29"/>
      <c r="EX162" s="29"/>
      <c r="EY162" s="29"/>
      <c r="EZ162" s="29"/>
      <c r="FA162" s="29"/>
      <c r="FB162" s="29"/>
      <c r="FC162" s="29"/>
      <c r="FD162" s="29"/>
      <c r="FE162" s="29"/>
      <c r="FF162" s="29"/>
      <c r="FG162" s="29"/>
      <c r="FH162" s="29"/>
      <c r="FI162" s="29"/>
      <c r="FJ162" s="29"/>
      <c r="FK162" s="29"/>
      <c r="FL162" s="29"/>
      <c r="FM162" s="29"/>
      <c r="FN162" s="29"/>
      <c r="FO162" s="29"/>
      <c r="FP162" s="29"/>
      <c r="FQ162" s="29"/>
      <c r="FR162" s="29"/>
      <c r="FS162" s="29"/>
      <c r="FT162" s="29"/>
      <c r="FU162" s="29"/>
      <c r="FV162" s="29"/>
      <c r="FW162" s="29"/>
      <c r="FX162" s="29"/>
      <c r="FY162" s="29"/>
      <c r="FZ162" s="29"/>
      <c r="GA162" s="29"/>
      <c r="GB162" s="29"/>
      <c r="GC162" s="29"/>
      <c r="GD162" s="29"/>
      <c r="GE162" s="29"/>
      <c r="GF162" s="29"/>
      <c r="GG162" s="29"/>
      <c r="GH162" s="29"/>
      <c r="GI162" s="29"/>
      <c r="GJ162" s="29"/>
      <c r="GK162" s="29"/>
      <c r="GL162" s="29"/>
      <c r="GM162" s="29"/>
      <c r="GN162" s="29"/>
      <c r="GO162" s="29"/>
      <c r="GP162" s="29"/>
      <c r="GQ162" s="29"/>
      <c r="GR162" s="29"/>
      <c r="GS162" s="29"/>
      <c r="GT162" s="29"/>
      <c r="GU162" s="29"/>
      <c r="GV162" s="29"/>
      <c r="GW162" s="29"/>
      <c r="GX162" s="29"/>
      <c r="GY162" s="29"/>
      <c r="GZ162" s="29"/>
      <c r="HA162" s="29"/>
      <c r="HB162" s="29"/>
      <c r="HC162" s="29"/>
      <c r="HD162" s="29"/>
      <c r="HE162" s="29"/>
      <c r="HF162" s="29"/>
      <c r="HG162" s="29"/>
      <c r="HH162" s="29"/>
      <c r="HI162" s="29"/>
      <c r="HJ162" s="29"/>
      <c r="HK162" s="29"/>
      <c r="HL162" s="29"/>
      <c r="HM162" s="29"/>
      <c r="HN162" s="29"/>
      <c r="HO162" s="29"/>
      <c r="HP162" s="29"/>
      <c r="HQ162" s="29"/>
      <c r="HR162" s="29"/>
      <c r="HS162" s="29"/>
      <c r="HT162" s="29"/>
      <c r="HU162" s="29"/>
      <c r="HV162" s="29"/>
      <c r="HW162" s="29"/>
      <c r="HX162" s="29"/>
      <c r="HY162" s="29"/>
      <c r="HZ162" s="29"/>
      <c r="IA162" s="29"/>
      <c r="IB162" s="29"/>
      <c r="IC162" s="29"/>
      <c r="ID162" s="29"/>
      <c r="IE162" s="29"/>
      <c r="IF162" s="29"/>
      <c r="IG162" s="29"/>
      <c r="IH162" s="29"/>
      <c r="II162" s="29"/>
      <c r="IJ162" s="29"/>
      <c r="IK162" s="29"/>
      <c r="IL162" s="29"/>
      <c r="IM162" s="29"/>
      <c r="IN162" s="29"/>
      <c r="IO162" s="29"/>
      <c r="IP162" s="29"/>
      <c r="IQ162" s="29"/>
      <c r="IR162" s="29"/>
      <c r="IS162" s="29"/>
      <c r="IT162" s="30"/>
      <extLst>
        <ext uri="smNativeData">
          <pm:rowDef xmlns:pm="smNativeData" id="1715600698" r="162" hidden="1" collapsedDB="0" collapsedOL="0"/>
        </ext>
      </extLst>
    </row>
    <row r="163" spans="1:254" hidden="1" ht="37.25" customHeight="1">
      <c r="A163" s="311" t="s">
        <v>1470</v>
      </c>
      <c r="B163" s="5" t="s">
        <v>1477</v>
      </c>
      <c r="C163" s="5" t="s">
        <v>1478</v>
      </c>
      <c r="D163" s="9" t="n">
        <v>2</v>
      </c>
      <c r="E163" s="164" t="n">
        <v>388</v>
      </c>
      <c r="F163" s="18"/>
      <c r="G163" s="19"/>
      <c r="H163" s="20"/>
      <c r="I163" s="21"/>
      <c r="J163" s="47" t="s">
        <v>1144</v>
      </c>
      <c r="K163" s="48" t="s">
        <v>1144</v>
      </c>
      <c r="L163" s="49" t="s">
        <v>1144</v>
      </c>
      <c r="M163" s="50" t="s">
        <v>1144</v>
      </c>
      <c r="N163" s="51" t="s">
        <v>1144</v>
      </c>
      <c r="O163" s="52" t="s">
        <v>1144</v>
      </c>
      <c r="P163" s="133" t="s">
        <v>1144</v>
      </c>
      <c r="Q163" s="23">
        <f>F163+G163+H163+I163</f>
        <v>0</v>
      </c>
      <c r="R163" s="23">
        <f>Q163*D163</f>
        <v>0</v>
      </c>
      <c r="S163" s="162" t="str">
        <f>IF(Q163&gt;0,Q163*E163,"-")</f>
        <v>-</v>
      </c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  <c r="FD163" s="29"/>
      <c r="FE163" s="29"/>
      <c r="FF163" s="29"/>
      <c r="FG163" s="29"/>
      <c r="FH163" s="29"/>
      <c r="FI163" s="29"/>
      <c r="FJ163" s="29"/>
      <c r="FK163" s="29"/>
      <c r="FL163" s="29"/>
      <c r="FM163" s="29"/>
      <c r="FN163" s="29"/>
      <c r="FO163" s="29"/>
      <c r="FP163" s="29"/>
      <c r="FQ163" s="29"/>
      <c r="FR163" s="29"/>
      <c r="FS163" s="29"/>
      <c r="FT163" s="29"/>
      <c r="FU163" s="29"/>
      <c r="FV163" s="29"/>
      <c r="FW163" s="29"/>
      <c r="FX163" s="29"/>
      <c r="FY163" s="29"/>
      <c r="FZ163" s="29"/>
      <c r="GA163" s="29"/>
      <c r="GB163" s="29"/>
      <c r="GC163" s="29"/>
      <c r="GD163" s="29"/>
      <c r="GE163" s="29"/>
      <c r="GF163" s="29"/>
      <c r="GG163" s="29"/>
      <c r="GH163" s="29"/>
      <c r="GI163" s="29"/>
      <c r="GJ163" s="29"/>
      <c r="GK163" s="29"/>
      <c r="GL163" s="29"/>
      <c r="GM163" s="29"/>
      <c r="GN163" s="29"/>
      <c r="GO163" s="29"/>
      <c r="GP163" s="29"/>
      <c r="GQ163" s="29"/>
      <c r="GR163" s="29"/>
      <c r="GS163" s="29"/>
      <c r="GT163" s="29"/>
      <c r="GU163" s="29"/>
      <c r="GV163" s="29"/>
      <c r="GW163" s="29"/>
      <c r="GX163" s="29"/>
      <c r="GY163" s="29"/>
      <c r="GZ163" s="29"/>
      <c r="HA163" s="29"/>
      <c r="HB163" s="29"/>
      <c r="HC163" s="29"/>
      <c r="HD163" s="29"/>
      <c r="HE163" s="29"/>
      <c r="HF163" s="29"/>
      <c r="HG163" s="29"/>
      <c r="HH163" s="29"/>
      <c r="HI163" s="29"/>
      <c r="HJ163" s="29"/>
      <c r="HK163" s="29"/>
      <c r="HL163" s="29"/>
      <c r="HM163" s="29"/>
      <c r="HN163" s="29"/>
      <c r="HO163" s="29"/>
      <c r="HP163" s="29"/>
      <c r="HQ163" s="29"/>
      <c r="HR163" s="29"/>
      <c r="HS163" s="29"/>
      <c r="HT163" s="29"/>
      <c r="HU163" s="29"/>
      <c r="HV163" s="29"/>
      <c r="HW163" s="29"/>
      <c r="HX163" s="29"/>
      <c r="HY163" s="29"/>
      <c r="HZ163" s="29"/>
      <c r="IA163" s="29"/>
      <c r="IB163" s="29"/>
      <c r="IC163" s="29"/>
      <c r="ID163" s="29"/>
      <c r="IE163" s="29"/>
      <c r="IF163" s="29"/>
      <c r="IG163" s="29"/>
      <c r="IH163" s="29"/>
      <c r="II163" s="29"/>
      <c r="IJ163" s="29"/>
      <c r="IK163" s="29"/>
      <c r="IL163" s="29"/>
      <c r="IM163" s="29"/>
      <c r="IN163" s="29"/>
      <c r="IO163" s="29"/>
      <c r="IP163" s="29"/>
      <c r="IQ163" s="29"/>
      <c r="IR163" s="29"/>
      <c r="IS163" s="29"/>
      <c r="IT163" s="30"/>
      <extLst>
        <ext uri="smNativeData">
          <pm:rowDef xmlns:pm="smNativeData" id="1715600698" r="163" hidden="1" collapsedDB="0" collapsedOL="0"/>
        </ext>
      </extLst>
    </row>
    <row r="164" spans="1:254" hidden="1" ht="37.25" customHeight="1">
      <c r="A164" s="311" t="s">
        <v>1470</v>
      </c>
      <c r="B164" s="5" t="s">
        <v>1479</v>
      </c>
      <c r="C164" s="5" t="s">
        <v>1480</v>
      </c>
      <c r="D164" s="9" t="n">
        <v>2</v>
      </c>
      <c r="E164" s="164" t="n">
        <v>337</v>
      </c>
      <c r="F164" s="18"/>
      <c r="G164" s="19"/>
      <c r="H164" s="20"/>
      <c r="I164" s="21"/>
      <c r="J164" s="47" t="s">
        <v>1144</v>
      </c>
      <c r="K164" s="48" t="s">
        <v>1144</v>
      </c>
      <c r="L164" s="49" t="s">
        <v>1144</v>
      </c>
      <c r="M164" s="50" t="s">
        <v>1144</v>
      </c>
      <c r="N164" s="51" t="s">
        <v>1144</v>
      </c>
      <c r="O164" s="52" t="s">
        <v>1144</v>
      </c>
      <c r="P164" s="133" t="s">
        <v>1144</v>
      </c>
      <c r="Q164" s="23">
        <f>F164+G164+H164+I164</f>
        <v>0</v>
      </c>
      <c r="R164" s="23">
        <f>Q164*D164</f>
        <v>0</v>
      </c>
      <c r="S164" s="162" t="str">
        <f>IF(Q164&gt;0,Q164*E164,"-")</f>
        <v>-</v>
      </c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29"/>
      <c r="EK164" s="29"/>
      <c r="EL164" s="29"/>
      <c r="EM164" s="29"/>
      <c r="EN164" s="29"/>
      <c r="EO164" s="29"/>
      <c r="EP164" s="29"/>
      <c r="EQ164" s="29"/>
      <c r="ER164" s="29"/>
      <c r="ES164" s="29"/>
      <c r="ET164" s="29"/>
      <c r="EU164" s="29"/>
      <c r="EV164" s="29"/>
      <c r="EW164" s="29"/>
      <c r="EX164" s="29"/>
      <c r="EY164" s="29"/>
      <c r="EZ164" s="29"/>
      <c r="FA164" s="29"/>
      <c r="FB164" s="29"/>
      <c r="FC164" s="29"/>
      <c r="FD164" s="29"/>
      <c r="FE164" s="29"/>
      <c r="FF164" s="29"/>
      <c r="FG164" s="29"/>
      <c r="FH164" s="29"/>
      <c r="FI164" s="29"/>
      <c r="FJ164" s="29"/>
      <c r="FK164" s="29"/>
      <c r="FL164" s="29"/>
      <c r="FM164" s="29"/>
      <c r="FN164" s="29"/>
      <c r="FO164" s="29"/>
      <c r="FP164" s="29"/>
      <c r="FQ164" s="29"/>
      <c r="FR164" s="29"/>
      <c r="FS164" s="29"/>
      <c r="FT164" s="29"/>
      <c r="FU164" s="29"/>
      <c r="FV164" s="29"/>
      <c r="FW164" s="29"/>
      <c r="FX164" s="29"/>
      <c r="FY164" s="29"/>
      <c r="FZ164" s="29"/>
      <c r="GA164" s="29"/>
      <c r="GB164" s="29"/>
      <c r="GC164" s="29"/>
      <c r="GD164" s="29"/>
      <c r="GE164" s="29"/>
      <c r="GF164" s="29"/>
      <c r="GG164" s="29"/>
      <c r="GH164" s="29"/>
      <c r="GI164" s="29"/>
      <c r="GJ164" s="29"/>
      <c r="GK164" s="29"/>
      <c r="GL164" s="29"/>
      <c r="GM164" s="29"/>
      <c r="GN164" s="29"/>
      <c r="GO164" s="29"/>
      <c r="GP164" s="29"/>
      <c r="GQ164" s="29"/>
      <c r="GR164" s="29"/>
      <c r="GS164" s="29"/>
      <c r="GT164" s="29"/>
      <c r="GU164" s="29"/>
      <c r="GV164" s="29"/>
      <c r="GW164" s="29"/>
      <c r="GX164" s="29"/>
      <c r="GY164" s="29"/>
      <c r="GZ164" s="29"/>
      <c r="HA164" s="29"/>
      <c r="HB164" s="29"/>
      <c r="HC164" s="29"/>
      <c r="HD164" s="29"/>
      <c r="HE164" s="29"/>
      <c r="HF164" s="29"/>
      <c r="HG164" s="29"/>
      <c r="HH164" s="29"/>
      <c r="HI164" s="29"/>
      <c r="HJ164" s="29"/>
      <c r="HK164" s="29"/>
      <c r="HL164" s="29"/>
      <c r="HM164" s="29"/>
      <c r="HN164" s="29"/>
      <c r="HO164" s="29"/>
      <c r="HP164" s="29"/>
      <c r="HQ164" s="29"/>
      <c r="HR164" s="29"/>
      <c r="HS164" s="29"/>
      <c r="HT164" s="29"/>
      <c r="HU164" s="29"/>
      <c r="HV164" s="29"/>
      <c r="HW164" s="29"/>
      <c r="HX164" s="29"/>
      <c r="HY164" s="29"/>
      <c r="HZ164" s="29"/>
      <c r="IA164" s="29"/>
      <c r="IB164" s="29"/>
      <c r="IC164" s="29"/>
      <c r="ID164" s="29"/>
      <c r="IE164" s="29"/>
      <c r="IF164" s="29"/>
      <c r="IG164" s="29"/>
      <c r="IH164" s="29"/>
      <c r="II164" s="29"/>
      <c r="IJ164" s="29"/>
      <c r="IK164" s="29"/>
      <c r="IL164" s="29"/>
      <c r="IM164" s="29"/>
      <c r="IN164" s="29"/>
      <c r="IO164" s="29"/>
      <c r="IP164" s="29"/>
      <c r="IQ164" s="29"/>
      <c r="IR164" s="29"/>
      <c r="IS164" s="29"/>
      <c r="IT164" s="30"/>
      <extLst>
        <ext uri="smNativeData">
          <pm:rowDef xmlns:pm="smNativeData" id="1715600698" r="164" hidden="1" collapsedDB="0" collapsedOL="0"/>
        </ext>
      </extLst>
    </row>
    <row r="165" spans="1:254" ht="37.25" customHeight="1">
      <c r="A165" s="53" t="s">
        <v>1481</v>
      </c>
      <c r="B165" s="22"/>
      <c r="C165" s="306"/>
      <c r="D165" s="22"/>
      <c r="E165" s="154"/>
      <c r="F165" s="54">
        <f>SUMPRODUCT($D6:$D164,F6:F164)</f>
        <v>32</v>
      </c>
      <c r="G165" s="19">
        <f>SUMPRODUCT($D6:$D164,G6:G164)</f>
        <v>20</v>
      </c>
      <c r="H165" s="20">
        <f>SUMPRODUCT($D6:$D164,H6:H164)</f>
        <v>16</v>
      </c>
      <c r="I165" s="21">
        <f>SUMPRODUCT($D6:$D164,I6:I164)</f>
        <v>14</v>
      </c>
      <c r="J165" s="47">
        <f>SUMPRODUCT($D6:$D164,J6:J164)</f>
        <v>0</v>
      </c>
      <c r="K165" s="48">
        <f>SUMPRODUCT($D6:$D164,K6:K164)</f>
        <v>0</v>
      </c>
      <c r="L165" s="49">
        <f>SUMPRODUCT($D6:$D164,L6:L164)</f>
        <v>0</v>
      </c>
      <c r="M165" s="50">
        <f>SUMPRODUCT($D6:$D164,M6:M164)</f>
        <v>10</v>
      </c>
      <c r="N165" s="51">
        <f>SUMPRODUCT($D6:$D164,N6:N164)</f>
        <v>0</v>
      </c>
      <c r="O165" s="52">
        <f>SUMPRODUCT($D6:$D164,O6:O164)</f>
        <v>0</v>
      </c>
      <c r="P165" s="133">
        <f>P136+P137+P139+P138+P140+P141+P142+P143+(P144*4)+(4*P145)</f>
        <v>0</v>
      </c>
      <c r="Q165" s="23">
        <f>SUM(Q6:Q159)</f>
        <v>79</v>
      </c>
      <c r="R165" s="23">
        <f>SUM(R6:R164)</f>
        <v>92</v>
      </c>
      <c r="S165" s="58">
        <f>IF(Q165&gt;0,Q165*E165,"-")</f>
        <v>0</v>
      </c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  <c r="EG165" s="29"/>
      <c r="EH165" s="29"/>
      <c r="EI165" s="29"/>
      <c r="EJ165" s="29"/>
      <c r="EK165" s="29"/>
      <c r="EL165" s="29"/>
      <c r="EM165" s="29"/>
      <c r="EN165" s="29"/>
      <c r="EO165" s="29"/>
      <c r="EP165" s="29"/>
      <c r="EQ165" s="29"/>
      <c r="ER165" s="29"/>
      <c r="ES165" s="29"/>
      <c r="ET165" s="29"/>
      <c r="EU165" s="29"/>
      <c r="EV165" s="29"/>
      <c r="EW165" s="29"/>
      <c r="EX165" s="29"/>
      <c r="EY165" s="29"/>
      <c r="EZ165" s="29"/>
      <c r="FA165" s="29"/>
      <c r="FB165" s="29"/>
      <c r="FC165" s="29"/>
      <c r="FD165" s="29"/>
      <c r="FE165" s="29"/>
      <c r="FF165" s="29"/>
      <c r="FG165" s="29"/>
      <c r="FH165" s="29"/>
      <c r="FI165" s="29"/>
      <c r="FJ165" s="29"/>
      <c r="FK165" s="29"/>
      <c r="FL165" s="29"/>
      <c r="FM165" s="29"/>
      <c r="FN165" s="29"/>
      <c r="FO165" s="29"/>
      <c r="FP165" s="29"/>
      <c r="FQ165" s="29"/>
      <c r="FR165" s="29"/>
      <c r="FS165" s="29"/>
      <c r="FT165" s="29"/>
      <c r="FU165" s="29"/>
      <c r="FV165" s="29"/>
      <c r="FW165" s="29"/>
      <c r="FX165" s="29"/>
      <c r="FY165" s="29"/>
      <c r="FZ165" s="29"/>
      <c r="GA165" s="29"/>
      <c r="GB165" s="29"/>
      <c r="GC165" s="29"/>
      <c r="GD165" s="29"/>
      <c r="GE165" s="29"/>
      <c r="GF165" s="29"/>
      <c r="GG165" s="29"/>
      <c r="GH165" s="29"/>
      <c r="GI165" s="29"/>
      <c r="GJ165" s="29"/>
      <c r="GK165" s="29"/>
      <c r="GL165" s="29"/>
      <c r="GM165" s="29"/>
      <c r="GN165" s="29"/>
      <c r="GO165" s="29"/>
      <c r="GP165" s="29"/>
      <c r="GQ165" s="29"/>
      <c r="GR165" s="29"/>
      <c r="GS165" s="29"/>
      <c r="GT165" s="29"/>
      <c r="GU165" s="29"/>
      <c r="GV165" s="29"/>
      <c r="GW165" s="29"/>
      <c r="GX165" s="29"/>
      <c r="GY165" s="29"/>
      <c r="GZ165" s="29"/>
      <c r="HA165" s="29"/>
      <c r="HB165" s="29"/>
      <c r="HC165" s="29"/>
      <c r="HD165" s="29"/>
      <c r="HE165" s="29"/>
      <c r="HF165" s="29"/>
      <c r="HG165" s="29"/>
      <c r="HH165" s="29"/>
      <c r="HI165" s="29"/>
      <c r="HJ165" s="29"/>
      <c r="HK165" s="29"/>
      <c r="HL165" s="29"/>
      <c r="HM165" s="29"/>
      <c r="HN165" s="29"/>
      <c r="HO165" s="29"/>
      <c r="HP165" s="29"/>
      <c r="HQ165" s="29"/>
      <c r="HR165" s="29"/>
      <c r="HS165" s="29"/>
      <c r="HT165" s="29"/>
      <c r="HU165" s="29"/>
      <c r="HV165" s="29"/>
      <c r="HW165" s="29"/>
      <c r="HX165" s="29"/>
      <c r="HY165" s="29"/>
      <c r="HZ165" s="29"/>
      <c r="IA165" s="29"/>
      <c r="IB165" s="29"/>
      <c r="IC165" s="29"/>
      <c r="ID165" s="29"/>
      <c r="IE165" s="29"/>
      <c r="IF165" s="29"/>
      <c r="IG165" s="29"/>
      <c r="IH165" s="29"/>
      <c r="II165" s="29"/>
      <c r="IJ165" s="29"/>
      <c r="IK165" s="29"/>
      <c r="IL165" s="29"/>
      <c r="IM165" s="29"/>
      <c r="IN165" s="29"/>
      <c r="IO165" s="29"/>
      <c r="IP165" s="29"/>
      <c r="IQ165" s="29"/>
      <c r="IR165" s="29"/>
      <c r="IS165" s="29"/>
      <c r="IT165" s="30"/>
    </row>
    <row r="166" spans="1:254" ht="21" customHeight="1">
      <c r="A166" s="56"/>
      <c r="B166" s="57"/>
      <c r="C166" s="57"/>
      <c r="D166" s="57"/>
      <c r="E166" s="165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136"/>
      <c r="Q166" s="55" t="s">
        <v>4</v>
      </c>
      <c r="R166" s="59"/>
      <c r="S166" s="167">
        <f>SUM(S6:S165)</f>
        <v>15468</v>
      </c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  <c r="BZ166" s="60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R166" s="60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H166" s="60"/>
      <c r="DI166" s="60"/>
      <c r="DJ166" s="60"/>
      <c r="DK166" s="60"/>
      <c r="DL166" s="60"/>
      <c r="DM166" s="60"/>
      <c r="DN166" s="60"/>
      <c r="DO166" s="60"/>
      <c r="DP166" s="60"/>
      <c r="DQ166" s="60"/>
      <c r="DR166" s="60"/>
      <c r="DS166" s="60"/>
      <c r="DT166" s="60"/>
      <c r="DU166" s="60"/>
      <c r="DV166" s="60"/>
      <c r="DW166" s="60"/>
      <c r="DX166" s="60"/>
      <c r="DY166" s="60"/>
      <c r="DZ166" s="60"/>
      <c r="EA166" s="60"/>
      <c r="EB166" s="60"/>
      <c r="EC166" s="60"/>
      <c r="ED166" s="60"/>
      <c r="EE166" s="60"/>
      <c r="EF166" s="60"/>
      <c r="EG166" s="60"/>
      <c r="EH166" s="60"/>
      <c r="EI166" s="60"/>
      <c r="EJ166" s="60"/>
      <c r="EK166" s="60"/>
      <c r="EL166" s="60"/>
      <c r="EM166" s="60"/>
      <c r="EN166" s="60"/>
      <c r="EO166" s="60"/>
      <c r="EP166" s="60"/>
      <c r="EQ166" s="60"/>
      <c r="ER166" s="60"/>
      <c r="ES166" s="60"/>
      <c r="ET166" s="60"/>
      <c r="EU166" s="60"/>
      <c r="EV166" s="60"/>
      <c r="EW166" s="60"/>
      <c r="EX166" s="60"/>
      <c r="EY166" s="60"/>
      <c r="EZ166" s="60"/>
      <c r="FA166" s="60"/>
      <c r="FB166" s="60"/>
      <c r="FC166" s="60"/>
      <c r="FD166" s="60"/>
      <c r="FE166" s="60"/>
      <c r="FF166" s="60"/>
      <c r="FG166" s="60"/>
      <c r="FH166" s="60"/>
      <c r="FI166" s="60"/>
      <c r="FJ166" s="60"/>
      <c r="FK166" s="60"/>
      <c r="FL166" s="60"/>
      <c r="FM166" s="60"/>
      <c r="FN166" s="60"/>
      <c r="FO166" s="60"/>
      <c r="FP166" s="60"/>
      <c r="FQ166" s="60"/>
      <c r="FR166" s="60"/>
      <c r="FS166" s="60"/>
      <c r="FT166" s="60"/>
      <c r="FU166" s="60"/>
      <c r="FV166" s="60"/>
      <c r="FW166" s="60"/>
      <c r="FX166" s="60"/>
      <c r="FY166" s="60"/>
      <c r="FZ166" s="60"/>
      <c r="GA166" s="60"/>
      <c r="GB166" s="60"/>
      <c r="GC166" s="60"/>
      <c r="GD166" s="60"/>
      <c r="GE166" s="60"/>
      <c r="GF166" s="60"/>
      <c r="GG166" s="60"/>
      <c r="GH166" s="60"/>
      <c r="GI166" s="60"/>
      <c r="GJ166" s="60"/>
      <c r="GK166" s="60"/>
      <c r="GL166" s="60"/>
      <c r="GM166" s="60"/>
      <c r="GN166" s="60"/>
      <c r="GO166" s="60"/>
      <c r="GP166" s="60"/>
      <c r="GQ166" s="60"/>
      <c r="GR166" s="60"/>
      <c r="GS166" s="60"/>
      <c r="GT166" s="60"/>
      <c r="GU166" s="60"/>
      <c r="GV166" s="60"/>
      <c r="GW166" s="60"/>
      <c r="GX166" s="60"/>
      <c r="GY166" s="60"/>
      <c r="GZ166" s="60"/>
      <c r="HA166" s="60"/>
      <c r="HB166" s="60"/>
      <c r="HC166" s="60"/>
      <c r="HD166" s="60"/>
      <c r="HE166" s="60"/>
      <c r="HF166" s="60"/>
      <c r="HG166" s="60"/>
      <c r="HH166" s="60"/>
      <c r="HI166" s="60"/>
      <c r="HJ166" s="60"/>
      <c r="HK166" s="60"/>
      <c r="HL166" s="60"/>
      <c r="HM166" s="60"/>
      <c r="HN166" s="60"/>
      <c r="HO166" s="60"/>
      <c r="HP166" s="60"/>
      <c r="HQ166" s="60"/>
      <c r="HR166" s="60"/>
      <c r="HS166" s="60"/>
      <c r="HT166" s="60"/>
      <c r="HU166" s="60"/>
      <c r="HV166" s="60"/>
      <c r="HW166" s="60"/>
      <c r="HX166" s="60"/>
      <c r="HY166" s="60"/>
      <c r="HZ166" s="60"/>
      <c r="IA166" s="60"/>
      <c r="IB166" s="60"/>
      <c r="IC166" s="60"/>
      <c r="ID166" s="60"/>
      <c r="IE166" s="60"/>
      <c r="IF166" s="60"/>
      <c r="IG166" s="60"/>
      <c r="IH166" s="60"/>
      <c r="II166" s="60"/>
      <c r="IJ166" s="60"/>
      <c r="IK166" s="60"/>
      <c r="IL166" s="60"/>
      <c r="IM166" s="60"/>
      <c r="IN166" s="60"/>
      <c r="IO166" s="60"/>
      <c r="IP166" s="60"/>
      <c r="IQ166" s="60"/>
      <c r="IR166" s="60"/>
      <c r="IS166" s="60"/>
      <c r="IT166" s="61"/>
    </row>
  </sheetData>
  <sheetProtection algorithmName="SHA-512" hashValue="QlQJ8zszP+68mEDODpHCTux6ET7hCcPo491MwesYcMn8hXYdfps9DL4pXXRKo11R/awF8GwImZcSwxlNx+YuqQ==" saltValue="CwPAvhcasE7cLNyMasHPuw==" spinCount="100000" sheet="1" autoFilter="0"/>
  <mergeCells count="3">
    <mergeCell ref="A1:E1"/>
    <mergeCell ref="F1:O1"/>
    <mergeCell ref="D4:E4"/>
  </mergeCells>
  <printOptions>
    <extLst>
      <ext uri="smNativeData">
        <pm:pageFlags xmlns:pm="smNativeData" id="1715600698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5600698" l="56" r="56" t="56" b="56" borderId="0" fillId="0" vertical="0"/>
        <pm:footer xmlns:pm="smNativeData" id="1715600698" l="56" r="56" t="56" b="56" borderId="0" fillId="0" vertical="2"/>
      </ext>
    </extLst>
  </headerFooter>
  <drawing r:id="rId1"/>
  <extLst>
    <ext uri="smNativeData">
      <pm:sheetPrefs xmlns:pm="smNativeData" day="1715600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IU79"/>
  <sheetViews>
    <sheetView showGridLines="0" view="normal" zoomScale="67" workbookViewId="0">
      <selection activeCell="J12" sqref="J12"/>
    </sheetView>
  </sheetViews>
  <sheetFormatPr baseColWidth="29" defaultColWidth="30.500000" defaultRowHeight="18" customHeight="1"/>
  <cols>
    <col min="1" max="3" width="25.660000" customWidth="1" style="24"/>
    <col min="4" max="4" width="15.660000" customWidth="1" style="24"/>
    <col min="5" max="5" width="15.660000" customWidth="1" style="159"/>
    <col min="6" max="6" width="48.500000" customWidth="1" style="24"/>
    <col min="7" max="12" width="19.330000" customWidth="1" style="24"/>
    <col min="13" max="14" width="25.660000" customWidth="1" style="24"/>
    <col min="15" max="15" width="23.330000" customWidth="1" style="160"/>
    <col min="16" max="16" width="16.500000" customWidth="1" style="303"/>
    <col min="17" max="17" width="26.660000" customWidth="1" style="24"/>
    <col min="18" max="16384" width="30.500000" style="24"/>
  </cols>
  <sheetData>
    <row r="1" spans="1:255" ht="131" customHeight="1">
      <c r="A1" s="379" t="s">
        <v>1482</v>
      </c>
      <c r="B1" s="380"/>
      <c r="C1" s="380"/>
      <c r="D1" s="380"/>
      <c r="E1" s="380"/>
      <c r="F1" s="377" t="s">
        <v>1483</v>
      </c>
      <c r="G1" s="378"/>
      <c r="H1" s="378"/>
      <c r="I1" s="378"/>
      <c r="J1" s="378"/>
      <c r="K1" s="378"/>
      <c r="L1" s="378"/>
      <c r="M1" s="26"/>
      <c r="N1" s="62"/>
      <c r="P1" s="298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7"/>
    </row>
    <row r="2" spans="1:255" ht="25" customHeight="1">
      <c r="A2" s="129" t="s">
        <v>1484</v>
      </c>
      <c r="B2" s="5"/>
      <c r="C2" s="22"/>
      <c r="D2" s="22"/>
      <c r="E2" s="156"/>
      <c r="F2" s="63" t="n">
        <v>4</v>
      </c>
      <c r="G2" s="40"/>
      <c r="H2" s="40"/>
      <c r="I2" s="40"/>
      <c r="J2" s="22"/>
      <c r="K2" s="22"/>
      <c r="L2" s="64"/>
      <c r="M2" s="65"/>
      <c r="N2" s="17" t="s">
        <v>4</v>
      </c>
      <c r="O2" s="161">
        <f>O79</f>
        <v>1320</v>
      </c>
      <c r="P2" s="29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30"/>
    </row>
    <row r="3" spans="1:255" ht="8" customHeight="1">
      <c r="A3" s="11"/>
      <c r="B3" s="31"/>
      <c r="C3" s="22"/>
      <c r="D3" s="22"/>
      <c r="E3" s="156"/>
      <c r="F3" s="66"/>
      <c r="G3" s="40"/>
      <c r="H3" s="40"/>
      <c r="I3" s="58"/>
      <c r="J3" s="57"/>
      <c r="K3" s="57"/>
      <c r="L3" s="67"/>
      <c r="M3" s="68"/>
      <c r="N3" s="40"/>
      <c r="O3" s="162"/>
      <c r="P3" s="29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30"/>
    </row>
    <row r="4" spans="1:255" ht="31.25" customHeight="1">
      <c r="A4" s="33"/>
      <c r="B4" s="5"/>
      <c r="C4" s="5"/>
      <c r="D4" s="22"/>
      <c r="E4" s="156"/>
      <c r="F4" s="12" t="s">
        <v>1130</v>
      </c>
      <c r="G4" s="6" t="n">
        <v>9005</v>
      </c>
      <c r="H4" s="69" t="n">
        <v>7046</v>
      </c>
      <c r="I4" s="70" t="n">
        <v>5015</v>
      </c>
      <c r="J4" s="71" t="n">
        <v>3020</v>
      </c>
      <c r="K4" s="72" t="n">
        <v>1018</v>
      </c>
      <c r="L4" s="73" t="n">
        <v>9010</v>
      </c>
      <c r="M4" s="68"/>
      <c r="N4" s="40"/>
      <c r="O4" s="162"/>
      <c r="P4" s="29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30"/>
    </row>
    <row r="5" spans="1:255" ht="61.25" customHeight="1">
      <c r="A5" s="41" t="s">
        <v>7</v>
      </c>
      <c r="B5" s="5" t="s">
        <v>8</v>
      </c>
      <c r="C5" s="5" t="s">
        <v>9</v>
      </c>
      <c r="D5" s="5" t="s">
        <v>1485</v>
      </c>
      <c r="E5" s="156" t="s">
        <v>1079</v>
      </c>
      <c r="F5" s="5" t="s">
        <v>1486</v>
      </c>
      <c r="G5" s="13" t="s">
        <v>1487</v>
      </c>
      <c r="H5" s="74" t="s">
        <v>1139</v>
      </c>
      <c r="I5" s="75" t="s">
        <v>1133</v>
      </c>
      <c r="J5" s="76" t="s">
        <v>1135</v>
      </c>
      <c r="K5" s="77" t="s">
        <v>1134</v>
      </c>
      <c r="L5" s="78" t="s">
        <v>1136</v>
      </c>
      <c r="M5" s="79" t="s">
        <v>26</v>
      </c>
      <c r="N5" s="10" t="s">
        <v>1488</v>
      </c>
      <c r="O5" s="162" t="s">
        <v>28</v>
      </c>
      <c r="P5" s="300" t="s">
        <v>30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30"/>
    </row>
    <row r="6" spans="1:255" ht="60.50" customHeight="1">
      <c r="A6" s="41" t="s">
        <v>1489</v>
      </c>
      <c r="B6" s="5" t="s">
        <v>1490</v>
      </c>
      <c r="C6" s="5" t="s">
        <v>1491</v>
      </c>
      <c r="D6" s="9" t="n">
        <v>1</v>
      </c>
      <c r="E6" s="154" t="n">
        <v>184</v>
      </c>
      <c r="F6" s="5" t="s">
        <v>1492</v>
      </c>
      <c r="G6" s="340"/>
      <c r="H6" s="80" t="s">
        <v>1144</v>
      </c>
      <c r="I6" s="341"/>
      <c r="J6" s="356" t="n">
        <v>1</v>
      </c>
      <c r="K6" s="81" t="s">
        <v>1144</v>
      </c>
      <c r="L6" s="359"/>
      <c r="M6" s="82">
        <f>(G6+I6+J6+L6)</f>
        <v>1</v>
      </c>
      <c r="N6" s="23">
        <f>M6*D6</f>
        <v>1</v>
      </c>
      <c r="O6" s="162">
        <f>IF(M6&gt;0,M6*E6,"-")</f>
        <v>184</v>
      </c>
      <c r="P6" s="301" t="n">
        <v>1.9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30"/>
    </row>
    <row r="7" spans="1:255" ht="60.50" customHeight="1">
      <c r="A7" s="41" t="s">
        <v>1489</v>
      </c>
      <c r="B7" s="5" t="s">
        <v>1493</v>
      </c>
      <c r="C7" s="83" t="s">
        <v>1494</v>
      </c>
      <c r="D7" s="9" t="n">
        <v>1</v>
      </c>
      <c r="E7" s="155" t="n">
        <v>187</v>
      </c>
      <c r="F7" s="5" t="s">
        <v>1495</v>
      </c>
      <c r="G7" s="340"/>
      <c r="H7" s="80" t="s">
        <v>1144</v>
      </c>
      <c r="I7" s="341"/>
      <c r="J7" s="356" t="n">
        <v>1</v>
      </c>
      <c r="K7" s="81" t="s">
        <v>1144</v>
      </c>
      <c r="L7" s="359"/>
      <c r="M7" s="82">
        <f>(G7+I7+J7+L7)</f>
        <v>1</v>
      </c>
      <c r="N7" s="23">
        <f>M7*D7</f>
        <v>1</v>
      </c>
      <c r="O7" s="162">
        <f>IF(M7&gt;0,M7*E7,"-")</f>
        <v>187</v>
      </c>
      <c r="P7" s="301" t="n">
        <v>1.9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30"/>
    </row>
    <row r="8" spans="1:255" ht="60.50" customHeight="1">
      <c r="A8" s="41" t="s">
        <v>1489</v>
      </c>
      <c r="B8" s="5" t="s">
        <v>1496</v>
      </c>
      <c r="C8" s="83" t="s">
        <v>1497</v>
      </c>
      <c r="D8" s="9" t="n">
        <v>1</v>
      </c>
      <c r="E8" s="155" t="n">
        <v>187</v>
      </c>
      <c r="F8" s="5" t="s">
        <v>1498</v>
      </c>
      <c r="G8" s="340"/>
      <c r="H8" s="80" t="s">
        <v>1144</v>
      </c>
      <c r="I8" s="341"/>
      <c r="J8" s="356" t="n">
        <v>1</v>
      </c>
      <c r="K8" s="81" t="s">
        <v>1144</v>
      </c>
      <c r="L8" s="359"/>
      <c r="M8" s="82">
        <f>(G8+I8+J8+L8)</f>
        <v>1</v>
      </c>
      <c r="N8" s="23">
        <f>M8*D8</f>
        <v>1</v>
      </c>
      <c r="O8" s="162">
        <f>IF(M8&gt;0,M8*E8,"-")</f>
        <v>187</v>
      </c>
      <c r="P8" s="301" t="n">
        <v>2.29999999999999982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30"/>
    </row>
    <row r="9" spans="1:255" ht="60.50" customHeight="1">
      <c r="A9" s="41" t="s">
        <v>1489</v>
      </c>
      <c r="B9" s="5" t="s">
        <v>1499</v>
      </c>
      <c r="C9" s="83" t="s">
        <v>1500</v>
      </c>
      <c r="D9" s="9" t="n">
        <v>1</v>
      </c>
      <c r="E9" s="155" t="n">
        <v>193</v>
      </c>
      <c r="F9" s="5" t="s">
        <v>1501</v>
      </c>
      <c r="G9" s="340"/>
      <c r="H9" s="80" t="s">
        <v>1144</v>
      </c>
      <c r="I9" s="341"/>
      <c r="J9" s="356" t="n">
        <v>1</v>
      </c>
      <c r="K9" s="81" t="s">
        <v>1144</v>
      </c>
      <c r="L9" s="359"/>
      <c r="M9" s="82">
        <f>(G9+I9+J9+L9)</f>
        <v>1</v>
      </c>
      <c r="N9" s="23">
        <f>M9*D9</f>
        <v>1</v>
      </c>
      <c r="O9" s="162">
        <f>IF(M9&gt;0,M9*E9,"-")</f>
        <v>193</v>
      </c>
      <c r="P9" s="301" t="n">
        <v>2.29999999999999982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30"/>
    </row>
    <row r="10" spans="1:255" ht="60.50" customHeight="1">
      <c r="A10" s="41" t="s">
        <v>1489</v>
      </c>
      <c r="B10" s="5" t="s">
        <v>1502</v>
      </c>
      <c r="C10" s="83" t="s">
        <v>1503</v>
      </c>
      <c r="D10" s="9" t="n">
        <v>1</v>
      </c>
      <c r="E10" s="155" t="n">
        <v>193</v>
      </c>
      <c r="F10" s="5" t="s">
        <v>1504</v>
      </c>
      <c r="G10" s="340"/>
      <c r="H10" s="80" t="s">
        <v>1144</v>
      </c>
      <c r="I10" s="341"/>
      <c r="J10" s="356" t="n">
        <v>1</v>
      </c>
      <c r="K10" s="81" t="s">
        <v>1144</v>
      </c>
      <c r="L10" s="359"/>
      <c r="M10" s="82">
        <f>(G10+I10+J10+L10)</f>
        <v>1</v>
      </c>
      <c r="N10" s="23">
        <f>M10*D10</f>
        <v>1</v>
      </c>
      <c r="O10" s="162">
        <f>IF(M10&gt;0,M10*E10,"-")</f>
        <v>193</v>
      </c>
      <c r="P10" s="301" t="n">
        <v>1.9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30"/>
    </row>
    <row r="11" spans="1:255" ht="60.50" customHeight="1">
      <c r="A11" s="41" t="s">
        <v>1489</v>
      </c>
      <c r="B11" s="5" t="s">
        <v>1505</v>
      </c>
      <c r="C11" s="83" t="s">
        <v>1506</v>
      </c>
      <c r="D11" s="9" t="n">
        <v>1</v>
      </c>
      <c r="E11" s="155" t="n">
        <v>200</v>
      </c>
      <c r="F11" s="5" t="s">
        <v>1507</v>
      </c>
      <c r="G11" s="340"/>
      <c r="H11" s="80" t="s">
        <v>1144</v>
      </c>
      <c r="I11" s="341"/>
      <c r="J11" s="356" t="n">
        <v>1</v>
      </c>
      <c r="K11" s="81" t="s">
        <v>1144</v>
      </c>
      <c r="L11" s="359"/>
      <c r="M11" s="82">
        <f>(G11+I11+J11+L11)</f>
        <v>1</v>
      </c>
      <c r="N11" s="23">
        <f>M11*D11</f>
        <v>1</v>
      </c>
      <c r="O11" s="162">
        <f>IF(M11&gt;0,M11*E11,"-")</f>
        <v>200</v>
      </c>
      <c r="P11" s="301" t="n">
        <v>2.60000000000000009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30"/>
    </row>
    <row r="12" spans="1:255" ht="60.50" customHeight="1">
      <c r="A12" s="41" t="s">
        <v>1489</v>
      </c>
      <c r="B12" s="5" t="s">
        <v>1508</v>
      </c>
      <c r="C12" s="83" t="s">
        <v>1509</v>
      </c>
      <c r="D12" s="9" t="n">
        <v>1</v>
      </c>
      <c r="E12" s="155" t="n">
        <v>176</v>
      </c>
      <c r="F12" s="5" t="s">
        <v>1510</v>
      </c>
      <c r="G12" s="340"/>
      <c r="H12" s="80" t="s">
        <v>1144</v>
      </c>
      <c r="I12" s="341"/>
      <c r="J12" s="356" t="n">
        <v>1</v>
      </c>
      <c r="K12" s="81" t="s">
        <v>1144</v>
      </c>
      <c r="L12" s="359"/>
      <c r="M12" s="82">
        <f>(G12+I12+J12+L12)</f>
        <v>1</v>
      </c>
      <c r="N12" s="23">
        <f>M12*D12</f>
        <v>1</v>
      </c>
      <c r="O12" s="162">
        <f>IF(M12&gt;0,M12*E12,"-")</f>
        <v>176</v>
      </c>
      <c r="P12" s="301" t="n">
        <v>0.9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30"/>
    </row>
    <row r="13" spans="1:255" hidden="1" ht="60.50" customHeight="1">
      <c r="A13" s="41" t="s">
        <v>1489</v>
      </c>
      <c r="B13" s="5" t="s">
        <v>1511</v>
      </c>
      <c r="C13" s="83" t="s">
        <v>1512</v>
      </c>
      <c r="D13" s="9" t="n">
        <v>5</v>
      </c>
      <c r="E13" s="154" t="n">
        <v>396</v>
      </c>
      <c r="F13" s="5" t="s">
        <v>1513</v>
      </c>
      <c r="G13" s="340"/>
      <c r="H13" s="80" t="s">
        <v>1144</v>
      </c>
      <c r="I13" s="341"/>
      <c r="J13" s="357" t="s">
        <v>1144</v>
      </c>
      <c r="K13" s="81" t="s">
        <v>1144</v>
      </c>
      <c r="L13" s="64"/>
      <c r="M13" s="82">
        <f>(G13+I13+L13)</f>
        <v>0</v>
      </c>
      <c r="N13" s="23">
        <f>M13*D13</f>
        <v>0</v>
      </c>
      <c r="O13" s="162" t="str">
        <f>IF(M13&gt;0,M13*E13,"-")</f>
        <v>-</v>
      </c>
      <c r="P13" s="301" t="n">
        <v>4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30"/>
      <extLst>
        <ext uri="smNativeData">
          <pm:rowDef xmlns:pm="smNativeData" id="1715600698" r="13" hidden="1" collapsedDB="0" collapsedOL="0"/>
        </ext>
      </extLst>
    </row>
    <row r="14" spans="1:255" hidden="1" ht="60.50" customHeight="1">
      <c r="A14" s="41" t="s">
        <v>1489</v>
      </c>
      <c r="B14" s="5" t="s">
        <v>1514</v>
      </c>
      <c r="C14" s="83" t="s">
        <v>1515</v>
      </c>
      <c r="D14" s="9" t="n">
        <v>5</v>
      </c>
      <c r="E14" s="154" t="n">
        <v>396</v>
      </c>
      <c r="F14" s="5" t="s">
        <v>1513</v>
      </c>
      <c r="G14" s="340"/>
      <c r="H14" s="80" t="s">
        <v>1144</v>
      </c>
      <c r="I14" s="341"/>
      <c r="J14" s="357" t="s">
        <v>1144</v>
      </c>
      <c r="K14" s="81" t="s">
        <v>1144</v>
      </c>
      <c r="L14" s="64"/>
      <c r="M14" s="82">
        <f>(G14+I14+L14)</f>
        <v>0</v>
      </c>
      <c r="N14" s="23">
        <f>M14*D14</f>
        <v>0</v>
      </c>
      <c r="O14" s="162" t="str">
        <f>IF(M14&gt;0,M14*E14,"-")</f>
        <v>-</v>
      </c>
      <c r="P14" s="301" t="n">
        <v>4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30"/>
      <extLst>
        <ext uri="smNativeData">
          <pm:rowDef xmlns:pm="smNativeData" id="1715600698" r="14" hidden="1" collapsedDB="0" collapsedOL="0"/>
        </ext>
      </extLst>
    </row>
    <row r="15" spans="1:255" ht="61.25" customHeight="1">
      <c r="A15" s="41" t="s">
        <v>1516</v>
      </c>
      <c r="B15" s="86" t="s">
        <v>1517</v>
      </c>
      <c r="C15" s="83" t="s">
        <v>1518</v>
      </c>
      <c r="D15" s="9" t="n">
        <v>2</v>
      </c>
      <c r="E15" s="155" t="n">
        <v>234</v>
      </c>
      <c r="F15" s="83" t="s">
        <v>1519</v>
      </c>
      <c r="G15" s="340"/>
      <c r="H15" s="355"/>
      <c r="I15" s="341"/>
      <c r="J15" s="356"/>
      <c r="K15" s="358"/>
      <c r="L15" s="84" t="s">
        <v>1144</v>
      </c>
      <c r="M15" s="82">
        <f>(G15+H15+I15+K15+J15)</f>
        <v>0</v>
      </c>
      <c r="N15" s="23">
        <f>M15*D15</f>
        <v>0</v>
      </c>
      <c r="O15" s="162" t="str">
        <f>IF(M15&gt;0,M15*E15,"-")</f>
        <v>-</v>
      </c>
      <c r="P15" s="301" t="n">
        <v>1.47999999999999998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30"/>
    </row>
    <row r="16" spans="1:255" ht="60.50" customHeight="1">
      <c r="A16" s="41" t="s">
        <v>1516</v>
      </c>
      <c r="B16" s="86" t="s">
        <v>1520</v>
      </c>
      <c r="C16" s="83" t="s">
        <v>1521</v>
      </c>
      <c r="D16" s="9" t="n">
        <v>2</v>
      </c>
      <c r="E16" s="155" t="n">
        <v>360</v>
      </c>
      <c r="F16" s="83" t="s">
        <v>1522</v>
      </c>
      <c r="G16" s="340"/>
      <c r="H16" s="355"/>
      <c r="I16" s="341"/>
      <c r="J16" s="356"/>
      <c r="K16" s="358"/>
      <c r="L16" s="84" t="s">
        <v>1144</v>
      </c>
      <c r="M16" s="82">
        <f>(G16+H16+I16+K16+J16)</f>
        <v>0</v>
      </c>
      <c r="N16" s="23">
        <f>M16*D16</f>
        <v>0</v>
      </c>
      <c r="O16" s="162" t="str">
        <f>IF(M16&gt;0,M16*E16,"-")</f>
        <v>-</v>
      </c>
      <c r="P16" s="301" t="n">
        <v>5.16999999999999993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30"/>
    </row>
    <row r="17" spans="1:255" ht="60.50" customHeight="1">
      <c r="A17" s="85" t="s">
        <v>1523</v>
      </c>
      <c r="B17" s="86" t="s">
        <v>1524</v>
      </c>
      <c r="C17" s="83" t="s">
        <v>1525</v>
      </c>
      <c r="D17" s="9" t="n">
        <v>3</v>
      </c>
      <c r="E17" s="155" t="n">
        <v>363</v>
      </c>
      <c r="F17" s="83" t="s">
        <v>1526</v>
      </c>
      <c r="G17" s="340"/>
      <c r="H17" s="355"/>
      <c r="I17" s="341"/>
      <c r="J17" s="356"/>
      <c r="K17" s="358"/>
      <c r="L17" s="84" t="s">
        <v>1144</v>
      </c>
      <c r="M17" s="82">
        <f>(G17+H17+I17+K17+J17)</f>
        <v>0</v>
      </c>
      <c r="N17" s="23">
        <f>M17*D17</f>
        <v>0</v>
      </c>
      <c r="O17" s="162" t="str">
        <f>IF(M17&gt;0,M17*E17,"-")</f>
        <v>-</v>
      </c>
      <c r="P17" s="301" t="n">
        <v>9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30"/>
    </row>
    <row r="18" spans="1:255" ht="60.50" customHeight="1">
      <c r="A18" s="41" t="s">
        <v>1527</v>
      </c>
      <c r="B18" s="86" t="s">
        <v>1528</v>
      </c>
      <c r="C18" s="83" t="s">
        <v>1529</v>
      </c>
      <c r="D18" s="9" t="n">
        <v>2</v>
      </c>
      <c r="E18" s="155" t="n">
        <v>299</v>
      </c>
      <c r="F18" s="83" t="s">
        <v>1530</v>
      </c>
      <c r="G18" s="340"/>
      <c r="H18" s="355"/>
      <c r="I18" s="341"/>
      <c r="J18" s="356"/>
      <c r="K18" s="358"/>
      <c r="L18" s="84" t="s">
        <v>1144</v>
      </c>
      <c r="M18" s="82">
        <f>(G18+H18+I18+K18+J18)</f>
        <v>0</v>
      </c>
      <c r="N18" s="23">
        <f>M18*D18</f>
        <v>0</v>
      </c>
      <c r="O18" s="162" t="str">
        <f>IF(M18&gt;0,M18*E18,"-")</f>
        <v>-</v>
      </c>
      <c r="P18" s="301" t="n">
        <v>4.40000000000000036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30"/>
    </row>
    <row r="19" spans="1:255" ht="60.50" customHeight="1">
      <c r="A19" s="41" t="s">
        <v>1527</v>
      </c>
      <c r="B19" s="86" t="s">
        <v>1531</v>
      </c>
      <c r="C19" s="83" t="s">
        <v>1532</v>
      </c>
      <c r="D19" s="9" t="n">
        <v>2</v>
      </c>
      <c r="E19" s="155" t="n">
        <v>303</v>
      </c>
      <c r="F19" s="83" t="s">
        <v>1533</v>
      </c>
      <c r="G19" s="340"/>
      <c r="H19" s="355"/>
      <c r="I19" s="341"/>
      <c r="J19" s="356"/>
      <c r="K19" s="358"/>
      <c r="L19" s="84" t="s">
        <v>1144</v>
      </c>
      <c r="M19" s="82">
        <f>(G19+H19+I19+K19+J19)</f>
        <v>0</v>
      </c>
      <c r="N19" s="23">
        <f>M19*D19</f>
        <v>0</v>
      </c>
      <c r="O19" s="162" t="str">
        <f>IF(M19&gt;0,M19*E19,"-")</f>
        <v>-</v>
      </c>
      <c r="P19" s="301" t="n">
        <v>6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30"/>
    </row>
    <row r="20" spans="1:255" ht="60.50" customHeight="1">
      <c r="A20" s="41" t="s">
        <v>1527</v>
      </c>
      <c r="B20" s="86" t="s">
        <v>1534</v>
      </c>
      <c r="C20" s="83" t="s">
        <v>1535</v>
      </c>
      <c r="D20" s="9" t="n">
        <v>2</v>
      </c>
      <c r="E20" s="155" t="n">
        <v>331</v>
      </c>
      <c r="F20" s="83" t="s">
        <v>1536</v>
      </c>
      <c r="G20" s="340"/>
      <c r="H20" s="355"/>
      <c r="I20" s="341"/>
      <c r="J20" s="356"/>
      <c r="K20" s="358"/>
      <c r="L20" s="84" t="s">
        <v>1144</v>
      </c>
      <c r="M20" s="82">
        <f>(G20+H20+I20+K20+J20)</f>
        <v>0</v>
      </c>
      <c r="N20" s="23">
        <f>M20*D20</f>
        <v>0</v>
      </c>
      <c r="O20" s="162" t="str">
        <f>IF(M20&gt;0,M20*E20,"-")</f>
        <v>-</v>
      </c>
      <c r="P20" s="301" t="n">
        <v>6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30"/>
    </row>
    <row r="21" spans="1:255" ht="60.50" customHeight="1">
      <c r="A21" s="41" t="s">
        <v>1527</v>
      </c>
      <c r="B21" s="86" t="s">
        <v>1537</v>
      </c>
      <c r="C21" s="83" t="s">
        <v>1538</v>
      </c>
      <c r="D21" s="9" t="n">
        <v>2</v>
      </c>
      <c r="E21" s="155" t="n">
        <v>303</v>
      </c>
      <c r="F21" s="83" t="s">
        <v>1539</v>
      </c>
      <c r="G21" s="340"/>
      <c r="H21" s="355"/>
      <c r="I21" s="341"/>
      <c r="J21" s="356"/>
      <c r="K21" s="358"/>
      <c r="L21" s="84" t="s">
        <v>1144</v>
      </c>
      <c r="M21" s="82">
        <f>(G21+H21+I21+K21+J21)</f>
        <v>0</v>
      </c>
      <c r="N21" s="23">
        <f>M21*D21</f>
        <v>0</v>
      </c>
      <c r="O21" s="162" t="str">
        <f>IF(M21&gt;0,M21*E21,"-")</f>
        <v>-</v>
      </c>
      <c r="P21" s="301" t="n">
        <v>6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30"/>
    </row>
    <row r="22" spans="1:255" ht="60.50" customHeight="1">
      <c r="A22" s="41" t="s">
        <v>1527</v>
      </c>
      <c r="B22" s="86" t="s">
        <v>1540</v>
      </c>
      <c r="C22" s="5" t="s">
        <v>1541</v>
      </c>
      <c r="D22" s="9" t="n">
        <v>6</v>
      </c>
      <c r="E22" s="155" t="n">
        <v>880</v>
      </c>
      <c r="F22" s="83" t="s">
        <v>1542</v>
      </c>
      <c r="G22" s="340"/>
      <c r="H22" s="355"/>
      <c r="I22" s="341"/>
      <c r="J22" s="356"/>
      <c r="K22" s="358"/>
      <c r="L22" s="84" t="s">
        <v>1144</v>
      </c>
      <c r="M22" s="82">
        <f>(G22+H22+I22+K22+J22)</f>
        <v>0</v>
      </c>
      <c r="N22" s="23">
        <f>M22*D22</f>
        <v>0</v>
      </c>
      <c r="O22" s="162" t="str">
        <f>IF(M22&gt;0,M22*E22,"-")</f>
        <v>-</v>
      </c>
      <c r="P22" s="301" t="n">
        <v>36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  <c r="IU22" s="30"/>
    </row>
    <row r="23" spans="1:255" ht="60.50" customHeight="1">
      <c r="A23" s="41" t="s">
        <v>1527</v>
      </c>
      <c r="B23" s="86" t="s">
        <v>1543</v>
      </c>
      <c r="C23" s="5" t="s">
        <v>1544</v>
      </c>
      <c r="D23" s="9" t="n">
        <v>6</v>
      </c>
      <c r="E23" s="155" t="n">
        <v>844</v>
      </c>
      <c r="F23" s="83" t="s">
        <v>1545</v>
      </c>
      <c r="G23" s="340"/>
      <c r="H23" s="355"/>
      <c r="I23" s="341"/>
      <c r="J23" s="356"/>
      <c r="K23" s="358"/>
      <c r="L23" s="84" t="s">
        <v>1144</v>
      </c>
      <c r="M23" s="82">
        <f>(G23+H23+I23+K23+J23)</f>
        <v>0</v>
      </c>
      <c r="N23" s="23">
        <f>M23*D23</f>
        <v>0</v>
      </c>
      <c r="O23" s="162" t="str">
        <f>IF(M23&gt;0,M23*E23,"-")</f>
        <v>-</v>
      </c>
      <c r="P23" s="301" t="n">
        <v>36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30"/>
    </row>
    <row r="24" spans="1:255" ht="60.50" customHeight="1">
      <c r="A24" s="41" t="s">
        <v>1527</v>
      </c>
      <c r="B24" s="86" t="s">
        <v>1546</v>
      </c>
      <c r="C24" s="5" t="s">
        <v>1547</v>
      </c>
      <c r="D24" s="9" t="n">
        <v>3</v>
      </c>
      <c r="E24" s="155" t="n">
        <v>531</v>
      </c>
      <c r="F24" s="83" t="s">
        <v>1548</v>
      </c>
      <c r="G24" s="340"/>
      <c r="H24" s="355"/>
      <c r="I24" s="341"/>
      <c r="J24" s="356"/>
      <c r="K24" s="358"/>
      <c r="L24" s="84" t="s">
        <v>1144</v>
      </c>
      <c r="M24" s="82">
        <f>(G24+H24+I24+K24+J24)</f>
        <v>0</v>
      </c>
      <c r="N24" s="23">
        <f>M24*D24</f>
        <v>0</v>
      </c>
      <c r="O24" s="162" t="str">
        <f>IF(M24&gt;0,M24*E24,"-")</f>
        <v>-</v>
      </c>
      <c r="P24" s="301" t="n">
        <v>20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30"/>
    </row>
    <row r="25" spans="1:255" ht="60.50" customHeight="1">
      <c r="A25" s="41" t="s">
        <v>1549</v>
      </c>
      <c r="B25" s="86" t="s">
        <v>1550</v>
      </c>
      <c r="C25" s="83" t="s">
        <v>1551</v>
      </c>
      <c r="D25" s="9" t="n">
        <v>3</v>
      </c>
      <c r="E25" s="155" t="n">
        <v>411</v>
      </c>
      <c r="F25" s="83" t="s">
        <v>1552</v>
      </c>
      <c r="G25" s="340"/>
      <c r="H25" s="355"/>
      <c r="I25" s="341"/>
      <c r="J25" s="356"/>
      <c r="K25" s="358"/>
      <c r="L25" s="84" t="s">
        <v>1144</v>
      </c>
      <c r="M25" s="82">
        <f>(G25+H25+I25+K25+J25)</f>
        <v>0</v>
      </c>
      <c r="N25" s="23">
        <f>M25*D25</f>
        <v>0</v>
      </c>
      <c r="O25" s="162" t="str">
        <f>IF(M25&gt;0,M25*E25,"-")</f>
        <v>-</v>
      </c>
      <c r="P25" s="301" t="n">
        <v>7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30"/>
    </row>
    <row r="26" spans="1:255" ht="60.50" customHeight="1">
      <c r="A26" s="41" t="s">
        <v>1549</v>
      </c>
      <c r="B26" s="86" t="s">
        <v>1553</v>
      </c>
      <c r="C26" s="83" t="s">
        <v>1554</v>
      </c>
      <c r="D26" s="9" t="n">
        <v>3</v>
      </c>
      <c r="E26" s="155" t="n">
        <v>411</v>
      </c>
      <c r="F26" s="83" t="s">
        <v>1555</v>
      </c>
      <c r="G26" s="340"/>
      <c r="H26" s="355"/>
      <c r="I26" s="341"/>
      <c r="J26" s="356"/>
      <c r="K26" s="358"/>
      <c r="L26" s="84" t="s">
        <v>1144</v>
      </c>
      <c r="M26" s="82">
        <f>(G26+H26+I26+K26+J26)</f>
        <v>0</v>
      </c>
      <c r="N26" s="23">
        <f>M26*D26</f>
        <v>0</v>
      </c>
      <c r="O26" s="162" t="str">
        <f>IF(M26&gt;0,M26*E26,"-")</f>
        <v>-</v>
      </c>
      <c r="P26" s="301" t="n">
        <v>7</v>
      </c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30"/>
    </row>
    <row r="27" spans="1:255" ht="60.50" customHeight="1">
      <c r="A27" s="41" t="s">
        <v>1549</v>
      </c>
      <c r="B27" s="86" t="s">
        <v>1556</v>
      </c>
      <c r="C27" s="83" t="s">
        <v>1557</v>
      </c>
      <c r="D27" s="9" t="n">
        <v>3</v>
      </c>
      <c r="E27" s="155" t="n">
        <v>411</v>
      </c>
      <c r="F27" s="83" t="s">
        <v>1558</v>
      </c>
      <c r="G27" s="340"/>
      <c r="H27" s="355"/>
      <c r="I27" s="341"/>
      <c r="J27" s="356"/>
      <c r="K27" s="358"/>
      <c r="L27" s="84" t="s">
        <v>1144</v>
      </c>
      <c r="M27" s="82">
        <f>(G27+H27+I27+K27+J27)</f>
        <v>0</v>
      </c>
      <c r="N27" s="23">
        <f>M27*D27</f>
        <v>0</v>
      </c>
      <c r="O27" s="162" t="str">
        <f>IF(M27&gt;0,M27*E27,"-")</f>
        <v>-</v>
      </c>
      <c r="P27" s="301" t="n">
        <v>7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30"/>
    </row>
    <row r="28" spans="1:255" ht="60.50" customHeight="1">
      <c r="A28" s="41" t="s">
        <v>1549</v>
      </c>
      <c r="B28" s="86" t="s">
        <v>1559</v>
      </c>
      <c r="C28" s="83" t="s">
        <v>1560</v>
      </c>
      <c r="D28" s="9" t="n">
        <v>3</v>
      </c>
      <c r="E28" s="155" t="n">
        <v>411</v>
      </c>
      <c r="F28" s="83" t="s">
        <v>1561</v>
      </c>
      <c r="G28" s="340"/>
      <c r="H28" s="355"/>
      <c r="I28" s="341"/>
      <c r="J28" s="356"/>
      <c r="K28" s="358"/>
      <c r="L28" s="84" t="s">
        <v>1144</v>
      </c>
      <c r="M28" s="82">
        <f>(G28+H28+I28+K28+J28)</f>
        <v>0</v>
      </c>
      <c r="N28" s="23">
        <f>M28*D28</f>
        <v>0</v>
      </c>
      <c r="O28" s="162" t="str">
        <f>IF(M28&gt;0,M28*E28,"-")</f>
        <v>-</v>
      </c>
      <c r="P28" s="301" t="n">
        <v>7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30"/>
    </row>
    <row r="29" spans="1:255" ht="60.50" customHeight="1">
      <c r="A29" s="41" t="s">
        <v>1549</v>
      </c>
      <c r="B29" s="86" t="s">
        <v>1562</v>
      </c>
      <c r="C29" s="83" t="s">
        <v>1563</v>
      </c>
      <c r="D29" s="9" t="n">
        <v>1</v>
      </c>
      <c r="E29" s="155" t="n">
        <v>241</v>
      </c>
      <c r="F29" s="83" t="s">
        <v>1564</v>
      </c>
      <c r="G29" s="340"/>
      <c r="H29" s="355"/>
      <c r="I29" s="341"/>
      <c r="J29" s="356"/>
      <c r="K29" s="358"/>
      <c r="L29" s="84" t="s">
        <v>1144</v>
      </c>
      <c r="M29" s="82">
        <f>(G29+H29+I29+K29+J29)</f>
        <v>0</v>
      </c>
      <c r="N29" s="23">
        <f>M29*D29</f>
        <v>0</v>
      </c>
      <c r="O29" s="162" t="str">
        <f>IF(M29&gt;0,M29*E29,"-")</f>
        <v>-</v>
      </c>
      <c r="P29" s="301" t="n">
        <v>5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29"/>
      <c r="IU29" s="30"/>
    </row>
    <row r="30" spans="1:255" ht="60.50" customHeight="1">
      <c r="A30" s="41" t="s">
        <v>1549</v>
      </c>
      <c r="B30" s="86" t="s">
        <v>1565</v>
      </c>
      <c r="C30" s="83" t="s">
        <v>1566</v>
      </c>
      <c r="D30" s="9" t="n">
        <v>1</v>
      </c>
      <c r="E30" s="155" t="n">
        <v>219</v>
      </c>
      <c r="F30" s="83" t="s">
        <v>1567</v>
      </c>
      <c r="G30" s="340"/>
      <c r="H30" s="355"/>
      <c r="I30" s="341"/>
      <c r="J30" s="356"/>
      <c r="K30" s="358"/>
      <c r="L30" s="84" t="s">
        <v>1144</v>
      </c>
      <c r="M30" s="82">
        <f>(G30+H30+I30+K30+J30)</f>
        <v>0</v>
      </c>
      <c r="N30" s="23">
        <f>M30*D30</f>
        <v>0</v>
      </c>
      <c r="O30" s="162" t="str">
        <f>IF(M30&gt;0,M30*E30,"-")</f>
        <v>-</v>
      </c>
      <c r="P30" s="301" t="n">
        <v>5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  <c r="IU30" s="30"/>
    </row>
    <row r="31" spans="1:255" ht="60.50" customHeight="1">
      <c r="A31" s="41" t="s">
        <v>1549</v>
      </c>
      <c r="B31" s="86" t="s">
        <v>1568</v>
      </c>
      <c r="C31" s="83" t="s">
        <v>1569</v>
      </c>
      <c r="D31" s="9" t="n">
        <v>1</v>
      </c>
      <c r="E31" s="155" t="n">
        <v>227</v>
      </c>
      <c r="F31" s="83" t="s">
        <v>1570</v>
      </c>
      <c r="G31" s="340"/>
      <c r="H31" s="355"/>
      <c r="I31" s="341"/>
      <c r="J31" s="356"/>
      <c r="K31" s="358"/>
      <c r="L31" s="84" t="s">
        <v>1144</v>
      </c>
      <c r="M31" s="82">
        <f>(G31+H31+I31+K31+J31)</f>
        <v>0</v>
      </c>
      <c r="N31" s="23">
        <f>M31*D31</f>
        <v>0</v>
      </c>
      <c r="O31" s="162" t="str">
        <f>IF(M31&gt;0,M31*E31,"-")</f>
        <v>-</v>
      </c>
      <c r="P31" s="301" t="n">
        <v>5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  <c r="IR31" s="29"/>
      <c r="IS31" s="29"/>
      <c r="IT31" s="29"/>
      <c r="IU31" s="30"/>
    </row>
    <row r="32" spans="1:255" ht="60.50" customHeight="1">
      <c r="A32" s="41" t="s">
        <v>1549</v>
      </c>
      <c r="B32" s="86" t="s">
        <v>1571</v>
      </c>
      <c r="C32" s="83" t="s">
        <v>1572</v>
      </c>
      <c r="D32" s="9" t="n">
        <v>2</v>
      </c>
      <c r="E32" s="155" t="n">
        <v>682</v>
      </c>
      <c r="F32" s="83" t="s">
        <v>1573</v>
      </c>
      <c r="G32" s="340"/>
      <c r="H32" s="355"/>
      <c r="I32" s="341"/>
      <c r="J32" s="356"/>
      <c r="K32" s="358"/>
      <c r="L32" s="84" t="s">
        <v>1144</v>
      </c>
      <c r="M32" s="82">
        <f>(G32+H32+I32+K32+J32)</f>
        <v>0</v>
      </c>
      <c r="N32" s="23">
        <f>M32*D32</f>
        <v>0</v>
      </c>
      <c r="O32" s="162" t="str">
        <f>IF(M32&gt;0,M32*E32,"-")</f>
        <v>-</v>
      </c>
      <c r="P32" s="30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  <c r="IR32" s="29"/>
      <c r="IS32" s="29"/>
      <c r="IT32" s="29"/>
      <c r="IU32" s="30"/>
    </row>
    <row r="33" spans="1:255" ht="60.50" customHeight="1">
      <c r="A33" s="41" t="s">
        <v>1574</v>
      </c>
      <c r="B33" s="86" t="s">
        <v>1575</v>
      </c>
      <c r="C33" s="83" t="s">
        <v>1576</v>
      </c>
      <c r="D33" s="9" t="n">
        <v>1</v>
      </c>
      <c r="E33" s="155" t="n">
        <v>219</v>
      </c>
      <c r="F33" s="83" t="s">
        <v>1577</v>
      </c>
      <c r="G33" s="340"/>
      <c r="H33" s="355"/>
      <c r="I33" s="341"/>
      <c r="J33" s="356"/>
      <c r="K33" s="358"/>
      <c r="L33" s="84" t="s">
        <v>1144</v>
      </c>
      <c r="M33" s="82">
        <f>(G33+H33+I33+K33+J33)</f>
        <v>0</v>
      </c>
      <c r="N33" s="23">
        <f>M33*D33</f>
        <v>0</v>
      </c>
      <c r="O33" s="162" t="str">
        <f>IF(M33&gt;0,M33*E33,"-")</f>
        <v>-</v>
      </c>
      <c r="P33" s="301" t="n">
        <v>2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29"/>
      <c r="IQ33" s="29"/>
      <c r="IR33" s="29"/>
      <c r="IS33" s="29"/>
      <c r="IT33" s="29"/>
      <c r="IU33" s="30"/>
    </row>
    <row r="34" spans="1:255" ht="60.50" customHeight="1">
      <c r="A34" s="41" t="s">
        <v>1574</v>
      </c>
      <c r="B34" s="86" t="s">
        <v>1578</v>
      </c>
      <c r="C34" s="83" t="s">
        <v>1579</v>
      </c>
      <c r="D34" s="9" t="n">
        <v>1</v>
      </c>
      <c r="E34" s="155" t="n">
        <v>211</v>
      </c>
      <c r="F34" s="83" t="s">
        <v>1580</v>
      </c>
      <c r="G34" s="340"/>
      <c r="H34" s="355"/>
      <c r="I34" s="341"/>
      <c r="J34" s="356"/>
      <c r="K34" s="358"/>
      <c r="L34" s="84" t="s">
        <v>1144</v>
      </c>
      <c r="M34" s="82">
        <f>(G34+H34+I34+K34+J34)</f>
        <v>0</v>
      </c>
      <c r="N34" s="23">
        <f>M34*D34</f>
        <v>0</v>
      </c>
      <c r="O34" s="162" t="str">
        <f>IF(M34&gt;0,M34*E34,"-")</f>
        <v>-</v>
      </c>
      <c r="P34" s="301" t="n">
        <v>2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  <c r="IS34" s="29"/>
      <c r="IT34" s="29"/>
      <c r="IU34" s="30"/>
    </row>
    <row r="35" spans="1:255" ht="60.50" customHeight="1">
      <c r="A35" s="41" t="s">
        <v>1574</v>
      </c>
      <c r="B35" s="86" t="s">
        <v>1581</v>
      </c>
      <c r="C35" s="83" t="s">
        <v>1582</v>
      </c>
      <c r="D35" s="9" t="n">
        <v>1</v>
      </c>
      <c r="E35" s="155" t="n">
        <v>179</v>
      </c>
      <c r="F35" s="83" t="s">
        <v>1583</v>
      </c>
      <c r="G35" s="340"/>
      <c r="H35" s="355"/>
      <c r="I35" s="341"/>
      <c r="J35" s="356"/>
      <c r="K35" s="358"/>
      <c r="L35" s="84" t="s">
        <v>1144</v>
      </c>
      <c r="M35" s="82">
        <f>(G35+H35+I35+K35+J35)</f>
        <v>0</v>
      </c>
      <c r="N35" s="23">
        <f>M35*D35</f>
        <v>0</v>
      </c>
      <c r="O35" s="162" t="str">
        <f>IF(M35&gt;0,M35*E35,"-")</f>
        <v>-</v>
      </c>
      <c r="P35" s="301" t="n">
        <v>3</v>
      </c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  <c r="IQ35" s="29"/>
      <c r="IR35" s="29"/>
      <c r="IS35" s="29"/>
      <c r="IT35" s="29"/>
      <c r="IU35" s="30"/>
    </row>
    <row r="36" spans="1:255" ht="60.50" customHeight="1">
      <c r="A36" s="41" t="s">
        <v>1574</v>
      </c>
      <c r="B36" s="86" t="s">
        <v>1584</v>
      </c>
      <c r="C36" s="83" t="s">
        <v>1585</v>
      </c>
      <c r="D36" s="9" t="n">
        <v>1</v>
      </c>
      <c r="E36" s="155" t="n">
        <v>179</v>
      </c>
      <c r="F36" s="83" t="s">
        <v>1586</v>
      </c>
      <c r="G36" s="340"/>
      <c r="H36" s="355"/>
      <c r="I36" s="341"/>
      <c r="J36" s="356"/>
      <c r="K36" s="358"/>
      <c r="L36" s="84" t="s">
        <v>1144</v>
      </c>
      <c r="M36" s="82">
        <f>(G36+H36+I36+K36+J36)</f>
        <v>0</v>
      </c>
      <c r="N36" s="23">
        <f>M36*D36</f>
        <v>0</v>
      </c>
      <c r="O36" s="162" t="str">
        <f>IF(M36&gt;0,M36*E36,"-")</f>
        <v>-</v>
      </c>
      <c r="P36" s="301" t="n">
        <v>3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  <c r="IU36" s="30"/>
    </row>
    <row r="37" spans="1:255" ht="60.50" customHeight="1">
      <c r="A37" s="41" t="s">
        <v>1574</v>
      </c>
      <c r="B37" s="86" t="s">
        <v>1587</v>
      </c>
      <c r="C37" s="83" t="s">
        <v>1588</v>
      </c>
      <c r="D37" s="9" t="n">
        <v>1</v>
      </c>
      <c r="E37" s="155" t="n">
        <v>328</v>
      </c>
      <c r="F37" s="83" t="s">
        <v>1589</v>
      </c>
      <c r="G37" s="340"/>
      <c r="H37" s="355"/>
      <c r="I37" s="341"/>
      <c r="J37" s="356"/>
      <c r="K37" s="358"/>
      <c r="L37" s="84" t="s">
        <v>1144</v>
      </c>
      <c r="M37" s="82">
        <f>(G37+H37+I37+K37+J37)</f>
        <v>0</v>
      </c>
      <c r="N37" s="23">
        <f>M37*D37</f>
        <v>0</v>
      </c>
      <c r="O37" s="162" t="str">
        <f>IF(M37&gt;0,M37*E37,"-")</f>
        <v>-</v>
      </c>
      <c r="P37" s="30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30"/>
    </row>
    <row r="38" spans="1:255" ht="60.50" customHeight="1">
      <c r="A38" s="41" t="s">
        <v>1574</v>
      </c>
      <c r="B38" s="86" t="s">
        <v>1590</v>
      </c>
      <c r="C38" s="83" t="s">
        <v>1591</v>
      </c>
      <c r="D38" s="9" t="n">
        <v>1</v>
      </c>
      <c r="E38" s="155" t="n">
        <v>282</v>
      </c>
      <c r="F38" s="83" t="s">
        <v>1592</v>
      </c>
      <c r="G38" s="340"/>
      <c r="H38" s="355"/>
      <c r="I38" s="341"/>
      <c r="J38" s="356"/>
      <c r="K38" s="358"/>
      <c r="L38" s="84" t="s">
        <v>1144</v>
      </c>
      <c r="M38" s="82">
        <f>(G38+H38+I38+K38+J38)</f>
        <v>0</v>
      </c>
      <c r="N38" s="23">
        <f>M38*D38</f>
        <v>0</v>
      </c>
      <c r="O38" s="162" t="str">
        <f>IF(M38&gt;0,M38*E38,"-")</f>
        <v>-</v>
      </c>
      <c r="P38" s="30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30"/>
    </row>
    <row r="39" spans="1:255" ht="60.50" customHeight="1">
      <c r="A39" s="41" t="s">
        <v>1574</v>
      </c>
      <c r="B39" s="86" t="s">
        <v>1593</v>
      </c>
      <c r="C39" s="83" t="s">
        <v>1594</v>
      </c>
      <c r="D39" s="9" t="n">
        <v>1</v>
      </c>
      <c r="E39" s="155" t="n">
        <v>265</v>
      </c>
      <c r="F39" s="83" t="s">
        <v>1595</v>
      </c>
      <c r="G39" s="340"/>
      <c r="H39" s="355"/>
      <c r="I39" s="341"/>
      <c r="J39" s="356"/>
      <c r="K39" s="358"/>
      <c r="L39" s="84" t="s">
        <v>1144</v>
      </c>
      <c r="M39" s="82">
        <f>(G39+H39+I39+K39+J39)</f>
        <v>0</v>
      </c>
      <c r="N39" s="23">
        <f>M39*D39</f>
        <v>0</v>
      </c>
      <c r="O39" s="162" t="str">
        <f>IF(M39&gt;0,M39*E39,"-")</f>
        <v>-</v>
      </c>
      <c r="P39" s="301" t="n">
        <v>2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30"/>
    </row>
    <row r="40" spans="1:255" ht="60.50" customHeight="1">
      <c r="A40" s="41" t="s">
        <v>1574</v>
      </c>
      <c r="B40" s="86" t="s">
        <v>1596</v>
      </c>
      <c r="C40" s="83" t="s">
        <v>1597</v>
      </c>
      <c r="D40" s="9" t="n">
        <v>1</v>
      </c>
      <c r="E40" s="155" t="n">
        <v>265</v>
      </c>
      <c r="F40" s="83" t="s">
        <v>1598</v>
      </c>
      <c r="G40" s="340"/>
      <c r="H40" s="355"/>
      <c r="I40" s="341"/>
      <c r="J40" s="356"/>
      <c r="K40" s="358"/>
      <c r="L40" s="84" t="s">
        <v>1144</v>
      </c>
      <c r="M40" s="82">
        <f>(G40+H40+I40+K40+J40)</f>
        <v>0</v>
      </c>
      <c r="N40" s="23">
        <f>M40*D40</f>
        <v>0</v>
      </c>
      <c r="O40" s="162" t="str">
        <f>IF(M40&gt;0,M40*E40,"-")</f>
        <v>-</v>
      </c>
      <c r="P40" s="301" t="n">
        <v>3</v>
      </c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30"/>
    </row>
    <row r="41" spans="1:255" ht="60.50" customHeight="1">
      <c r="A41" s="41" t="s">
        <v>1574</v>
      </c>
      <c r="B41" s="86" t="s">
        <v>1599</v>
      </c>
      <c r="C41" s="83" t="s">
        <v>1600</v>
      </c>
      <c r="D41" s="9" t="n">
        <v>1</v>
      </c>
      <c r="E41" s="155" t="n">
        <v>219</v>
      </c>
      <c r="F41" s="83" t="s">
        <v>1601</v>
      </c>
      <c r="G41" s="340"/>
      <c r="H41" s="355"/>
      <c r="I41" s="341"/>
      <c r="J41" s="356"/>
      <c r="K41" s="358"/>
      <c r="L41" s="84" t="s">
        <v>1144</v>
      </c>
      <c r="M41" s="82">
        <f>(G41+H41+I41+K41+J41)</f>
        <v>0</v>
      </c>
      <c r="N41" s="23">
        <f>M41*D41</f>
        <v>0</v>
      </c>
      <c r="O41" s="162" t="str">
        <f>IF(M41&gt;0,M41*E41,"-")</f>
        <v>-</v>
      </c>
      <c r="P41" s="301" t="n">
        <v>3.5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30"/>
    </row>
    <row r="42" spans="1:255" ht="60.50" customHeight="1">
      <c r="A42" s="41" t="s">
        <v>1574</v>
      </c>
      <c r="B42" s="86" t="s">
        <v>1602</v>
      </c>
      <c r="C42" s="83" t="s">
        <v>1603</v>
      </c>
      <c r="D42" s="9" t="n">
        <v>1</v>
      </c>
      <c r="E42" s="155" t="n">
        <v>219</v>
      </c>
      <c r="F42" s="83" t="s">
        <v>1604</v>
      </c>
      <c r="G42" s="340"/>
      <c r="H42" s="355"/>
      <c r="I42" s="341"/>
      <c r="J42" s="356"/>
      <c r="K42" s="358"/>
      <c r="L42" s="84" t="s">
        <v>1144</v>
      </c>
      <c r="M42" s="82">
        <f>(G42+H42+I42+K42+J42)</f>
        <v>0</v>
      </c>
      <c r="N42" s="23">
        <f>M42*D42</f>
        <v>0</v>
      </c>
      <c r="O42" s="162" t="str">
        <f>IF(M42&gt;0,M42*E42,"-")</f>
        <v>-</v>
      </c>
      <c r="P42" s="301" t="n">
        <v>2</v>
      </c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29"/>
      <c r="IQ42" s="29"/>
      <c r="IR42" s="29"/>
      <c r="IS42" s="29"/>
      <c r="IT42" s="29"/>
      <c r="IU42" s="30"/>
    </row>
    <row r="43" spans="1:255" ht="60.50" customHeight="1">
      <c r="A43" s="41" t="s">
        <v>1574</v>
      </c>
      <c r="B43" s="86" t="s">
        <v>1605</v>
      </c>
      <c r="C43" s="83" t="s">
        <v>1606</v>
      </c>
      <c r="D43" s="9" t="n">
        <v>1</v>
      </c>
      <c r="E43" s="155" t="n">
        <v>442</v>
      </c>
      <c r="F43" s="83" t="s">
        <v>1607</v>
      </c>
      <c r="G43" s="340"/>
      <c r="H43" s="355"/>
      <c r="I43" s="341"/>
      <c r="J43" s="356"/>
      <c r="K43" s="358"/>
      <c r="L43" s="84" t="s">
        <v>1144</v>
      </c>
      <c r="M43" s="82">
        <f>(G43+H43+I43+K43+J43)</f>
        <v>0</v>
      </c>
      <c r="N43" s="23">
        <f>M43*D43</f>
        <v>0</v>
      </c>
      <c r="O43" s="162" t="str">
        <f>IF(M43&gt;0,M43*E43,"-")</f>
        <v>-</v>
      </c>
      <c r="P43" s="30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29"/>
      <c r="IU43" s="30"/>
    </row>
    <row r="44" spans="1:255" ht="60.50" customHeight="1">
      <c r="A44" s="41" t="s">
        <v>1574</v>
      </c>
      <c r="B44" s="86" t="s">
        <v>1608</v>
      </c>
      <c r="C44" s="83" t="s">
        <v>1609</v>
      </c>
      <c r="D44" s="9" t="n">
        <v>1</v>
      </c>
      <c r="E44" s="155" t="n">
        <v>374</v>
      </c>
      <c r="F44" s="83" t="s">
        <v>1610</v>
      </c>
      <c r="G44" s="340"/>
      <c r="H44" s="355"/>
      <c r="I44" s="341"/>
      <c r="J44" s="356"/>
      <c r="K44" s="358"/>
      <c r="L44" s="84" t="s">
        <v>1144</v>
      </c>
      <c r="M44" s="82">
        <f>(G44+H44+I44+K44+J44)</f>
        <v>0</v>
      </c>
      <c r="N44" s="23">
        <f>M44*D44</f>
        <v>0</v>
      </c>
      <c r="O44" s="162" t="str">
        <f>IF(M44&gt;0,M44*E44,"-")</f>
        <v>-</v>
      </c>
      <c r="P44" s="301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30"/>
    </row>
    <row r="45" spans="1:255" ht="60.50" customHeight="1">
      <c r="A45" s="41" t="s">
        <v>1574</v>
      </c>
      <c r="B45" s="86" t="s">
        <v>1611</v>
      </c>
      <c r="C45" s="83" t="s">
        <v>1612</v>
      </c>
      <c r="D45" s="9" t="n">
        <v>1</v>
      </c>
      <c r="E45" s="155" t="n">
        <v>374</v>
      </c>
      <c r="F45" s="83" t="s">
        <v>1613</v>
      </c>
      <c r="G45" s="340"/>
      <c r="H45" s="355"/>
      <c r="I45" s="341"/>
      <c r="J45" s="356"/>
      <c r="K45" s="358"/>
      <c r="L45" s="84" t="s">
        <v>1144</v>
      </c>
      <c r="M45" s="82">
        <f>(G45+H45+I45+K45+J45)</f>
        <v>0</v>
      </c>
      <c r="N45" s="23">
        <f>M45*D45</f>
        <v>0</v>
      </c>
      <c r="O45" s="162" t="str">
        <f>IF(M45&gt;0,M45*E45,"-")</f>
        <v>-</v>
      </c>
      <c r="P45" s="301" t="n">
        <v>3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30"/>
    </row>
    <row r="46" spans="1:255" ht="60.50" customHeight="1">
      <c r="A46" s="41" t="s">
        <v>1574</v>
      </c>
      <c r="B46" s="86" t="s">
        <v>1614</v>
      </c>
      <c r="C46" s="83" t="s">
        <v>1615</v>
      </c>
      <c r="D46" s="9" t="n">
        <v>1</v>
      </c>
      <c r="E46" s="155" t="n">
        <v>360</v>
      </c>
      <c r="F46" s="83" t="s">
        <v>1616</v>
      </c>
      <c r="G46" s="340"/>
      <c r="H46" s="355"/>
      <c r="I46" s="341"/>
      <c r="J46" s="356"/>
      <c r="K46" s="358"/>
      <c r="L46" s="84" t="s">
        <v>1144</v>
      </c>
      <c r="M46" s="82">
        <f>(G46+H46+I46+K46+J46)</f>
        <v>0</v>
      </c>
      <c r="N46" s="23">
        <f>M46*D46</f>
        <v>0</v>
      </c>
      <c r="O46" s="162" t="str">
        <f>IF(M46&gt;0,M46*E46,"-")</f>
        <v>-</v>
      </c>
      <c r="P46" s="301" t="n">
        <v>3</v>
      </c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30"/>
    </row>
    <row r="47" spans="1:255" ht="60.50" customHeight="1">
      <c r="A47" s="41" t="s">
        <v>1574</v>
      </c>
      <c r="B47" s="86" t="s">
        <v>1617</v>
      </c>
      <c r="C47" s="83" t="s">
        <v>1618</v>
      </c>
      <c r="D47" s="9" t="n">
        <v>1</v>
      </c>
      <c r="E47" s="155" t="n">
        <v>297</v>
      </c>
      <c r="F47" s="83" t="s">
        <v>1619</v>
      </c>
      <c r="G47" s="340"/>
      <c r="H47" s="355"/>
      <c r="I47" s="341"/>
      <c r="J47" s="356"/>
      <c r="K47" s="358"/>
      <c r="L47" s="84" t="s">
        <v>1144</v>
      </c>
      <c r="M47" s="82">
        <f>(G47+H47+I47+K47+J47)</f>
        <v>0</v>
      </c>
      <c r="N47" s="23">
        <f>M47*D47</f>
        <v>0</v>
      </c>
      <c r="O47" s="162" t="str">
        <f>IF(M47&gt;0,M47*E47,"-")</f>
        <v>-</v>
      </c>
      <c r="P47" s="301" t="n">
        <v>4</v>
      </c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  <c r="IQ47" s="29"/>
      <c r="IR47" s="29"/>
      <c r="IS47" s="29"/>
      <c r="IT47" s="29"/>
      <c r="IU47" s="30"/>
    </row>
    <row r="48" spans="1:255" ht="60.50" customHeight="1">
      <c r="A48" s="41" t="s">
        <v>1574</v>
      </c>
      <c r="B48" s="86" t="s">
        <v>1620</v>
      </c>
      <c r="C48" s="83" t="s">
        <v>1621</v>
      </c>
      <c r="D48" s="9" t="n">
        <v>1</v>
      </c>
      <c r="E48" s="155" t="n">
        <v>274</v>
      </c>
      <c r="F48" s="83" t="s">
        <v>1622</v>
      </c>
      <c r="G48" s="340"/>
      <c r="H48" s="355"/>
      <c r="I48" s="341"/>
      <c r="J48" s="356"/>
      <c r="K48" s="358"/>
      <c r="L48" s="84" t="s">
        <v>1144</v>
      </c>
      <c r="M48" s="82">
        <f>(G48+H48+I48+K48+J48)</f>
        <v>0</v>
      </c>
      <c r="N48" s="23">
        <f>M48*D48</f>
        <v>0</v>
      </c>
      <c r="O48" s="162" t="str">
        <f>IF(M48&gt;0,M48*E48,"-")</f>
        <v>-</v>
      </c>
      <c r="P48" s="301" t="n">
        <v>4</v>
      </c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30"/>
    </row>
    <row r="49" spans="1:255" ht="60.50" customHeight="1">
      <c r="A49" s="41" t="s">
        <v>1574</v>
      </c>
      <c r="B49" s="86" t="s">
        <v>1623</v>
      </c>
      <c r="C49" s="83" t="s">
        <v>1624</v>
      </c>
      <c r="D49" s="9" t="n">
        <v>1</v>
      </c>
      <c r="E49" s="155" t="n">
        <v>490</v>
      </c>
      <c r="F49" s="83" t="s">
        <v>1625</v>
      </c>
      <c r="G49" s="340"/>
      <c r="H49" s="355"/>
      <c r="I49" s="341"/>
      <c r="J49" s="356"/>
      <c r="K49" s="358"/>
      <c r="L49" s="84" t="s">
        <v>1144</v>
      </c>
      <c r="M49" s="82">
        <f>(G49+H49+I49+K49+J49)</f>
        <v>0</v>
      </c>
      <c r="N49" s="23">
        <f>M49*D49</f>
        <v>0</v>
      </c>
      <c r="O49" s="162" t="str">
        <f>IF(M49&gt;0,M49*E49,"-")</f>
        <v>-</v>
      </c>
      <c r="P49" s="301" t="n">
        <v>5</v>
      </c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30"/>
    </row>
    <row r="50" spans="1:255" ht="60.50" customHeight="1">
      <c r="A50" s="41" t="s">
        <v>1574</v>
      </c>
      <c r="B50" s="86" t="s">
        <v>1626</v>
      </c>
      <c r="C50" s="83" t="s">
        <v>1627</v>
      </c>
      <c r="D50" s="9" t="n">
        <v>1</v>
      </c>
      <c r="E50" s="155" t="n">
        <v>473</v>
      </c>
      <c r="F50" s="83" t="s">
        <v>1628</v>
      </c>
      <c r="G50" s="340"/>
      <c r="H50" s="355"/>
      <c r="I50" s="341"/>
      <c r="J50" s="356"/>
      <c r="K50" s="358"/>
      <c r="L50" s="84" t="s">
        <v>1144</v>
      </c>
      <c r="M50" s="82">
        <f>(G50+H50+I50+K50+J50)</f>
        <v>0</v>
      </c>
      <c r="N50" s="23">
        <f>M50*D50</f>
        <v>0</v>
      </c>
      <c r="O50" s="162" t="str">
        <f>IF(M50&gt;0,M50*E50,"-")</f>
        <v>-</v>
      </c>
      <c r="P50" s="301" t="n">
        <v>5</v>
      </c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30"/>
    </row>
    <row r="51" spans="1:255" ht="60.50" customHeight="1">
      <c r="A51" s="41" t="s">
        <v>1574</v>
      </c>
      <c r="B51" s="86" t="s">
        <v>1629</v>
      </c>
      <c r="C51" s="83" t="s">
        <v>1630</v>
      </c>
      <c r="D51" s="9" t="n">
        <v>1</v>
      </c>
      <c r="E51" s="155" t="n">
        <v>375</v>
      </c>
      <c r="F51" s="83" t="s">
        <v>1631</v>
      </c>
      <c r="G51" s="340"/>
      <c r="H51" s="355"/>
      <c r="I51" s="341"/>
      <c r="J51" s="356"/>
      <c r="K51" s="358"/>
      <c r="L51" s="84" t="s">
        <v>1144</v>
      </c>
      <c r="M51" s="82">
        <f>(G51+H51+I51+K51+J51)</f>
        <v>0</v>
      </c>
      <c r="N51" s="23">
        <f>M51*D51</f>
        <v>0</v>
      </c>
      <c r="O51" s="162" t="str">
        <f>IF(M51&gt;0,M51*E51,"-")</f>
        <v>-</v>
      </c>
      <c r="P51" s="301" t="n">
        <v>5</v>
      </c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30"/>
    </row>
    <row r="52" spans="1:255" ht="60.50" customHeight="1">
      <c r="A52" s="41" t="s">
        <v>1574</v>
      </c>
      <c r="B52" s="86" t="s">
        <v>1632</v>
      </c>
      <c r="C52" s="83" t="s">
        <v>1633</v>
      </c>
      <c r="D52" s="9" t="n">
        <v>1</v>
      </c>
      <c r="E52" s="155" t="n">
        <v>375</v>
      </c>
      <c r="F52" s="83" t="s">
        <v>1634</v>
      </c>
      <c r="G52" s="340"/>
      <c r="H52" s="355"/>
      <c r="I52" s="341"/>
      <c r="J52" s="356"/>
      <c r="K52" s="358"/>
      <c r="L52" s="84" t="s">
        <v>1144</v>
      </c>
      <c r="M52" s="82">
        <f>(G52+H52+I52+K52+J52)</f>
        <v>0</v>
      </c>
      <c r="N52" s="23">
        <f>M52*D52</f>
        <v>0</v>
      </c>
      <c r="O52" s="162" t="str">
        <f>IF(M52&gt;0,M52*E52,"-")</f>
        <v>-</v>
      </c>
      <c r="P52" s="301" t="n">
        <v>5</v>
      </c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30"/>
    </row>
    <row r="53" spans="1:255" ht="60.50" customHeight="1">
      <c r="A53" s="41" t="s">
        <v>1635</v>
      </c>
      <c r="B53" s="86" t="s">
        <v>1636</v>
      </c>
      <c r="C53" s="83" t="s">
        <v>1637</v>
      </c>
      <c r="D53" s="9" t="n">
        <v>2</v>
      </c>
      <c r="E53" s="154" t="n">
        <v>419</v>
      </c>
      <c r="F53" s="83" t="s">
        <v>1638</v>
      </c>
      <c r="G53" s="340"/>
      <c r="H53" s="355"/>
      <c r="I53" s="341"/>
      <c r="J53" s="356"/>
      <c r="K53" s="358"/>
      <c r="L53" s="84" t="s">
        <v>1144</v>
      </c>
      <c r="M53" s="82">
        <f>(G53+H53+I53+K53+J53)</f>
        <v>0</v>
      </c>
      <c r="N53" s="23">
        <f>M53*D53</f>
        <v>0</v>
      </c>
      <c r="O53" s="10" t="str">
        <f>IF(M53&gt;0,M53*E53,"-")</f>
        <v>-</v>
      </c>
      <c r="P53" s="301"/>
      <c r="Q53" s="305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30"/>
    </row>
    <row r="54" spans="1:255" ht="60.50" customHeight="1">
      <c r="A54" s="41" t="s">
        <v>1635</v>
      </c>
      <c r="B54" s="86" t="s">
        <v>1639</v>
      </c>
      <c r="C54" s="83" t="s">
        <v>1640</v>
      </c>
      <c r="D54" s="9" t="n">
        <v>2</v>
      </c>
      <c r="E54" s="154" t="n">
        <v>373</v>
      </c>
      <c r="F54" s="83" t="s">
        <v>1641</v>
      </c>
      <c r="G54" s="340"/>
      <c r="H54" s="355"/>
      <c r="I54" s="341"/>
      <c r="J54" s="356"/>
      <c r="K54" s="358"/>
      <c r="L54" s="84" t="s">
        <v>1144</v>
      </c>
      <c r="M54" s="82">
        <f>(G54+H54+I54+K54+J54)</f>
        <v>0</v>
      </c>
      <c r="N54" s="23">
        <f>M54*D54</f>
        <v>0</v>
      </c>
      <c r="O54" s="10" t="str">
        <f>IF(M54&gt;0,M54*E54,"-")</f>
        <v>-</v>
      </c>
      <c r="P54" s="301"/>
      <c r="Q54" s="305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30"/>
    </row>
    <row r="55" spans="1:255" ht="60" customHeight="1">
      <c r="A55" s="41" t="s">
        <v>1635</v>
      </c>
      <c r="B55" s="86" t="s">
        <v>1642</v>
      </c>
      <c r="C55" s="83" t="s">
        <v>1643</v>
      </c>
      <c r="D55" s="9" t="n">
        <v>2</v>
      </c>
      <c r="E55" s="154" t="n">
        <v>327</v>
      </c>
      <c r="F55" s="83" t="s">
        <v>1644</v>
      </c>
      <c r="G55" s="340"/>
      <c r="H55" s="355"/>
      <c r="I55" s="341"/>
      <c r="J55" s="356"/>
      <c r="K55" s="358"/>
      <c r="L55" s="84" t="s">
        <v>1144</v>
      </c>
      <c r="M55" s="82">
        <f>(G55+H55+I55+K55+J55)</f>
        <v>0</v>
      </c>
      <c r="N55" s="23">
        <f>M55*D55</f>
        <v>0</v>
      </c>
      <c r="O55" s="10" t="str">
        <f>IF(M55&gt;0,M55*E55,"-")</f>
        <v>-</v>
      </c>
      <c r="P55" s="301" t="n">
        <v>50</v>
      </c>
      <c r="Q55" s="305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30"/>
    </row>
    <row r="56" spans="1:255" ht="60" customHeight="1">
      <c r="A56" s="41" t="s">
        <v>1635</v>
      </c>
      <c r="B56" s="86" t="s">
        <v>1645</v>
      </c>
      <c r="C56" s="83" t="s">
        <v>1646</v>
      </c>
      <c r="D56" s="9" t="n">
        <v>2</v>
      </c>
      <c r="E56" s="154" t="n">
        <v>314</v>
      </c>
      <c r="F56" s="83" t="s">
        <v>1647</v>
      </c>
      <c r="G56" s="340"/>
      <c r="H56" s="355"/>
      <c r="I56" s="341"/>
      <c r="J56" s="356"/>
      <c r="K56" s="358"/>
      <c r="L56" s="84" t="s">
        <v>1144</v>
      </c>
      <c r="M56" s="82">
        <f>(G56+H56+I56+K56+J56)</f>
        <v>0</v>
      </c>
      <c r="N56" s="23">
        <f>M56*D56</f>
        <v>0</v>
      </c>
      <c r="O56" s="10" t="str">
        <f>IF(M56&gt;0,M56*E56,"-")</f>
        <v>-</v>
      </c>
      <c r="P56" s="301"/>
      <c r="Q56" s="305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30"/>
    </row>
    <row r="57" spans="1:255" ht="60" customHeight="1">
      <c r="A57" s="41" t="s">
        <v>1574</v>
      </c>
      <c r="B57" s="86" t="s">
        <v>1648</v>
      </c>
      <c r="C57" s="83" t="s">
        <v>1649</v>
      </c>
      <c r="D57" s="9" t="n">
        <v>2</v>
      </c>
      <c r="E57" s="154" t="n">
        <v>345</v>
      </c>
      <c r="F57" s="83" t="s">
        <v>1650</v>
      </c>
      <c r="G57" s="340"/>
      <c r="H57" s="355"/>
      <c r="I57" s="341"/>
      <c r="J57" s="356"/>
      <c r="K57" s="358"/>
      <c r="L57" s="84" t="s">
        <v>1144</v>
      </c>
      <c r="M57" s="82">
        <f>(G57+H57+I57+K57+J57)</f>
        <v>0</v>
      </c>
      <c r="N57" s="23">
        <f>M57*D57</f>
        <v>0</v>
      </c>
      <c r="O57" s="10" t="str">
        <f>IF(M57&gt;0,M57*E57,"-")</f>
        <v>-</v>
      </c>
      <c r="P57" s="301"/>
      <c r="Q57" s="305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30"/>
    </row>
    <row r="58" spans="1:255" ht="60" customHeight="1">
      <c r="A58" s="41" t="s">
        <v>1574</v>
      </c>
      <c r="B58" s="86" t="s">
        <v>1651</v>
      </c>
      <c r="C58" s="83" t="s">
        <v>1652</v>
      </c>
      <c r="D58" s="9" t="n">
        <v>2</v>
      </c>
      <c r="E58" s="154" t="n">
        <v>327</v>
      </c>
      <c r="F58" s="83" t="s">
        <v>1653</v>
      </c>
      <c r="G58" s="340"/>
      <c r="H58" s="355"/>
      <c r="I58" s="341"/>
      <c r="J58" s="356"/>
      <c r="K58" s="358"/>
      <c r="L58" s="84" t="s">
        <v>1144</v>
      </c>
      <c r="M58" s="82">
        <f>(G58+H58+I58+K58+J58)</f>
        <v>0</v>
      </c>
      <c r="N58" s="23">
        <f>M58*D58</f>
        <v>0</v>
      </c>
      <c r="O58" s="10" t="str">
        <f>IF(M58&gt;0,M58*E58,"-")</f>
        <v>-</v>
      </c>
      <c r="P58" s="301"/>
      <c r="Q58" s="305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30"/>
    </row>
    <row r="59" spans="1:255" ht="60" customHeight="1">
      <c r="A59" s="41" t="s">
        <v>1574</v>
      </c>
      <c r="B59" s="86" t="s">
        <v>1654</v>
      </c>
      <c r="C59" s="83" t="s">
        <v>1655</v>
      </c>
      <c r="D59" s="9" t="n">
        <v>2</v>
      </c>
      <c r="E59" s="154" t="n">
        <v>278</v>
      </c>
      <c r="F59" s="83" t="s">
        <v>1656</v>
      </c>
      <c r="G59" s="340"/>
      <c r="H59" s="355"/>
      <c r="I59" s="341"/>
      <c r="J59" s="356"/>
      <c r="K59" s="358"/>
      <c r="L59" s="84" t="s">
        <v>1144</v>
      </c>
      <c r="M59" s="82">
        <f>(G59+H59+I59+K59+J59)</f>
        <v>0</v>
      </c>
      <c r="N59" s="23">
        <f>M59*D59</f>
        <v>0</v>
      </c>
      <c r="O59" s="10" t="str">
        <f>IF(M59&gt;0,M59*E59,"-")</f>
        <v>-</v>
      </c>
      <c r="P59" s="301"/>
      <c r="Q59" s="305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30"/>
    </row>
    <row r="60" spans="1:255" ht="60" customHeight="1">
      <c r="A60" s="41" t="s">
        <v>1574</v>
      </c>
      <c r="B60" s="86" t="s">
        <v>1657</v>
      </c>
      <c r="C60" s="83" t="s">
        <v>1658</v>
      </c>
      <c r="D60" s="9" t="n">
        <v>2</v>
      </c>
      <c r="E60" s="154" t="n">
        <v>278</v>
      </c>
      <c r="F60" s="83" t="s">
        <v>1659</v>
      </c>
      <c r="G60" s="340"/>
      <c r="H60" s="355"/>
      <c r="I60" s="341"/>
      <c r="J60" s="356"/>
      <c r="K60" s="358"/>
      <c r="L60" s="84" t="s">
        <v>1144</v>
      </c>
      <c r="M60" s="82">
        <f>(G60+H60+I60+K60+J60)</f>
        <v>0</v>
      </c>
      <c r="N60" s="23">
        <f>M60*D60</f>
        <v>0</v>
      </c>
      <c r="O60" s="10" t="str">
        <f>IF(M60&gt;0,M60*E60,"-")</f>
        <v>-</v>
      </c>
      <c r="P60" s="301"/>
      <c r="Q60" s="305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30"/>
    </row>
    <row r="61" spans="1:255" ht="60" customHeight="1">
      <c r="A61" s="41" t="s">
        <v>1635</v>
      </c>
      <c r="B61" s="86" t="s">
        <v>1660</v>
      </c>
      <c r="C61" s="83" t="s">
        <v>1661</v>
      </c>
      <c r="D61" s="9" t="n">
        <v>2</v>
      </c>
      <c r="E61" s="154" t="n">
        <v>651</v>
      </c>
      <c r="F61" s="83"/>
      <c r="G61" s="340"/>
      <c r="H61" s="355"/>
      <c r="I61" s="341"/>
      <c r="J61" s="356"/>
      <c r="K61" s="358"/>
      <c r="L61" s="84" t="s">
        <v>1144</v>
      </c>
      <c r="M61" s="82">
        <f>(G61+H61+I61+K61+J61)</f>
        <v>0</v>
      </c>
      <c r="N61" s="23">
        <f>M61*D61</f>
        <v>0</v>
      </c>
      <c r="O61" s="10" t="str">
        <f>IF(M61&gt;0,M61*E61,"-")</f>
        <v>-</v>
      </c>
      <c r="P61" s="301"/>
      <c r="Q61" s="305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30"/>
    </row>
    <row r="62" spans="1:255" ht="60" customHeight="1">
      <c r="A62" s="41" t="s">
        <v>1635</v>
      </c>
      <c r="B62" s="86" t="s">
        <v>1662</v>
      </c>
      <c r="C62" s="83" t="s">
        <v>1663</v>
      </c>
      <c r="D62" s="9" t="n">
        <v>2</v>
      </c>
      <c r="E62" s="154" t="n">
        <v>536</v>
      </c>
      <c r="F62" s="83"/>
      <c r="G62" s="340"/>
      <c r="H62" s="355"/>
      <c r="I62" s="341"/>
      <c r="J62" s="356"/>
      <c r="K62" s="358"/>
      <c r="L62" s="84" t="s">
        <v>1144</v>
      </c>
      <c r="M62" s="82">
        <f>(G62+H62+I62+K62+J62)</f>
        <v>0</v>
      </c>
      <c r="N62" s="23">
        <f>M62*D62</f>
        <v>0</v>
      </c>
      <c r="O62" s="10" t="str">
        <f>IF(M62&gt;0,M62*E62,"-")</f>
        <v>-</v>
      </c>
      <c r="P62" s="301"/>
      <c r="Q62" s="305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30"/>
    </row>
    <row r="63" spans="1:255" ht="60.50" customHeight="1">
      <c r="A63" s="41" t="s">
        <v>1574</v>
      </c>
      <c r="B63" s="86" t="s">
        <v>1664</v>
      </c>
      <c r="C63" s="83" t="s">
        <v>1665</v>
      </c>
      <c r="D63" s="9" t="n">
        <v>2</v>
      </c>
      <c r="E63" s="154" t="n">
        <v>449</v>
      </c>
      <c r="F63" s="83" t="s">
        <v>1666</v>
      </c>
      <c r="G63" s="340"/>
      <c r="H63" s="355"/>
      <c r="I63" s="341"/>
      <c r="J63" s="356"/>
      <c r="K63" s="358"/>
      <c r="L63" s="84" t="s">
        <v>1144</v>
      </c>
      <c r="M63" s="82">
        <f>(G63+H63+I63+K63+J63)</f>
        <v>0</v>
      </c>
      <c r="N63" s="23">
        <f>M63*D63</f>
        <v>0</v>
      </c>
      <c r="O63" s="10" t="str">
        <f>IF(M63&gt;0,M63*E63,"-")</f>
        <v>-</v>
      </c>
      <c r="P63" s="301"/>
      <c r="Q63" s="305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30"/>
    </row>
    <row r="64" spans="1:255" ht="60.50" customHeight="1">
      <c r="A64" s="41" t="s">
        <v>1574</v>
      </c>
      <c r="B64" s="86" t="s">
        <v>1667</v>
      </c>
      <c r="C64" s="83" t="s">
        <v>1668</v>
      </c>
      <c r="D64" s="9" t="n">
        <v>2</v>
      </c>
      <c r="E64" s="154" t="n">
        <v>443</v>
      </c>
      <c r="F64" s="83" t="s">
        <v>1669</v>
      </c>
      <c r="G64" s="340"/>
      <c r="H64" s="355"/>
      <c r="I64" s="341"/>
      <c r="J64" s="356"/>
      <c r="K64" s="358"/>
      <c r="L64" s="84" t="s">
        <v>1144</v>
      </c>
      <c r="M64" s="82">
        <f>(G64+H64+I64+K64+J64)</f>
        <v>0</v>
      </c>
      <c r="N64" s="23">
        <f>M64*D64</f>
        <v>0</v>
      </c>
      <c r="O64" s="10" t="str">
        <f>IF(M64&gt;0,M64*E64,"-")</f>
        <v>-</v>
      </c>
      <c r="P64" s="301"/>
      <c r="Q64" s="305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30"/>
    </row>
    <row r="65" spans="1:255" ht="60.50" customHeight="1">
      <c r="A65" s="41" t="s">
        <v>1574</v>
      </c>
      <c r="B65" s="86" t="s">
        <v>1670</v>
      </c>
      <c r="C65" s="83" t="s">
        <v>1671</v>
      </c>
      <c r="D65" s="9" t="n">
        <v>2</v>
      </c>
      <c r="E65" s="154" t="n">
        <v>378</v>
      </c>
      <c r="F65" s="83" t="s">
        <v>1672</v>
      </c>
      <c r="G65" s="340"/>
      <c r="H65" s="355"/>
      <c r="I65" s="341"/>
      <c r="J65" s="356"/>
      <c r="K65" s="358"/>
      <c r="L65" s="84" t="s">
        <v>1144</v>
      </c>
      <c r="M65" s="82">
        <f>(G65+H65+I65+K65+J65)</f>
        <v>0</v>
      </c>
      <c r="N65" s="23">
        <f>M65*D65</f>
        <v>0</v>
      </c>
      <c r="O65" s="10" t="str">
        <f>IF(M65&gt;0,M65*E65,"-")</f>
        <v>-</v>
      </c>
      <c r="P65" s="301"/>
      <c r="Q65" s="305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30"/>
    </row>
    <row r="66" spans="1:255" ht="60.50" customHeight="1">
      <c r="A66" s="41" t="s">
        <v>1574</v>
      </c>
      <c r="B66" s="86" t="s">
        <v>1673</v>
      </c>
      <c r="C66" s="83" t="s">
        <v>1674</v>
      </c>
      <c r="D66" s="9" t="n">
        <v>2</v>
      </c>
      <c r="E66" s="154" t="n">
        <v>356</v>
      </c>
      <c r="F66" s="83" t="s">
        <v>1675</v>
      </c>
      <c r="G66" s="340"/>
      <c r="H66" s="355"/>
      <c r="I66" s="341"/>
      <c r="J66" s="356"/>
      <c r="K66" s="358"/>
      <c r="L66" s="84" t="s">
        <v>1144</v>
      </c>
      <c r="M66" s="82">
        <f>(G66+H66+I66+K66+J66)</f>
        <v>0</v>
      </c>
      <c r="N66" s="23">
        <f>M66*D66</f>
        <v>0</v>
      </c>
      <c r="O66" s="10" t="str">
        <f>IF(M66&gt;0,M66*E66,"-")</f>
        <v>-</v>
      </c>
      <c r="P66" s="301"/>
      <c r="Q66" s="305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30"/>
    </row>
    <row r="67" spans="1:255" ht="60.50" customHeight="1">
      <c r="A67" s="41" t="s">
        <v>1574</v>
      </c>
      <c r="B67" s="86" t="s">
        <v>1676</v>
      </c>
      <c r="C67" s="83" t="s">
        <v>1677</v>
      </c>
      <c r="D67" s="9" t="n">
        <v>2</v>
      </c>
      <c r="E67" s="154" t="n">
        <v>584</v>
      </c>
      <c r="F67" s="83" t="s">
        <v>1678</v>
      </c>
      <c r="G67" s="340"/>
      <c r="H67" s="355"/>
      <c r="I67" s="341"/>
      <c r="J67" s="356"/>
      <c r="K67" s="358"/>
      <c r="L67" s="84" t="s">
        <v>1144</v>
      </c>
      <c r="M67" s="82">
        <f>(G67+H67+I67+K67+J67)</f>
        <v>0</v>
      </c>
      <c r="N67" s="23">
        <f>M67*D67</f>
        <v>0</v>
      </c>
      <c r="O67" s="10" t="str">
        <f>IF(M67&gt;0,M67*E67,"-")</f>
        <v>-</v>
      </c>
      <c r="P67" s="301"/>
      <c r="Q67" s="305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30"/>
    </row>
    <row r="68" spans="1:255" ht="60.50" customHeight="1">
      <c r="A68" s="41" t="s">
        <v>1574</v>
      </c>
      <c r="B68" s="86" t="s">
        <v>1679</v>
      </c>
      <c r="C68" s="83" t="s">
        <v>1680</v>
      </c>
      <c r="D68" s="9" t="n">
        <v>2</v>
      </c>
      <c r="E68" s="154" t="n">
        <v>562</v>
      </c>
      <c r="F68" s="83" t="s">
        <v>1681</v>
      </c>
      <c r="G68" s="340"/>
      <c r="H68" s="355"/>
      <c r="I68" s="341"/>
      <c r="J68" s="356"/>
      <c r="K68" s="358"/>
      <c r="L68" s="84" t="s">
        <v>1144</v>
      </c>
      <c r="M68" s="82">
        <f>(G68+H68+I68+K68+J68)</f>
        <v>0</v>
      </c>
      <c r="N68" s="23">
        <f>M68*D68</f>
        <v>0</v>
      </c>
      <c r="O68" s="10" t="str">
        <f>IF(M68&gt;0,M68*E68,"-")</f>
        <v>-</v>
      </c>
      <c r="P68" s="301"/>
      <c r="Q68" s="305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30"/>
    </row>
    <row r="69" spans="1:255" ht="60.50" customHeight="1">
      <c r="A69" s="41" t="s">
        <v>1574</v>
      </c>
      <c r="B69" s="86" t="s">
        <v>1682</v>
      </c>
      <c r="C69" s="83" t="s">
        <v>1683</v>
      </c>
      <c r="D69" s="9" t="n">
        <v>2</v>
      </c>
      <c r="E69" s="154" t="n">
        <v>449</v>
      </c>
      <c r="F69" s="83" t="s">
        <v>1684</v>
      </c>
      <c r="G69" s="340"/>
      <c r="H69" s="355"/>
      <c r="I69" s="341"/>
      <c r="J69" s="356"/>
      <c r="K69" s="358"/>
      <c r="L69" s="84" t="s">
        <v>1144</v>
      </c>
      <c r="M69" s="82">
        <f>(G69+H69+I69+K69+J69)</f>
        <v>0</v>
      </c>
      <c r="N69" s="23">
        <f>M69*D69</f>
        <v>0</v>
      </c>
      <c r="O69" s="10" t="str">
        <f>IF(M69&gt;0,M69*E69,"-")</f>
        <v>-</v>
      </c>
      <c r="P69" s="301"/>
      <c r="Q69" s="305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30"/>
    </row>
    <row r="70" spans="1:255" ht="60.50" customHeight="1">
      <c r="A70" s="41" t="s">
        <v>1574</v>
      </c>
      <c r="B70" s="86" t="s">
        <v>1685</v>
      </c>
      <c r="C70" s="83" t="s">
        <v>1686</v>
      </c>
      <c r="D70" s="9" t="n">
        <v>2</v>
      </c>
      <c r="E70" s="154" t="n">
        <v>432</v>
      </c>
      <c r="F70" s="83" t="s">
        <v>1687</v>
      </c>
      <c r="G70" s="340"/>
      <c r="H70" s="355"/>
      <c r="I70" s="341"/>
      <c r="J70" s="356"/>
      <c r="K70" s="358"/>
      <c r="L70" s="84" t="s">
        <v>1144</v>
      </c>
      <c r="M70" s="82">
        <f>(G70+H70+I70+K70+J70)</f>
        <v>0</v>
      </c>
      <c r="N70" s="23">
        <f>M70*D70</f>
        <v>0</v>
      </c>
      <c r="O70" s="10" t="str">
        <f>IF(M70&gt;0,M70*E70,"-")</f>
        <v>-</v>
      </c>
      <c r="P70" s="301"/>
      <c r="Q70" s="305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30"/>
    </row>
    <row r="71" spans="1:255" ht="60" customHeight="1">
      <c r="A71" s="41" t="s">
        <v>1688</v>
      </c>
      <c r="B71" s="86" t="s">
        <v>1689</v>
      </c>
      <c r="C71" s="83" t="s">
        <v>1690</v>
      </c>
      <c r="D71" s="9" t="n">
        <v>8</v>
      </c>
      <c r="E71" s="155" t="n">
        <v>968</v>
      </c>
      <c r="F71" s="83" t="s">
        <v>1691</v>
      </c>
      <c r="G71" s="340"/>
      <c r="H71" s="355"/>
      <c r="I71" s="341"/>
      <c r="J71" s="356"/>
      <c r="K71" s="358"/>
      <c r="L71" s="84" t="s">
        <v>1144</v>
      </c>
      <c r="M71" s="82">
        <f>(G71+H71+I71+K71+J71)</f>
        <v>0</v>
      </c>
      <c r="N71" s="23">
        <f>M71*D71</f>
        <v>0</v>
      </c>
      <c r="O71" s="162" t="str">
        <f>IF(M71&gt;0,M71*E71,"-")</f>
        <v>-</v>
      </c>
      <c r="P71" s="301" t="n">
        <v>50</v>
      </c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30"/>
    </row>
    <row r="72" spans="1:255" ht="60" customHeight="1">
      <c r="A72" s="41" t="s">
        <v>1688</v>
      </c>
      <c r="B72" s="86" t="s">
        <v>1692</v>
      </c>
      <c r="C72" s="83" t="s">
        <v>1693</v>
      </c>
      <c r="D72" s="9" t="n">
        <v>6</v>
      </c>
      <c r="E72" s="155" t="n">
        <v>737</v>
      </c>
      <c r="F72" s="83" t="s">
        <v>1694</v>
      </c>
      <c r="G72" s="340"/>
      <c r="H72" s="355"/>
      <c r="I72" s="341"/>
      <c r="J72" s="356"/>
      <c r="K72" s="358"/>
      <c r="L72" s="84" t="s">
        <v>1144</v>
      </c>
      <c r="M72" s="82">
        <f>(G72+H72+I72+K72+J72)</f>
        <v>0</v>
      </c>
      <c r="N72" s="23">
        <f>M72*D72</f>
        <v>0</v>
      </c>
      <c r="O72" s="162" t="str">
        <f>IF(M72&gt;0,M72*E72,"-")</f>
        <v>-</v>
      </c>
      <c r="P72" s="301" t="n">
        <v>40</v>
      </c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30"/>
    </row>
    <row r="73" spans="1:255" ht="60" customHeight="1">
      <c r="A73" s="41" t="s">
        <v>1688</v>
      </c>
      <c r="B73" s="86" t="s">
        <v>1695</v>
      </c>
      <c r="C73" s="83" t="s">
        <v>1696</v>
      </c>
      <c r="D73" s="9" t="n">
        <v>6</v>
      </c>
      <c r="E73" s="155" t="n">
        <v>803</v>
      </c>
      <c r="F73" s="83" t="s">
        <v>1694</v>
      </c>
      <c r="G73" s="340"/>
      <c r="H73" s="355"/>
      <c r="I73" s="341"/>
      <c r="J73" s="356"/>
      <c r="K73" s="358"/>
      <c r="L73" s="84" t="s">
        <v>1144</v>
      </c>
      <c r="M73" s="82">
        <f>(G73+H73+I73+K73+J73)</f>
        <v>0</v>
      </c>
      <c r="N73" s="23">
        <f>M73*D73</f>
        <v>0</v>
      </c>
      <c r="O73" s="162" t="str">
        <f>IF(M73&gt;0,M73*E73,"-")</f>
        <v>-</v>
      </c>
      <c r="P73" s="301" t="n">
        <v>40</v>
      </c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30"/>
    </row>
    <row r="74" spans="1:255" ht="60" customHeight="1">
      <c r="A74" s="137" t="s">
        <v>1697</v>
      </c>
      <c r="B74" s="138" t="s">
        <v>1698</v>
      </c>
      <c r="C74" s="139" t="s">
        <v>1699</v>
      </c>
      <c r="D74" s="9" t="n">
        <v>8</v>
      </c>
      <c r="E74" s="155" t="n">
        <v>1320</v>
      </c>
      <c r="F74" s="83" t="s">
        <v>1700</v>
      </c>
      <c r="G74" s="340"/>
      <c r="H74" s="355"/>
      <c r="I74" s="341"/>
      <c r="J74" s="356"/>
      <c r="K74" s="358"/>
      <c r="L74" s="84" t="s">
        <v>1144</v>
      </c>
      <c r="M74" s="82">
        <f>(G74+H74+I74+K74+J74)</f>
        <v>0</v>
      </c>
      <c r="N74" s="23">
        <f>M74*D74</f>
        <v>0</v>
      </c>
      <c r="O74" s="162" t="str">
        <f>IF(M74&gt;0,M74*E74,"-")</f>
        <v>-</v>
      </c>
      <c r="P74" s="301" t="n">
        <v>40</v>
      </c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30"/>
    </row>
    <row r="75" spans="1:255" ht="60" customHeight="1">
      <c r="A75" s="140" t="s">
        <v>1701</v>
      </c>
      <c r="B75" s="140" t="s">
        <v>1702</v>
      </c>
      <c r="C75" s="140" t="s">
        <v>1703</v>
      </c>
      <c r="D75" s="9" t="n">
        <v>2</v>
      </c>
      <c r="E75" s="157" t="n">
        <v>461</v>
      </c>
      <c r="F75" s="83" t="s">
        <v>1704</v>
      </c>
      <c r="G75" s="340"/>
      <c r="H75" s="355"/>
      <c r="I75" s="341"/>
      <c r="J75" s="356"/>
      <c r="K75" s="358"/>
      <c r="L75" s="84" t="s">
        <v>1144</v>
      </c>
      <c r="M75" s="82">
        <f>(G75+H75+I75+K75+J75)</f>
        <v>0</v>
      </c>
      <c r="N75" s="23">
        <f>M75*D75</f>
        <v>0</v>
      </c>
      <c r="O75" s="162" t="str">
        <f>IF(M75&gt;0,M75*E75,"-")</f>
        <v>-</v>
      </c>
      <c r="P75" s="301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30"/>
    </row>
    <row r="76" spans="1:255" ht="60" customHeight="1">
      <c r="A76" s="141" t="s">
        <v>1701</v>
      </c>
      <c r="B76" s="141" t="s">
        <v>1705</v>
      </c>
      <c r="C76" s="141" t="s">
        <v>1706</v>
      </c>
      <c r="D76" s="9" t="n">
        <v>2</v>
      </c>
      <c r="E76" s="157" t="n">
        <v>453</v>
      </c>
      <c r="F76" s="83" t="s">
        <v>1707</v>
      </c>
      <c r="G76" s="340"/>
      <c r="H76" s="355"/>
      <c r="I76" s="341"/>
      <c r="J76" s="356"/>
      <c r="K76" s="358"/>
      <c r="L76" s="84" t="s">
        <v>1144</v>
      </c>
      <c r="M76" s="82">
        <f>(G76+H76+I76+K76+J76)</f>
        <v>0</v>
      </c>
      <c r="N76" s="23">
        <f>M76*D76</f>
        <v>0</v>
      </c>
      <c r="O76" s="162" t="str">
        <f>IF(M76&gt;0,M76*E76,"-")</f>
        <v>-</v>
      </c>
      <c r="P76" s="301" t="n">
        <v>40</v>
      </c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30"/>
    </row>
    <row r="77" spans="1:255" ht="60" customHeight="1">
      <c r="A77" s="142" t="s">
        <v>1701</v>
      </c>
      <c r="B77" s="140" t="s">
        <v>1708</v>
      </c>
      <c r="C77" s="140" t="s">
        <v>1709</v>
      </c>
      <c r="D77" s="9" t="n">
        <v>2</v>
      </c>
      <c r="E77" s="157" t="n">
        <v>407</v>
      </c>
      <c r="F77" s="83" t="s">
        <v>1710</v>
      </c>
      <c r="G77" s="340"/>
      <c r="H77" s="355"/>
      <c r="I77" s="341"/>
      <c r="J77" s="356"/>
      <c r="K77" s="358"/>
      <c r="L77" s="84" t="s">
        <v>1144</v>
      </c>
      <c r="M77" s="82">
        <f>(G77+H77+I77+K77+J77)</f>
        <v>0</v>
      </c>
      <c r="N77" s="23">
        <f>M77*D77</f>
        <v>0</v>
      </c>
      <c r="O77" s="162" t="str">
        <f>IF(M77&gt;0,M77*E77,"-")</f>
        <v>-</v>
      </c>
      <c r="P77" s="301" t="n">
        <v>40</v>
      </c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30"/>
    </row>
    <row r="78" spans="1:255" ht="32" customHeight="1">
      <c r="A78" s="53" t="s">
        <v>1481</v>
      </c>
      <c r="B78" s="22"/>
      <c r="C78" s="87"/>
      <c r="D78" s="22"/>
      <c r="E78" s="156"/>
      <c r="F78" s="66"/>
      <c r="G78" s="307">
        <f>SUMPRODUCT(D6:D77,G6:G77)</f>
        <v>0</v>
      </c>
      <c r="H78" s="308">
        <f>SUMPRODUCT(D15:D77,H15:H77)</f>
        <v>0</v>
      </c>
      <c r="I78" s="88">
        <f>SUMPRODUCT(D6:D77,I6:I77)</f>
        <v>0</v>
      </c>
      <c r="J78" s="89">
        <f>SUMPRODUCT(D6:D77,J6:J77)</f>
        <v>7</v>
      </c>
      <c r="K78" s="309">
        <f>SUMPRODUCT(D14:D76,K14:K76)</f>
        <v>0</v>
      </c>
      <c r="L78" s="67"/>
      <c r="M78" s="82">
        <f>SUM(M6:M77)</f>
        <v>7</v>
      </c>
      <c r="N78" s="23">
        <f>SUM(N6:N77)</f>
        <v>7</v>
      </c>
      <c r="O78" s="310"/>
      <c r="P78" s="29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30"/>
    </row>
    <row r="79" spans="1:255" ht="25" customHeight="1">
      <c r="A79" s="90"/>
      <c r="B79" s="91"/>
      <c r="C79" s="91"/>
      <c r="D79" s="91"/>
      <c r="E79" s="158"/>
      <c r="F79" s="92"/>
      <c r="G79" s="91"/>
      <c r="H79" s="91"/>
      <c r="I79" s="93"/>
      <c r="J79" s="93"/>
      <c r="K79" s="93"/>
      <c r="L79" s="94"/>
      <c r="M79" s="95" t="s">
        <v>4</v>
      </c>
      <c r="N79" s="96"/>
      <c r="O79" s="163">
        <f>SUM(O6:O77)</f>
        <v>1320</v>
      </c>
      <c r="P79" s="302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1"/>
    </row>
  </sheetData>
  <sheetProtection sheet="1" autoFilter="0"/>
  <mergeCells count="2">
    <mergeCell ref="A1:E1"/>
    <mergeCell ref="F1:L1"/>
  </mergeCells>
  <printOptions>
    <extLst>
      <ext uri="smNativeData">
        <pm:pageFlags xmlns:pm="smNativeData" id="1715600698" printRowHead="0" printColHead="0" printHeadLine="0" printFootLine="1" autoHeightHeader="0" autoHeightFooter="0" fitToPageBoth="1"/>
      </ext>
    </extLst>
  </printOptions>
  <pageMargins left="0.500000" right="0.500000" top="0.750000" bottom="0.750000" header="0.277778" footer="0.277778"/>
  <pageSetup paperSize="1" fitToWidth="0" fitToHeight="1"/>
  <headerFooter>
    <oddFooter>&amp;L&amp;"Helvetica"&amp;11&amp;K000000	&amp;P</oddFooter>
    <extLst>
      <ext uri="smNativeData">
        <pm:header xmlns:pm="smNativeData" id="1715600698" l="56" r="56" t="56" b="56" borderId="0" fillId="0" vertical="0"/>
        <pm:footer xmlns:pm="smNativeData" id="1715600698" l="56" r="56" t="56" b="56" borderId="0" fillId="0" vertical="2"/>
      </ext>
    </extLst>
  </headerFooter>
  <drawing r:id="rId1"/>
  <extLst>
    <ext uri="smNativeData">
      <pm:sheetPrefs xmlns:pm="smNativeData" day="1715600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G44"/>
  <sheetViews>
    <sheetView showGridLines="0" view="normal" zoomScale="120" workbookViewId="0">
      <selection activeCell="E28" sqref="E28"/>
    </sheetView>
  </sheetViews>
  <sheetFormatPr baseColWidth="15" defaultColWidth="16.330000" defaultRowHeight="12" customHeight="1"/>
  <cols>
    <col min="1" max="1" width="16.330000" style="24"/>
    <col min="2" max="2" width="23.660000" customWidth="1" style="24"/>
    <col min="3" max="3" width="16.330000" style="24"/>
    <col min="4" max="4" width="6.160000" customWidth="1" style="24"/>
    <col min="5" max="16384" width="16.330000" style="24"/>
  </cols>
  <sheetData>
    <row r="1" spans="1:7" ht="14.25" customHeight="1">
      <c r="A1" s="97"/>
      <c r="B1" s="98"/>
      <c r="C1" s="98"/>
      <c r="D1" s="98"/>
      <c r="E1" s="98"/>
      <c r="F1" s="98"/>
      <c r="G1" s="99"/>
    </row>
    <row r="2" spans="1:7" ht="14" customHeight="1">
      <c r="A2" s="130" t="s">
        <v>1711</v>
      </c>
      <c r="B2" s="29"/>
      <c r="C2" s="29"/>
      <c r="D2" s="29"/>
      <c r="E2" s="29"/>
      <c r="F2" s="29"/>
      <c r="G2" s="100"/>
    </row>
    <row r="3" spans="1:7" ht="14" customHeight="1">
      <c r="A3" s="101"/>
      <c r="B3" s="29"/>
      <c r="C3" s="29"/>
      <c r="D3" s="29"/>
      <c r="E3" s="29"/>
      <c r="F3" s="29"/>
      <c r="G3" s="100"/>
    </row>
    <row r="4" spans="1:7" ht="15" customHeight="1">
      <c r="A4" s="101"/>
      <c r="B4" s="29"/>
      <c r="C4" s="29"/>
      <c r="D4" s="29"/>
      <c r="E4" s="102" t="s">
        <v>1712</v>
      </c>
      <c r="F4" s="103"/>
      <c r="G4" s="104"/>
    </row>
    <row r="5" spans="1:7" ht="50" customHeight="1">
      <c r="A5" s="101"/>
      <c r="B5" s="29"/>
      <c r="C5" s="29"/>
      <c r="D5" s="105"/>
      <c r="E5" s="106"/>
      <c r="F5" s="107"/>
      <c r="G5" s="108"/>
    </row>
    <row r="6" spans="1:7" ht="16.25" customHeight="1">
      <c r="A6" s="101"/>
      <c r="B6" s="29"/>
      <c r="C6" s="29"/>
      <c r="D6" s="29"/>
      <c r="E6" s="109" t="s">
        <v>1713</v>
      </c>
      <c r="F6" s="110"/>
      <c r="G6" s="111"/>
    </row>
    <row r="7" spans="1:7" ht="15" customHeight="1">
      <c r="A7" s="101"/>
      <c r="B7" s="29"/>
      <c r="C7" s="29"/>
      <c r="D7" s="105"/>
      <c r="E7" s="381"/>
      <c r="F7" s="112"/>
      <c r="G7" s="113"/>
    </row>
    <row r="8" spans="1:7" ht="14" customHeight="1">
      <c r="A8" s="101"/>
      <c r="B8" s="29"/>
      <c r="C8" s="29"/>
      <c r="D8" s="105"/>
      <c r="E8" s="382"/>
      <c r="F8" s="114"/>
      <c r="G8" s="115"/>
    </row>
    <row r="9" spans="1:7" ht="14" customHeight="1">
      <c r="A9" s="101"/>
      <c r="B9" s="29"/>
      <c r="C9" s="29"/>
      <c r="D9" s="105"/>
      <c r="E9" s="382"/>
      <c r="F9" s="114"/>
      <c r="G9" s="115"/>
    </row>
    <row r="10" spans="1:7" ht="15" customHeight="1">
      <c r="A10" s="101"/>
      <c r="B10" s="29"/>
      <c r="C10" s="29"/>
      <c r="D10" s="105"/>
      <c r="E10" s="383"/>
      <c r="F10" s="116"/>
      <c r="G10" s="117"/>
    </row>
    <row r="11" spans="1:7" ht="15" customHeight="1">
      <c r="A11" s="101"/>
      <c r="B11" s="29"/>
      <c r="C11" s="29"/>
      <c r="D11" s="29"/>
      <c r="E11" s="118"/>
      <c r="F11" s="118"/>
      <c r="G11" s="119"/>
    </row>
    <row r="12" spans="1:7" ht="14" customHeight="1">
      <c r="A12" s="101"/>
      <c r="B12" s="29"/>
      <c r="C12" s="29"/>
      <c r="D12" s="29"/>
      <c r="E12" s="29"/>
      <c r="F12" s="29"/>
      <c r="G12" s="100"/>
    </row>
    <row r="13" spans="1:7" ht="14" customHeight="1">
      <c r="A13" s="101"/>
      <c r="B13" s="29"/>
      <c r="C13" s="29"/>
      <c r="D13" s="29"/>
      <c r="E13" s="29"/>
      <c r="F13" s="29"/>
      <c r="G13" s="100"/>
    </row>
    <row r="14" spans="1:7" ht="14" customHeight="1">
      <c r="A14" s="101"/>
      <c r="B14" s="29"/>
      <c r="C14" s="29"/>
      <c r="D14" s="29"/>
      <c r="E14" s="29"/>
      <c r="F14" s="29"/>
      <c r="G14" s="100"/>
    </row>
    <row r="15" spans="1:7" ht="14.75" customHeight="1">
      <c r="A15" s="101"/>
      <c r="B15" s="29"/>
      <c r="C15" s="120"/>
      <c r="D15" s="120"/>
      <c r="E15" s="121" t="s">
        <v>1714</v>
      </c>
      <c r="F15" s="121" t="s">
        <v>1715</v>
      </c>
      <c r="G15" s="122" t="s">
        <v>1716</v>
      </c>
    </row>
    <row r="16" spans="1:7" ht="30" customHeight="1">
      <c r="A16" s="101"/>
      <c r="B16" s="123"/>
      <c r="C16" s="326" t="s">
        <v>1717</v>
      </c>
      <c r="D16" s="145"/>
      <c r="E16" s="146">
        <f>'PU Holds'!U423</f>
        <v>359</v>
      </c>
      <c r="F16" s="146">
        <f>'PU Holds'!T423</f>
        <v>88</v>
      </c>
      <c r="G16" s="147">
        <f>'PU Holds'!V424</f>
        <v>7924</v>
      </c>
    </row>
    <row r="17" spans="1:7" ht="30" customHeight="1">
      <c r="A17" s="101"/>
      <c r="B17" s="123"/>
      <c r="C17" s="326" t="s">
        <v>1718</v>
      </c>
      <c r="D17" s="325"/>
      <c r="E17" s="146">
        <f>'Soft PU Holds'!U24</f>
        <v>0</v>
      </c>
      <c r="F17" s="146">
        <f>'Soft PU Holds'!T24</f>
        <v>0</v>
      </c>
      <c r="G17" s="147">
        <f>'Soft PU Holds'!V24</f>
        <v>0</v>
      </c>
    </row>
    <row r="18" spans="1:7" ht="30" customHeight="1">
      <c r="A18" s="101"/>
      <c r="B18" s="123"/>
      <c r="C18" s="144" t="s">
        <v>1125</v>
      </c>
      <c r="D18" s="145"/>
      <c r="E18" s="146">
        <f>'Fiberglass volumes'!R165</f>
        <v>92</v>
      </c>
      <c r="F18" s="146">
        <f>'Fiberglass volumes'!Q165</f>
        <v>79</v>
      </c>
      <c r="G18" s="147">
        <f>'Fiberglass volumes'!S166</f>
        <v>15468</v>
      </c>
    </row>
    <row r="19" spans="1:7" ht="30" customHeight="1">
      <c r="A19" s="101"/>
      <c r="B19" s="123"/>
      <c r="C19" s="144" t="s">
        <v>1719</v>
      </c>
      <c r="D19" s="145"/>
      <c r="E19" s="146">
        <f>'Wooden volumes &amp; Wooden holds'!N78</f>
        <v>7</v>
      </c>
      <c r="F19" s="146">
        <f>'Wooden volumes &amp; Wooden holds'!M78</f>
        <v>7</v>
      </c>
      <c r="G19" s="147">
        <f>'Wooden volumes &amp; Wooden holds'!O79</f>
        <v>1320</v>
      </c>
    </row>
    <row r="20" spans="1:7" ht="30" customHeight="1">
      <c r="A20" s="101"/>
      <c r="B20" s="123"/>
      <c r="C20" s="144" t="s">
        <v>1720</v>
      </c>
      <c r="D20" s="145"/>
      <c r="E20" s="145"/>
      <c r="F20" s="145"/>
      <c r="G20" s="147">
        <f>SUM(G16+G17+G18+G19)</f>
        <v>24712</v>
      </c>
    </row>
    <row r="21" spans="1:7" ht="15" customHeight="1">
      <c r="A21" s="101"/>
      <c r="B21" s="123"/>
      <c r="C21" s="148" t="s">
        <v>1721</v>
      </c>
      <c r="D21" s="149"/>
      <c r="E21" s="149"/>
      <c r="F21" s="149"/>
      <c r="G21" s="150" t="n">
        <v>0</v>
      </c>
    </row>
    <row r="22" spans="1:7" ht="30" customHeight="1">
      <c r="A22" s="101"/>
      <c r="B22" s="105"/>
      <c r="C22" s="151" t="s">
        <v>1720</v>
      </c>
      <c r="D22" s="143"/>
      <c r="E22" s="143"/>
      <c r="F22" s="143"/>
      <c r="G22" s="152">
        <f>G20+G21</f>
        <v>24712</v>
      </c>
    </row>
    <row r="23" spans="1:7" ht="30" customHeight="1">
      <c r="A23" s="101"/>
      <c r="B23" s="105"/>
      <c r="C23" s="151" t="s">
        <v>1722</v>
      </c>
      <c r="D23" s="153" t="n">
        <v>0.0810000000000000142</v>
      </c>
      <c r="E23" s="143"/>
      <c r="F23" s="143"/>
      <c r="G23" s="152">
        <f>G22*D23</f>
        <v>2001.67200000000003</v>
      </c>
    </row>
    <row r="24" spans="1:7" ht="40" customHeight="1">
      <c r="A24" s="101"/>
      <c r="B24" s="105"/>
      <c r="C24" s="151" t="s">
        <v>1723</v>
      </c>
      <c r="D24" s="143"/>
      <c r="E24" s="143"/>
      <c r="F24" s="143"/>
      <c r="G24" s="152">
        <f>G22+G23</f>
        <v>26713.6719999999987</v>
      </c>
    </row>
    <row r="25" spans="1:7" ht="15" customHeight="1">
      <c r="A25" s="101"/>
      <c r="B25" s="29"/>
      <c r="C25" s="118"/>
      <c r="D25" s="118"/>
      <c r="E25" s="118"/>
      <c r="F25" s="118"/>
      <c r="G25" s="119"/>
    </row>
    <row r="26" spans="1:7" ht="14" customHeight="1">
      <c r="A26" s="101"/>
      <c r="B26" s="29"/>
      <c r="C26" s="29"/>
      <c r="D26" s="29"/>
      <c r="E26" s="29"/>
      <c r="F26" s="29"/>
      <c r="G26" s="100"/>
    </row>
    <row r="27" spans="1:7" ht="14" customHeight="1">
      <c r="A27" s="124"/>
      <c r="B27" s="125"/>
      <c r="C27" s="29"/>
      <c r="D27" s="29"/>
      <c r="E27" s="29"/>
      <c r="F27" s="29"/>
      <c r="G27" s="100"/>
    </row>
    <row r="28" spans="1:7" ht="26" customHeight="1">
      <c r="A28" s="124"/>
      <c r="B28" s="125"/>
      <c r="C28" s="29"/>
      <c r="D28" s="29"/>
      <c r="E28" s="29"/>
      <c r="F28" s="29"/>
      <c r="G28" s="100"/>
    </row>
    <row r="29" spans="1:7" ht="14" customHeight="1">
      <c r="A29" s="101"/>
      <c r="B29" s="29"/>
      <c r="C29" s="29"/>
      <c r="D29" s="29"/>
      <c r="E29" s="29"/>
      <c r="F29" s="29"/>
      <c r="G29" s="100"/>
    </row>
    <row r="30" spans="1:7" ht="14" customHeight="1">
      <c r="A30" s="124"/>
      <c r="B30" s="125"/>
      <c r="C30" s="29"/>
      <c r="D30" s="29"/>
      <c r="E30" s="29"/>
      <c r="F30" s="29"/>
      <c r="G30" s="100"/>
    </row>
    <row r="31" spans="1:7" ht="14" customHeight="1">
      <c r="A31" s="124"/>
      <c r="B31" s="125"/>
      <c r="C31" s="29"/>
      <c r="D31" s="29"/>
      <c r="E31" s="29"/>
      <c r="F31" s="29"/>
      <c r="G31" s="100"/>
    </row>
    <row r="32" spans="1:7" ht="14" customHeight="1">
      <c r="A32" s="101"/>
      <c r="B32" s="29"/>
      <c r="C32" s="29"/>
      <c r="D32" s="29"/>
      <c r="E32" s="29"/>
      <c r="F32" s="29"/>
      <c r="G32" s="100"/>
    </row>
    <row r="33" spans="1:7" ht="26" customHeight="1">
      <c r="A33" s="124"/>
      <c r="B33" s="29"/>
      <c r="C33" s="29"/>
      <c r="D33" s="29"/>
      <c r="E33" s="29"/>
      <c r="F33" s="29"/>
      <c r="G33" s="100"/>
    </row>
    <row r="34" spans="1:7" ht="26" customHeight="1">
      <c r="A34" s="124"/>
      <c r="B34" s="29"/>
      <c r="C34" s="29"/>
      <c r="D34" s="29"/>
      <c r="E34" s="29"/>
      <c r="F34" s="29"/>
      <c r="G34" s="100"/>
    </row>
    <row r="35" spans="1:7" ht="14" customHeight="1">
      <c r="A35" s="101"/>
      <c r="B35" s="29"/>
      <c r="C35" s="29"/>
      <c r="D35" s="29"/>
      <c r="E35" s="29"/>
      <c r="F35" s="29"/>
      <c r="G35" s="100"/>
    </row>
    <row r="36" spans="1:7" ht="14" customHeight="1">
      <c r="A36" s="124"/>
      <c r="B36" s="29"/>
      <c r="C36" s="29"/>
      <c r="D36" s="29"/>
      <c r="E36" s="29"/>
      <c r="F36" s="29"/>
      <c r="G36" s="100"/>
    </row>
    <row r="37" spans="1:7" ht="14" customHeight="1">
      <c r="A37" s="124"/>
      <c r="B37" s="29"/>
      <c r="C37" s="29"/>
      <c r="D37" s="29"/>
      <c r="E37" s="29"/>
      <c r="F37" s="29"/>
      <c r="G37" s="100"/>
    </row>
    <row r="38" spans="1:7" ht="26" customHeight="1">
      <c r="A38" s="124"/>
      <c r="B38" s="29"/>
      <c r="C38" s="29"/>
      <c r="D38" s="29"/>
      <c r="E38" s="29"/>
      <c r="F38" s="29"/>
      <c r="G38" s="100"/>
    </row>
    <row r="39" spans="1:7" ht="14" customHeight="1">
      <c r="A39" s="124"/>
      <c r="B39" s="29"/>
      <c r="C39" s="29"/>
      <c r="D39" s="29"/>
      <c r="E39" s="29"/>
      <c r="F39" s="29"/>
      <c r="G39" s="100"/>
    </row>
    <row r="40" spans="1:7" ht="14" customHeight="1">
      <c r="A40" s="101"/>
      <c r="B40" s="29"/>
      <c r="C40" s="29"/>
      <c r="D40" s="29"/>
      <c r="E40" s="29"/>
      <c r="F40" s="29"/>
      <c r="G40" s="100"/>
    </row>
    <row r="41" spans="1:7" ht="14" customHeight="1">
      <c r="A41" s="124"/>
      <c r="B41" s="125"/>
      <c r="C41" s="29"/>
      <c r="D41" s="29"/>
      <c r="E41" s="29"/>
      <c r="F41" s="29"/>
      <c r="G41" s="100"/>
    </row>
    <row r="42" spans="1:7" ht="14" customHeight="1">
      <c r="A42" s="124"/>
      <c r="B42" s="125"/>
      <c r="C42" s="29"/>
      <c r="D42" s="29"/>
      <c r="E42" s="29"/>
      <c r="F42" s="29"/>
      <c r="G42" s="100"/>
    </row>
    <row r="43" spans="1:7" ht="14" customHeight="1">
      <c r="A43" s="124"/>
      <c r="B43" s="29"/>
      <c r="C43" s="29"/>
      <c r="D43" s="29"/>
      <c r="E43" s="29"/>
      <c r="F43" s="29"/>
      <c r="G43" s="100"/>
    </row>
    <row r="44" spans="1:7" ht="14" customHeight="1">
      <c r="A44" s="126"/>
      <c r="B44" s="60"/>
      <c r="C44" s="60"/>
      <c r="D44" s="60"/>
      <c r="E44" s="60"/>
      <c r="F44" s="60"/>
      <c r="G44" s="127"/>
    </row>
  </sheetData>
  <mergeCells count="1">
    <mergeCell ref="E7:E10"/>
  </mergeCells>
  <printOptions>
    <extLst>
      <ext uri="smNativeData">
        <pm:pageFlags xmlns:pm="smNativeData" id="1715600698" printRowHead="0" printColHead="0" printHeadLine="0" printFootLine="1" autoHeightHeader="0" autoHeightFooter="0" fitToPageBoth="1"/>
      </ext>
    </extLst>
  </printOptions>
  <pageMargins left="1.000000" right="1.000000" top="1.000000" bottom="1.000000" header="0.250000" footer="0.250000"/>
  <pageSetup paperSize="1" fitToWidth="0" fitToHeight="1"/>
  <headerFooter>
    <oddFooter>&amp;C&amp;"Helvetica Neue"&amp;12&amp;K000000&amp;P</oddFooter>
    <extLst>
      <ext uri="smNativeData">
        <pm:header xmlns:pm="smNativeData" id="1715600698" l="56" r="56" t="56" b="56" borderId="0" fillId="0" vertical="0"/>
        <pm:footer xmlns:pm="smNativeData" id="1715600698" l="56" r="56" t="56" b="56" borderId="0" fillId="0" vertical="2"/>
      </ext>
    </extLst>
  </headerFooter>
  <drawing r:id="rId1"/>
  <extLst>
    <ext uri="smNativeData">
      <pm:sheetPrefs xmlns:pm="smNativeData" day="1715600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2021-02-20T11:11:30Z</dcterms:created>
  <dcterms:modified xsi:type="dcterms:W3CDTF">2024-05-13T11:44:58Z</dcterms:modified>
</cp:coreProperties>
</file>