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6" windowHeight="7476" activeTab="3"/>
  </bookViews>
  <sheets>
    <sheet name="Instructions" sheetId="5" r:id="rId1"/>
    <sheet name="Odds" sheetId="3" r:id="rId2"/>
    <sheet name="Picks" sheetId="4" r:id="rId3"/>
    <sheet name="Bracket" sheetId="1" r:id="rId4"/>
  </sheets>
  <definedNames>
    <definedName name="_xlnm.Print_Area" localSheetId="3">Bracket!$B$2:$P$54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3" l="1"/>
  <c r="E52" i="3"/>
  <c r="E51" i="3"/>
  <c r="E50" i="3"/>
  <c r="E49" i="3"/>
  <c r="E48" i="3"/>
  <c r="E47" i="3"/>
  <c r="E46" i="3"/>
  <c r="H27" i="4" l="1"/>
  <c r="H26" i="4"/>
  <c r="H25" i="4"/>
  <c r="H24" i="4"/>
  <c r="H23" i="4"/>
  <c r="H22" i="4"/>
  <c r="H21" i="4"/>
  <c r="H20" i="4"/>
  <c r="N34" i="1"/>
  <c r="N37" i="1"/>
  <c r="N46" i="1"/>
  <c r="N49" i="1"/>
  <c r="N31" i="1"/>
  <c r="E38" i="3"/>
  <c r="N25" i="1" s="1"/>
  <c r="E37" i="3"/>
  <c r="N22" i="1" s="1"/>
  <c r="E36" i="3"/>
  <c r="N19" i="1" s="1"/>
  <c r="E35" i="3"/>
  <c r="N16" i="1" s="1"/>
  <c r="E34" i="3"/>
  <c r="N13" i="1" s="1"/>
  <c r="E33" i="3"/>
  <c r="N10" i="1" s="1"/>
  <c r="E32" i="3"/>
  <c r="N7" i="1" s="1"/>
  <c r="E31" i="3"/>
  <c r="N4" i="1" s="1"/>
  <c r="N52" i="1"/>
  <c r="N43" i="1"/>
  <c r="E56" i="3" s="1"/>
  <c r="M46" i="1" s="1"/>
  <c r="N40" i="1"/>
  <c r="H10" i="4"/>
  <c r="H9" i="4"/>
  <c r="H8" i="4"/>
  <c r="H7" i="4"/>
  <c r="H6" i="4"/>
  <c r="H5" i="4"/>
  <c r="H4" i="4"/>
  <c r="H3" i="4"/>
  <c r="D27" i="4"/>
  <c r="D26" i="4"/>
  <c r="D25" i="4"/>
  <c r="D24" i="4"/>
  <c r="D23" i="4"/>
  <c r="D22" i="4"/>
  <c r="D21" i="4"/>
  <c r="D20" i="4"/>
  <c r="E23" i="3"/>
  <c r="D52" i="1" s="1"/>
  <c r="E22" i="3"/>
  <c r="D49" i="1" s="1"/>
  <c r="E21" i="3"/>
  <c r="D46" i="1" s="1"/>
  <c r="E20" i="3"/>
  <c r="D43" i="1" s="1"/>
  <c r="E19" i="3"/>
  <c r="D40" i="1" s="1"/>
  <c r="E18" i="3"/>
  <c r="D37" i="1" s="1"/>
  <c r="E17" i="3"/>
  <c r="D34" i="1" s="1"/>
  <c r="E16" i="3"/>
  <c r="D31" i="1" s="1"/>
  <c r="E8" i="3"/>
  <c r="D25" i="1" s="1"/>
  <c r="E7" i="3"/>
  <c r="D22" i="1" s="1"/>
  <c r="E6" i="3"/>
  <c r="D19" i="1" s="1"/>
  <c r="E5" i="3"/>
  <c r="D16" i="1" s="1"/>
  <c r="E4" i="3"/>
  <c r="D13" i="1" s="1"/>
  <c r="E3" i="3"/>
  <c r="D10" i="1" s="1"/>
  <c r="E40" i="3" l="1"/>
  <c r="M13" i="1" s="1"/>
  <c r="D29" i="4"/>
  <c r="E27" i="3"/>
  <c r="E52" i="1" s="1"/>
  <c r="E55" i="3"/>
  <c r="M40" i="1" s="1"/>
  <c r="E39" i="3"/>
  <c r="M7" i="1" s="1"/>
  <c r="E24" i="3"/>
  <c r="E34" i="1" s="1"/>
  <c r="E26" i="3"/>
  <c r="E46" i="1" s="1"/>
  <c r="E10" i="3"/>
  <c r="E13" i="1" s="1"/>
  <c r="D12" i="4"/>
  <c r="E12" i="3"/>
  <c r="E25" i="1" s="1"/>
  <c r="D14" i="4"/>
  <c r="E11" i="3"/>
  <c r="E19" i="1" s="1"/>
  <c r="D13" i="4"/>
  <c r="E42" i="3"/>
  <c r="M25" i="1" s="1"/>
  <c r="E41" i="3"/>
  <c r="M19" i="1" s="1"/>
  <c r="D30" i="4"/>
  <c r="E25" i="3"/>
  <c r="E40" i="1" s="1"/>
  <c r="D31" i="4"/>
  <c r="D28" i="4"/>
  <c r="H28" i="4"/>
  <c r="E54" i="3"/>
  <c r="M34" i="1" s="1"/>
  <c r="H31" i="4"/>
  <c r="E57" i="3"/>
  <c r="M52" i="1" s="1"/>
  <c r="E59" i="3" s="1"/>
  <c r="L49" i="1" s="1"/>
  <c r="H30" i="4"/>
  <c r="H29" i="4"/>
  <c r="H14" i="4"/>
  <c r="H13" i="4"/>
  <c r="H12" i="4"/>
  <c r="H11" i="4"/>
  <c r="D10" i="4"/>
  <c r="D9" i="4"/>
  <c r="D8" i="4"/>
  <c r="D7" i="4"/>
  <c r="D6" i="4"/>
  <c r="D5" i="4"/>
  <c r="D4" i="4"/>
  <c r="D3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E29" i="3" l="1"/>
  <c r="F49" i="1" s="1"/>
  <c r="D33" i="4"/>
  <c r="D32" i="4"/>
  <c r="H33" i="4"/>
  <c r="E28" i="3"/>
  <c r="F37" i="1" s="1"/>
  <c r="E14" i="3"/>
  <c r="F22" i="1" s="1"/>
  <c r="D16" i="4"/>
  <c r="E44" i="3"/>
  <c r="L22" i="1" s="1"/>
  <c r="E43" i="3"/>
  <c r="L10" i="1" s="1"/>
  <c r="H32" i="4"/>
  <c r="E58" i="3"/>
  <c r="L37" i="1" s="1"/>
  <c r="H16" i="4"/>
  <c r="H15" i="4"/>
  <c r="E2" i="3"/>
  <c r="E1" i="3"/>
  <c r="E45" i="3" l="1"/>
  <c r="K16" i="1" s="1"/>
  <c r="E30" i="3"/>
  <c r="G43" i="1" s="1"/>
  <c r="D34" i="4"/>
  <c r="H17" i="4"/>
  <c r="H34" i="4"/>
  <c r="E60" i="3"/>
  <c r="K43" i="1" s="1"/>
  <c r="E62" i="3" s="1"/>
  <c r="K29" i="1" s="1"/>
  <c r="D7" i="1"/>
  <c r="D38" i="4" l="1"/>
  <c r="D4" i="1"/>
  <c r="E9" i="3" l="1"/>
  <c r="E7" i="1" s="1"/>
  <c r="D11" i="4"/>
  <c r="E13" i="3" l="1"/>
  <c r="F10" i="1" s="1"/>
  <c r="D15" i="4"/>
  <c r="E61" i="3"/>
  <c r="G29" i="1" s="1"/>
  <c r="E15" i="3" l="1"/>
  <c r="G16" i="1" s="1"/>
  <c r="D37" i="4" s="1"/>
  <c r="D17" i="4"/>
  <c r="E63" i="3"/>
  <c r="I29" i="1" s="1"/>
  <c r="D39" i="4"/>
</calcChain>
</file>

<file path=xl/sharedStrings.xml><?xml version="1.0" encoding="utf-8"?>
<sst xmlns="http://schemas.openxmlformats.org/spreadsheetml/2006/main" count="146" uniqueCount="80">
  <si>
    <t>Virginia</t>
  </si>
  <si>
    <t>UMBC</t>
  </si>
  <si>
    <t>Creighton</t>
  </si>
  <si>
    <t>Kansas St</t>
  </si>
  <si>
    <t xml:space="preserve">Kentucky </t>
  </si>
  <si>
    <t>Davidson</t>
  </si>
  <si>
    <t>Arizona</t>
  </si>
  <si>
    <t>Buffalo</t>
  </si>
  <si>
    <t>Miami</t>
  </si>
  <si>
    <t>Loyola Chicago</t>
  </si>
  <si>
    <t>Wright St</t>
  </si>
  <si>
    <t>Nevada</t>
  </si>
  <si>
    <t>Texas</t>
  </si>
  <si>
    <t>Georgia St</t>
  </si>
  <si>
    <t xml:space="preserve">There is a </t>
  </si>
  <si>
    <t>South</t>
  </si>
  <si>
    <t>West</t>
  </si>
  <si>
    <t>East</t>
  </si>
  <si>
    <t>Midwest</t>
  </si>
  <si>
    <t>FINAL FOUR</t>
  </si>
  <si>
    <t>Xavier</t>
  </si>
  <si>
    <t>NCCU/TXSO</t>
  </si>
  <si>
    <t>Missouri</t>
  </si>
  <si>
    <t>Florida St</t>
  </si>
  <si>
    <t>Ohio St</t>
  </si>
  <si>
    <t>S Dakota St</t>
  </si>
  <si>
    <t>Gonzaga</t>
  </si>
  <si>
    <t>UNC Green.</t>
  </si>
  <si>
    <t>Houston</t>
  </si>
  <si>
    <t>San Diego St</t>
  </si>
  <si>
    <t>Michigan</t>
  </si>
  <si>
    <t>Montana</t>
  </si>
  <si>
    <t>Texas A&amp;M</t>
  </si>
  <si>
    <t>Providence</t>
  </si>
  <si>
    <t>North Carolina</t>
  </si>
  <si>
    <t>Lipscomb</t>
  </si>
  <si>
    <t>Tennessee</t>
  </si>
  <si>
    <t>Cincinnati</t>
  </si>
  <si>
    <t>National Champion</t>
  </si>
  <si>
    <t>Villanova</t>
  </si>
  <si>
    <t>LIU/Radford</t>
  </si>
  <si>
    <t>Virginia Tech</t>
  </si>
  <si>
    <t>Alabama</t>
  </si>
  <si>
    <t>West Virginia</t>
  </si>
  <si>
    <t>Murray St</t>
  </si>
  <si>
    <t>Wichita St</t>
  </si>
  <si>
    <t>Marshall</t>
  </si>
  <si>
    <t>Florida</t>
  </si>
  <si>
    <t>St Boni/UCLA</t>
  </si>
  <si>
    <t>Texas Tech</t>
  </si>
  <si>
    <t>SF Austin</t>
  </si>
  <si>
    <t>Arkansas</t>
  </si>
  <si>
    <t>Butler</t>
  </si>
  <si>
    <t>Purdue</t>
  </si>
  <si>
    <t>CS Fullerton</t>
  </si>
  <si>
    <t>Kansas</t>
  </si>
  <si>
    <t>Penn</t>
  </si>
  <si>
    <t>Seton Hall</t>
  </si>
  <si>
    <t>NC State</t>
  </si>
  <si>
    <t>Clemson</t>
  </si>
  <si>
    <t>New Mexico St</t>
  </si>
  <si>
    <t>Auburn</t>
  </si>
  <si>
    <t>Charleston</t>
  </si>
  <si>
    <t>TCU</t>
  </si>
  <si>
    <t>ASU/Syracuse</t>
  </si>
  <si>
    <t>Michigan St</t>
  </si>
  <si>
    <t>Bucknell</t>
  </si>
  <si>
    <t>Rhode Island</t>
  </si>
  <si>
    <t>Oklahoma</t>
  </si>
  <si>
    <t>Duke</t>
  </si>
  <si>
    <t>Iona</t>
  </si>
  <si>
    <t>1) Go to the "Odds" tab and copy cells C1 to C63</t>
  </si>
  <si>
    <t>2) 'Paste Special' - 'Values' into B1 to B63, this give you a new set of random numbers</t>
  </si>
  <si>
    <t>Filling Out a Bracket without Picking Any Winners</t>
  </si>
  <si>
    <t>4) Your full bracket is filled out on the "Bracket" tab</t>
  </si>
  <si>
    <t>Instructions</t>
  </si>
  <si>
    <t>5) Print your bracket and enjoy the games</t>
  </si>
  <si>
    <t>6) Repeat the steps if you want another bracket</t>
  </si>
  <si>
    <t>3) Go to "Picks" tab and put in a win probability (columns C &amp; G) between 0.01% and 99.99% for all 63 games</t>
  </si>
  <si>
    <t>A Statistical Approach to Filling Out Your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</si>
</sst>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4"/>
      <color theme="4" tint="-0.249977111117893"/>
      <name val="Arial Black"/>
      <family val="2"/>
    </font>
    <font>
      <b/>
      <sz val="14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0" fontId="2" fillId="0" borderId="0" xfId="1" applyNumberFormat="1" applyFont="1"/>
    <xf numFmtId="0" fontId="2" fillId="2" borderId="0" xfId="0" applyFont="1" applyFill="1"/>
    <xf numFmtId="10" fontId="2" fillId="2" borderId="0" xfId="1" applyNumberFormat="1" applyFont="1" applyFill="1"/>
    <xf numFmtId="0" fontId="2" fillId="2" borderId="10" xfId="0" applyFont="1" applyFill="1" applyBorder="1"/>
    <xf numFmtId="10" fontId="2" fillId="2" borderId="11" xfId="1" applyNumberFormat="1" applyFont="1" applyFill="1" applyBorder="1"/>
    <xf numFmtId="0" fontId="2" fillId="2" borderId="12" xfId="0" applyFont="1" applyFill="1" applyBorder="1"/>
    <xf numFmtId="0" fontId="4" fillId="2" borderId="0" xfId="0" applyFont="1" applyFill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 indent="1"/>
    </xf>
    <xf numFmtId="0" fontId="0" fillId="2" borderId="4" xfId="0" applyFill="1" applyBorder="1"/>
    <xf numFmtId="0" fontId="0" fillId="2" borderId="1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5" fillId="2" borderId="0" xfId="0" applyFont="1" applyFill="1"/>
    <xf numFmtId="0" fontId="0" fillId="2" borderId="0" xfId="0" applyFill="1" applyBorder="1" applyAlignment="1">
      <alignment horizontal="left"/>
    </xf>
    <xf numFmtId="0" fontId="0" fillId="2" borderId="13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5" xfId="0" applyFill="1" applyBorder="1"/>
    <xf numFmtId="0" fontId="0" fillId="3" borderId="9" xfId="0" applyFill="1" applyBorder="1"/>
    <xf numFmtId="0" fontId="0" fillId="4" borderId="9" xfId="0" applyFill="1" applyBorder="1"/>
    <xf numFmtId="0" fontId="3" fillId="3" borderId="1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10" fontId="2" fillId="2" borderId="17" xfId="1" applyNumberFormat="1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3" fillId="2" borderId="0" xfId="0" applyFont="1" applyFill="1" applyBorder="1"/>
    <xf numFmtId="0" fontId="2" fillId="2" borderId="20" xfId="0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10" fontId="2" fillId="2" borderId="22" xfId="1" applyNumberFormat="1" applyFont="1" applyFill="1" applyBorder="1"/>
    <xf numFmtId="0" fontId="2" fillId="2" borderId="23" xfId="0" applyFont="1" applyFill="1" applyBorder="1"/>
    <xf numFmtId="0" fontId="0" fillId="2" borderId="1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4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15" xfId="0" applyFill="1" applyBorder="1" applyAlignment="1">
      <alignment horizontal="left" indent="1"/>
    </xf>
    <xf numFmtId="0" fontId="0" fillId="2" borderId="5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6" fillId="2" borderId="0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0" fillId="2" borderId="1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2" borderId="15" xfId="0" applyFill="1" applyBorder="1" applyAlignment="1">
      <alignment horizontal="left" indent="1"/>
    </xf>
    <xf numFmtId="0" fontId="0" fillId="2" borderId="5" xfId="0" applyFill="1" applyBorder="1" applyAlignment="1">
      <alignment horizontal="left" indent="1"/>
    </xf>
    <xf numFmtId="0" fontId="0" fillId="2" borderId="0" xfId="0" applyFill="1" applyBorder="1" applyAlignment="1">
      <alignment horizontal="left" indent="1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97" name="AutoShape 1" descr="Image result for ncaa march madness"/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098" name="AutoShape 2" descr="Image result for ncaa march madness"/>
        <xdr:cNvSpPr>
          <a:spLocks noChangeAspect="1" noChangeArrowheads="1"/>
        </xdr:cNvSpPr>
      </xdr:nvSpPr>
      <xdr:spPr bwMode="auto">
        <a:xfrm>
          <a:off x="3657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099" name="AutoShape 3" descr="Image result for ncaa march madness"/>
        <xdr:cNvSpPr>
          <a:spLocks noChangeAspect="1" noChangeArrowheads="1"/>
        </xdr:cNvSpPr>
      </xdr:nvSpPr>
      <xdr:spPr bwMode="auto">
        <a:xfrm>
          <a:off x="3657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100" name="AutoShape 4" descr="Image result for ncaa march madness"/>
        <xdr:cNvSpPr>
          <a:spLocks noChangeAspect="1" noChangeArrowheads="1"/>
        </xdr:cNvSpPr>
      </xdr:nvSpPr>
      <xdr:spPr bwMode="auto">
        <a:xfrm>
          <a:off x="3657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400050</xdr:colOff>
      <xdr:row>1</xdr:row>
      <xdr:rowOff>171450</xdr:rowOff>
    </xdr:from>
    <xdr:to>
      <xdr:col>14</xdr:col>
      <xdr:colOff>405493</xdr:colOff>
      <xdr:row>13</xdr:row>
      <xdr:rowOff>123826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81" b="9722"/>
        <a:stretch/>
      </xdr:blipFill>
      <xdr:spPr>
        <a:xfrm>
          <a:off x="4057650" y="371475"/>
          <a:ext cx="4882243" cy="2238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5"/>
  <sheetViews>
    <sheetView workbookViewId="0">
      <selection activeCell="E29" sqref="E29"/>
    </sheetView>
  </sheetViews>
  <sheetFormatPr defaultRowHeight="14.4" x14ac:dyDescent="0.3"/>
  <cols>
    <col min="24" max="32" width="9.109375" style="10"/>
  </cols>
  <sheetData>
    <row r="1" spans="1:23" ht="15.75" thickBo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x14ac:dyDescent="0.25">
      <c r="A2" s="10"/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10"/>
      <c r="V2" s="10"/>
      <c r="W2" s="10"/>
    </row>
    <row r="3" spans="1:23" ht="15" x14ac:dyDescent="0.25">
      <c r="A3" s="10"/>
      <c r="B3" s="6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64"/>
      <c r="U3" s="10"/>
      <c r="V3" s="10"/>
      <c r="W3" s="10"/>
    </row>
    <row r="4" spans="1:23" ht="15" x14ac:dyDescent="0.25">
      <c r="A4" s="10"/>
      <c r="B4" s="63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64"/>
      <c r="U4" s="10"/>
      <c r="V4" s="10"/>
      <c r="W4" s="10"/>
    </row>
    <row r="5" spans="1:23" ht="15" x14ac:dyDescent="0.25">
      <c r="A5" s="10"/>
      <c r="B5" s="63"/>
      <c r="C5" s="11"/>
      <c r="D5" s="11"/>
      <c r="E5" s="11"/>
      <c r="F5" s="11"/>
      <c r="G5" s="11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64"/>
      <c r="U5" s="10"/>
      <c r="V5" s="10"/>
      <c r="W5" s="10"/>
    </row>
    <row r="6" spans="1:23" ht="15" x14ac:dyDescent="0.25">
      <c r="A6" s="10"/>
      <c r="B6" s="63"/>
      <c r="C6" s="11"/>
      <c r="D6" s="11"/>
      <c r="E6" s="11"/>
      <c r="F6" s="11"/>
      <c r="G6" s="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4"/>
      <c r="U6" s="10"/>
      <c r="V6" s="10"/>
      <c r="W6" s="10"/>
    </row>
    <row r="7" spans="1:23" ht="15" x14ac:dyDescent="0.25">
      <c r="A7" s="10"/>
      <c r="B7" s="6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64"/>
      <c r="U7" s="10"/>
      <c r="V7" s="10"/>
      <c r="W7" s="10"/>
    </row>
    <row r="8" spans="1:23" ht="15" x14ac:dyDescent="0.25">
      <c r="A8" s="10"/>
      <c r="B8" s="63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64"/>
      <c r="U8" s="10"/>
      <c r="V8" s="10"/>
      <c r="W8" s="10"/>
    </row>
    <row r="9" spans="1:23" ht="15" x14ac:dyDescent="0.25">
      <c r="A9" s="10"/>
      <c r="B9" s="63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64"/>
      <c r="U9" s="10"/>
      <c r="V9" s="10"/>
      <c r="W9" s="10"/>
    </row>
    <row r="10" spans="1:23" ht="15" x14ac:dyDescent="0.25">
      <c r="A10" s="10"/>
      <c r="B10" s="6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64"/>
      <c r="U10" s="10"/>
      <c r="V10" s="10"/>
      <c r="W10" s="10"/>
    </row>
    <row r="11" spans="1:23" ht="15" x14ac:dyDescent="0.25">
      <c r="A11" s="10"/>
      <c r="B11" s="6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64"/>
      <c r="U11" s="10"/>
      <c r="V11" s="10"/>
      <c r="W11" s="10"/>
    </row>
    <row r="12" spans="1:23" ht="15" x14ac:dyDescent="0.25">
      <c r="A12" s="10"/>
      <c r="B12" s="6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4"/>
      <c r="U12" s="10"/>
      <c r="V12" s="10"/>
      <c r="W12" s="10"/>
    </row>
    <row r="13" spans="1:23" ht="15" x14ac:dyDescent="0.25">
      <c r="A13" s="10"/>
      <c r="B13" s="63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64"/>
      <c r="U13" s="10"/>
      <c r="V13" s="10"/>
      <c r="W13" s="10"/>
    </row>
    <row r="14" spans="1:23" ht="15" x14ac:dyDescent="0.25">
      <c r="A14" s="10"/>
      <c r="B14" s="6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64"/>
      <c r="U14" s="10"/>
      <c r="V14" s="10"/>
      <c r="W14" s="10"/>
    </row>
    <row r="15" spans="1:23" ht="15" x14ac:dyDescent="0.25">
      <c r="A15" s="10"/>
      <c r="B15" s="6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64"/>
      <c r="U15" s="10"/>
      <c r="V15" s="10"/>
      <c r="W15" s="10"/>
    </row>
    <row r="16" spans="1:23" ht="36.75" x14ac:dyDescent="0.7">
      <c r="A16" s="10"/>
      <c r="B16" s="69" t="s">
        <v>79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1"/>
      <c r="U16" s="10"/>
      <c r="V16" s="10"/>
      <c r="W16" s="10"/>
    </row>
    <row r="17" spans="1:23" ht="18.75" x14ac:dyDescent="0.3">
      <c r="A17" s="10"/>
      <c r="B17" s="72" t="s">
        <v>73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  <c r="U17" s="10"/>
      <c r="V17" s="10"/>
      <c r="W17" s="10"/>
    </row>
    <row r="18" spans="1:23" ht="15" x14ac:dyDescent="0.25">
      <c r="A18" s="10"/>
      <c r="B18" s="6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64"/>
      <c r="U18" s="10"/>
      <c r="V18" s="10"/>
      <c r="W18" s="10"/>
    </row>
    <row r="19" spans="1:23" ht="15" x14ac:dyDescent="0.25">
      <c r="A19" s="10"/>
      <c r="B19" s="6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64"/>
      <c r="U19" s="10"/>
      <c r="V19" s="10"/>
      <c r="W19" s="10"/>
    </row>
    <row r="20" spans="1:23" ht="26.25" x14ac:dyDescent="0.4">
      <c r="A20" s="10"/>
      <c r="B20" s="63"/>
      <c r="C20" s="68" t="s">
        <v>75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4"/>
      <c r="U20" s="10"/>
      <c r="V20" s="10"/>
      <c r="W20" s="10"/>
    </row>
    <row r="21" spans="1:23" ht="6" customHeight="1" x14ac:dyDescent="0.3">
      <c r="A21" s="10"/>
      <c r="B21" s="6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64"/>
      <c r="U21" s="10"/>
      <c r="V21" s="10"/>
      <c r="W21" s="10"/>
    </row>
    <row r="22" spans="1:23" x14ac:dyDescent="0.3">
      <c r="A22" s="10"/>
      <c r="B22" s="63"/>
      <c r="C22" s="11" t="s">
        <v>71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64"/>
      <c r="U22" s="10"/>
      <c r="V22" s="10"/>
      <c r="W22" s="10"/>
    </row>
    <row r="23" spans="1:23" x14ac:dyDescent="0.3">
      <c r="A23" s="10"/>
      <c r="B23" s="63"/>
      <c r="C23" s="11" t="s">
        <v>72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64"/>
      <c r="U23" s="10"/>
      <c r="V23" s="10"/>
      <c r="W23" s="10"/>
    </row>
    <row r="24" spans="1:23" x14ac:dyDescent="0.3">
      <c r="A24" s="10"/>
      <c r="B24" s="63"/>
      <c r="C24" s="11" t="s">
        <v>78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64"/>
      <c r="U24" s="10"/>
      <c r="V24" s="10"/>
      <c r="W24" s="10"/>
    </row>
    <row r="25" spans="1:23" x14ac:dyDescent="0.3">
      <c r="A25" s="10"/>
      <c r="B25" s="63"/>
      <c r="C25" s="11" t="s">
        <v>74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64"/>
      <c r="U25" s="10"/>
      <c r="V25" s="10"/>
      <c r="W25" s="10"/>
    </row>
    <row r="26" spans="1:23" x14ac:dyDescent="0.3">
      <c r="A26" s="10"/>
      <c r="B26" s="63"/>
      <c r="C26" s="11" t="s">
        <v>76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64"/>
      <c r="U26" s="10"/>
      <c r="V26" s="10"/>
      <c r="W26" s="10"/>
    </row>
    <row r="27" spans="1:23" x14ac:dyDescent="0.3">
      <c r="A27" s="10"/>
      <c r="B27" s="63"/>
      <c r="C27" s="11" t="s">
        <v>77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64"/>
      <c r="U27" s="10"/>
      <c r="V27" s="10"/>
      <c r="W27" s="10"/>
    </row>
    <row r="28" spans="1:23" x14ac:dyDescent="0.3">
      <c r="A28" s="10"/>
      <c r="B28" s="63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64"/>
      <c r="U28" s="10"/>
      <c r="V28" s="10"/>
      <c r="W28" s="10"/>
    </row>
    <row r="29" spans="1:23" x14ac:dyDescent="0.3">
      <c r="A29" s="10"/>
      <c r="B29" s="6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64"/>
      <c r="U29" s="10"/>
      <c r="V29" s="10"/>
      <c r="W29" s="10"/>
    </row>
    <row r="30" spans="1:23" x14ac:dyDescent="0.3">
      <c r="A30" s="10"/>
      <c r="B30" s="6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64"/>
      <c r="U30" s="10"/>
      <c r="V30" s="10"/>
      <c r="W30" s="10"/>
    </row>
    <row r="31" spans="1:23" x14ac:dyDescent="0.3">
      <c r="A31" s="10"/>
      <c r="B31" s="6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64"/>
      <c r="U31" s="10"/>
      <c r="V31" s="10"/>
      <c r="W31" s="10"/>
    </row>
    <row r="32" spans="1:23" x14ac:dyDescent="0.3">
      <c r="A32" s="10"/>
      <c r="B32" s="6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64"/>
      <c r="U32" s="10"/>
      <c r="V32" s="10"/>
      <c r="W32" s="10"/>
    </row>
    <row r="33" spans="1:23" x14ac:dyDescent="0.3">
      <c r="A33" s="10"/>
      <c r="B33" s="6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64"/>
      <c r="U33" s="10"/>
      <c r="V33" s="10"/>
      <c r="W33" s="10"/>
    </row>
    <row r="34" spans="1:23" x14ac:dyDescent="0.3">
      <c r="A34" s="10"/>
      <c r="B34" s="6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4"/>
      <c r="U34" s="10"/>
      <c r="V34" s="10"/>
      <c r="W34" s="10"/>
    </row>
    <row r="35" spans="1:23" x14ac:dyDescent="0.3">
      <c r="A35" s="10"/>
      <c r="B35" s="6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4"/>
      <c r="U35" s="10"/>
      <c r="V35" s="10"/>
      <c r="W35" s="10"/>
    </row>
    <row r="36" spans="1:23" x14ac:dyDescent="0.3">
      <c r="A36" s="10"/>
      <c r="B36" s="6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64"/>
      <c r="U36" s="10"/>
      <c r="V36" s="10"/>
      <c r="W36" s="10"/>
    </row>
    <row r="37" spans="1:23" x14ac:dyDescent="0.3">
      <c r="A37" s="10"/>
      <c r="B37" s="6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4"/>
      <c r="U37" s="10"/>
      <c r="V37" s="10"/>
      <c r="W37" s="10"/>
    </row>
    <row r="38" spans="1:23" x14ac:dyDescent="0.3">
      <c r="A38" s="10"/>
      <c r="B38" s="6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64"/>
      <c r="U38" s="10"/>
      <c r="V38" s="10"/>
      <c r="W38" s="10"/>
    </row>
    <row r="39" spans="1:23" x14ac:dyDescent="0.3">
      <c r="A39" s="10"/>
      <c r="B39" s="6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64"/>
      <c r="U39" s="10"/>
      <c r="V39" s="10"/>
      <c r="W39" s="10"/>
    </row>
    <row r="40" spans="1:23" ht="15" thickBot="1" x14ac:dyDescent="0.35">
      <c r="A40" s="10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7"/>
      <c r="U40" s="10"/>
      <c r="V40" s="10"/>
      <c r="W40" s="10"/>
    </row>
    <row r="41" spans="1:23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</sheetData>
  <mergeCells count="2">
    <mergeCell ref="B16:T16"/>
    <mergeCell ref="B17:T17"/>
  </mergeCells>
  <pageMargins left="0.7" right="0.7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80" zoomScaleNormal="80" workbookViewId="0">
      <selection activeCell="J21" sqref="J21"/>
    </sheetView>
  </sheetViews>
  <sheetFormatPr defaultRowHeight="14.4" x14ac:dyDescent="0.3"/>
  <cols>
    <col min="4" max="4" width="1.6640625" customWidth="1"/>
    <col min="5" max="5" width="18.6640625" customWidth="1"/>
  </cols>
  <sheetData>
    <row r="1" spans="1:5" ht="15" x14ac:dyDescent="0.25">
      <c r="A1" s="41">
        <v>1</v>
      </c>
      <c r="B1" s="42">
        <v>0.64300067065470057</v>
      </c>
      <c r="C1" s="42">
        <f ca="1">RAND()</f>
        <v>0.12105907230363944</v>
      </c>
      <c r="D1" s="42"/>
      <c r="E1" s="43" t="str">
        <f>IF(Picks!C3&gt;=Odds!B1,Bracket!C4,Bracket!C5)</f>
        <v>Virginia</v>
      </c>
    </row>
    <row r="2" spans="1:5" ht="15" x14ac:dyDescent="0.25">
      <c r="A2" s="44">
        <v>2</v>
      </c>
      <c r="B2" s="9">
        <v>0.74830524456157543</v>
      </c>
      <c r="C2" s="9">
        <f t="shared" ref="C2:C14" ca="1" si="0">RAND()</f>
        <v>3.0552491850131647E-2</v>
      </c>
      <c r="D2" s="9"/>
      <c r="E2" s="45" t="str">
        <f>IF(Picks!C4&gt;=Odds!B2,Bracket!C7,Bracket!C8)</f>
        <v>Kansas St</v>
      </c>
    </row>
    <row r="3" spans="1:5" ht="15" x14ac:dyDescent="0.25">
      <c r="A3" s="44">
        <v>3</v>
      </c>
      <c r="B3" s="9">
        <v>0.9634712121548632</v>
      </c>
      <c r="C3" s="9">
        <f t="shared" ca="1" si="0"/>
        <v>0.46324270625585351</v>
      </c>
      <c r="D3" s="9"/>
      <c r="E3" s="45" t="str">
        <f>IF(Picks!C5&gt;=Odds!B3,Bracket!C10,Bracket!C11)</f>
        <v>Davidson</v>
      </c>
    </row>
    <row r="4" spans="1:5" ht="15" x14ac:dyDescent="0.25">
      <c r="A4" s="44">
        <v>4</v>
      </c>
      <c r="B4" s="9">
        <v>0.69345622875907853</v>
      </c>
      <c r="C4" s="9">
        <f t="shared" ca="1" si="0"/>
        <v>0.73332190210832482</v>
      </c>
      <c r="D4" s="9"/>
      <c r="E4" s="45" t="str">
        <f>IF(Picks!C6&gt;=Odds!B4,Bracket!C13,Bracket!C14)</f>
        <v>Arizona</v>
      </c>
    </row>
    <row r="5" spans="1:5" ht="15" x14ac:dyDescent="0.25">
      <c r="A5" s="44">
        <v>5</v>
      </c>
      <c r="B5" s="9">
        <v>0.95519941039808143</v>
      </c>
      <c r="C5" s="9">
        <f t="shared" ca="1" si="0"/>
        <v>0.7405945741581349</v>
      </c>
      <c r="D5" s="9"/>
      <c r="E5" s="45" t="str">
        <f>IF(Picks!C7&gt;=Odds!B5,Bracket!C16,Bracket!C17)</f>
        <v>Loyola Chicago</v>
      </c>
    </row>
    <row r="6" spans="1:5" ht="15" x14ac:dyDescent="0.25">
      <c r="A6" s="44">
        <v>6</v>
      </c>
      <c r="B6" s="9">
        <v>0.37656141045952141</v>
      </c>
      <c r="C6" s="9">
        <f t="shared" ca="1" si="0"/>
        <v>0.79711685473356153</v>
      </c>
      <c r="D6" s="9"/>
      <c r="E6" s="45" t="str">
        <f>IF(Picks!C8&gt;=Odds!B6,Bracket!C19,Bracket!C20)</f>
        <v>Tennessee</v>
      </c>
    </row>
    <row r="7" spans="1:5" ht="15" x14ac:dyDescent="0.25">
      <c r="A7" s="44">
        <v>7</v>
      </c>
      <c r="B7" s="9">
        <v>0.9036838179075779</v>
      </c>
      <c r="C7" s="9">
        <f t="shared" ca="1" si="0"/>
        <v>0.52407004066491591</v>
      </c>
      <c r="D7" s="9"/>
      <c r="E7" s="45" t="str">
        <f>IF(Picks!C9&gt;=Odds!B7,Bracket!C22,Bracket!C23)</f>
        <v>Texas</v>
      </c>
    </row>
    <row r="8" spans="1:5" ht="15.75" thickBot="1" x14ac:dyDescent="0.3">
      <c r="A8" s="46">
        <v>8</v>
      </c>
      <c r="B8" s="47">
        <v>0.3076027845470668</v>
      </c>
      <c r="C8" s="47">
        <f t="shared" ca="1" si="0"/>
        <v>0.47942765749303218</v>
      </c>
      <c r="D8" s="47"/>
      <c r="E8" s="48" t="str">
        <f>IF(Picks!C10&gt;=Odds!B8,Bracket!C25,Bracket!C26)</f>
        <v>Cincinnati</v>
      </c>
    </row>
    <row r="9" spans="1:5" ht="15" x14ac:dyDescent="0.25">
      <c r="A9" s="41">
        <v>9</v>
      </c>
      <c r="B9" s="42">
        <v>0.69049970029911256</v>
      </c>
      <c r="C9" s="42">
        <f t="shared" ca="1" si="0"/>
        <v>0.32484717352669201</v>
      </c>
      <c r="D9" s="42"/>
      <c r="E9" s="43" t="str">
        <f>IF(Picks!C11&gt;=Odds!B9,Bracket!D4,Bracket!D7)</f>
        <v>Virginia</v>
      </c>
    </row>
    <row r="10" spans="1:5" ht="15" x14ac:dyDescent="0.25">
      <c r="A10" s="44">
        <v>10</v>
      </c>
      <c r="B10" s="9">
        <v>0.39411636248028747</v>
      </c>
      <c r="C10" s="9">
        <f t="shared" ca="1" si="0"/>
        <v>0.44209269767418757</v>
      </c>
      <c r="D10" s="9"/>
      <c r="E10" s="45" t="str">
        <f>IF(Picks!C12&gt;=Odds!B10,Bracket!D10,Bracket!D13)</f>
        <v>Davidson</v>
      </c>
    </row>
    <row r="11" spans="1:5" ht="15" x14ac:dyDescent="0.25">
      <c r="A11" s="44">
        <v>11</v>
      </c>
      <c r="B11" s="9">
        <v>0.17339456675058418</v>
      </c>
      <c r="C11" s="9">
        <f t="shared" ca="1" si="0"/>
        <v>4.8150799575363168E-2</v>
      </c>
      <c r="D11" s="9"/>
      <c r="E11" s="45" t="str">
        <f>IF(Picks!C13&gt;=Odds!B11,Bracket!D16,Bracket!D19)</f>
        <v>Tennessee</v>
      </c>
    </row>
    <row r="12" spans="1:5" ht="15.75" thickBot="1" x14ac:dyDescent="0.3">
      <c r="A12" s="46">
        <v>12</v>
      </c>
      <c r="B12" s="47">
        <v>0.82079230852735596</v>
      </c>
      <c r="C12" s="47">
        <f t="shared" ca="1" si="0"/>
        <v>0.56529651076897114</v>
      </c>
      <c r="D12" s="47"/>
      <c r="E12" s="48" t="str">
        <f>IF(Picks!C14&gt;=Odds!B12,Bracket!D22,Bracket!D25)</f>
        <v>Cincinnati</v>
      </c>
    </row>
    <row r="13" spans="1:5" ht="15" x14ac:dyDescent="0.25">
      <c r="A13" s="41">
        <v>13</v>
      </c>
      <c r="B13" s="42">
        <v>0.60728479667828716</v>
      </c>
      <c r="C13" s="42">
        <f t="shared" ca="1" si="0"/>
        <v>0.20368720488259362</v>
      </c>
      <c r="D13" s="42"/>
      <c r="E13" s="43" t="str">
        <f>IF(Picks!C15&gt;=Odds!B13,Bracket!E7,Bracket!E13)</f>
        <v>Virginia</v>
      </c>
    </row>
    <row r="14" spans="1:5" ht="15.75" thickBot="1" x14ac:dyDescent="0.3">
      <c r="A14" s="46">
        <v>14</v>
      </c>
      <c r="B14" s="47">
        <v>0.46696414063742886</v>
      </c>
      <c r="C14" s="47">
        <f t="shared" ca="1" si="0"/>
        <v>0.12140522926296238</v>
      </c>
      <c r="D14" s="47"/>
      <c r="E14" s="48" t="str">
        <f>IF(Picks!C16&gt;=Odds!B14,Bracket!E19,Bracket!E25)</f>
        <v>Tennessee</v>
      </c>
    </row>
    <row r="15" spans="1:5" ht="15.75" thickBot="1" x14ac:dyDescent="0.3">
      <c r="A15" s="49">
        <v>15</v>
      </c>
      <c r="B15" s="50">
        <v>0.16140829802597401</v>
      </c>
      <c r="C15" s="50">
        <f t="shared" ref="C15:C63" ca="1" si="1">RAND()</f>
        <v>0.32357475317636952</v>
      </c>
      <c r="D15" s="50"/>
      <c r="E15" s="51" t="str">
        <f>IF(Picks!C17&gt;=Odds!B15,Bracket!F10,Bracket!F22)</f>
        <v>Virginia</v>
      </c>
    </row>
    <row r="16" spans="1:5" ht="15" x14ac:dyDescent="0.25">
      <c r="A16" s="41">
        <v>16</v>
      </c>
      <c r="B16" s="42">
        <v>0.44694781675124395</v>
      </c>
      <c r="C16" s="42">
        <f t="shared" ca="1" si="1"/>
        <v>0.36128111829263632</v>
      </c>
      <c r="D16" s="42"/>
      <c r="E16" s="43" t="str">
        <f>IF(Picks!C20&gt;=Odds!B16,Bracket!C31,Bracket!C32)</f>
        <v>Xavier</v>
      </c>
    </row>
    <row r="17" spans="1:5" ht="15" x14ac:dyDescent="0.25">
      <c r="A17" s="44">
        <v>17</v>
      </c>
      <c r="B17" s="9">
        <v>0.83280845940122461</v>
      </c>
      <c r="C17" s="9">
        <f t="shared" ca="1" si="1"/>
        <v>0.26880174375936727</v>
      </c>
      <c r="D17" s="9"/>
      <c r="E17" s="45" t="str">
        <f>IF(Picks!C21&gt;=Odds!B17,Bracket!C34,Bracket!C35)</f>
        <v>Florida St</v>
      </c>
    </row>
    <row r="18" spans="1:5" ht="15" x14ac:dyDescent="0.25">
      <c r="A18" s="44">
        <v>18</v>
      </c>
      <c r="B18" s="9">
        <v>0.634159266886688</v>
      </c>
      <c r="C18" s="9">
        <f t="shared" ca="1" si="1"/>
        <v>2.2600116726098074E-3</v>
      </c>
      <c r="D18" s="9"/>
      <c r="E18" s="45" t="str">
        <f>IF(Picks!C22&gt;=Odds!B18,Bracket!C37,Bracket!C38)</f>
        <v>Ohio St</v>
      </c>
    </row>
    <row r="19" spans="1:5" ht="15" x14ac:dyDescent="0.25">
      <c r="A19" s="44">
        <v>19</v>
      </c>
      <c r="B19" s="9">
        <v>2.0820936888581443E-2</v>
      </c>
      <c r="C19" s="9">
        <f t="shared" ca="1" si="1"/>
        <v>0.61955611192979876</v>
      </c>
      <c r="D19" s="9"/>
      <c r="E19" s="45" t="str">
        <f>IF(Picks!C23&gt;=Odds!B19,Bracket!C40,Bracket!C41)</f>
        <v>Gonzaga</v>
      </c>
    </row>
    <row r="20" spans="1:5" ht="15" x14ac:dyDescent="0.25">
      <c r="A20" s="44">
        <v>20</v>
      </c>
      <c r="B20" s="9">
        <v>0.25985354990691922</v>
      </c>
      <c r="C20" s="9">
        <f t="shared" ca="1" si="1"/>
        <v>0.36875006974565949</v>
      </c>
      <c r="D20" s="9"/>
      <c r="E20" s="45" t="str">
        <f>IF(Picks!C24&gt;=Odds!B20,Bracket!C43,Bracket!C44)</f>
        <v>Houston</v>
      </c>
    </row>
    <row r="21" spans="1:5" ht="15" x14ac:dyDescent="0.25">
      <c r="A21" s="44">
        <v>21</v>
      </c>
      <c r="B21" s="9">
        <v>0.29295300147192682</v>
      </c>
      <c r="C21" s="9">
        <f t="shared" ca="1" si="1"/>
        <v>0.87677944301050037</v>
      </c>
      <c r="D21" s="9"/>
      <c r="E21" s="45" t="str">
        <f>IF(Picks!C25&gt;=Odds!B21,Bracket!C46,Bracket!C47)</f>
        <v>Michigan</v>
      </c>
    </row>
    <row r="22" spans="1:5" ht="15" x14ac:dyDescent="0.25">
      <c r="A22" s="44">
        <v>22</v>
      </c>
      <c r="B22" s="9">
        <v>0.39712876596153623</v>
      </c>
      <c r="C22" s="9">
        <f t="shared" ca="1" si="1"/>
        <v>0.62228179219005553</v>
      </c>
      <c r="D22" s="9"/>
      <c r="E22" s="45" t="str">
        <f>IF(Picks!C26&gt;=Odds!B22,Bracket!C49,Bracket!C50)</f>
        <v>Texas A&amp;M</v>
      </c>
    </row>
    <row r="23" spans="1:5" ht="15.75" thickBot="1" x14ac:dyDescent="0.3">
      <c r="A23" s="46">
        <v>23</v>
      </c>
      <c r="B23" s="47">
        <v>0.63728191758178576</v>
      </c>
      <c r="C23" s="47">
        <f t="shared" ca="1" si="1"/>
        <v>0.70474070192551286</v>
      </c>
      <c r="D23" s="47"/>
      <c r="E23" s="48" t="str">
        <f>IF(Picks!C27&gt;=Odds!B23,Bracket!C52,Bracket!C53)</f>
        <v>North Carolina</v>
      </c>
    </row>
    <row r="24" spans="1:5" ht="15" x14ac:dyDescent="0.25">
      <c r="A24" s="41">
        <v>24</v>
      </c>
      <c r="B24" s="42">
        <v>0.9836057055672176</v>
      </c>
      <c r="C24" s="42">
        <f t="shared" ca="1" si="1"/>
        <v>0.63181343707426174</v>
      </c>
      <c r="D24" s="42"/>
      <c r="E24" s="43" t="str">
        <f>IF(Picks!C28&gt;=Odds!B24,Bracket!D31,Bracket!D34)</f>
        <v>Florida St</v>
      </c>
    </row>
    <row r="25" spans="1:5" ht="15" x14ac:dyDescent="0.25">
      <c r="A25" s="44">
        <v>25</v>
      </c>
      <c r="B25" s="9">
        <v>0.64256486079866515</v>
      </c>
      <c r="C25" s="9">
        <f t="shared" ca="1" si="1"/>
        <v>0.4471222818499383</v>
      </c>
      <c r="D25" s="9"/>
      <c r="E25" s="45" t="str">
        <f>IF(Picks!C29&gt;=Odds!B25,Bracket!D37,Bracket!D40)</f>
        <v>Gonzaga</v>
      </c>
    </row>
    <row r="26" spans="1:5" ht="15" x14ac:dyDescent="0.25">
      <c r="A26" s="44">
        <v>26</v>
      </c>
      <c r="B26" s="9">
        <v>0.11087023533241347</v>
      </c>
      <c r="C26" s="9">
        <f t="shared" ca="1" si="1"/>
        <v>3.1558766622369006E-2</v>
      </c>
      <c r="D26" s="9"/>
      <c r="E26" s="45" t="str">
        <f>IF(Picks!C30&gt;=Odds!B26,Bracket!D43,Bracket!D46)</f>
        <v>Houston</v>
      </c>
    </row>
    <row r="27" spans="1:5" ht="15.75" thickBot="1" x14ac:dyDescent="0.3">
      <c r="A27" s="46">
        <v>27</v>
      </c>
      <c r="B27" s="47">
        <v>4.9410959887556949E-2</v>
      </c>
      <c r="C27" s="47">
        <f t="shared" ca="1" si="1"/>
        <v>0.52141685012756178</v>
      </c>
      <c r="D27" s="47"/>
      <c r="E27" s="48" t="str">
        <f>IF(Picks!C31&gt;=Odds!B27,Bracket!D49,Bracket!D52)</f>
        <v>Texas A&amp;M</v>
      </c>
    </row>
    <row r="28" spans="1:5" ht="15" x14ac:dyDescent="0.25">
      <c r="A28" s="41">
        <v>28</v>
      </c>
      <c r="B28" s="42">
        <v>0.60421191395174989</v>
      </c>
      <c r="C28" s="42">
        <f t="shared" ca="1" si="1"/>
        <v>0.25956742483010165</v>
      </c>
      <c r="D28" s="42"/>
      <c r="E28" s="43" t="str">
        <f>IF(Picks!C32&gt;=Odds!B28,Bracket!E34,Bracket!E40)</f>
        <v>Gonzaga</v>
      </c>
    </row>
    <row r="29" spans="1:5" ht="15.75" thickBot="1" x14ac:dyDescent="0.3">
      <c r="A29" s="46">
        <v>29</v>
      </c>
      <c r="B29" s="47">
        <v>0.63489944207948079</v>
      </c>
      <c r="C29" s="47">
        <f t="shared" ca="1" si="1"/>
        <v>0.56109174008086637</v>
      </c>
      <c r="D29" s="47"/>
      <c r="E29" s="48" t="str">
        <f>IF(Picks!C33&gt;=Odds!B29,Bracket!E46,Bracket!E52)</f>
        <v>Texas A&amp;M</v>
      </c>
    </row>
    <row r="30" spans="1:5" ht="15.75" thickBot="1" x14ac:dyDescent="0.3">
      <c r="A30" s="49">
        <v>30</v>
      </c>
      <c r="B30" s="50">
        <v>0.60966611920167935</v>
      </c>
      <c r="C30" s="50">
        <f t="shared" ca="1" si="1"/>
        <v>0.75932763284648941</v>
      </c>
      <c r="D30" s="50"/>
      <c r="E30" s="51" t="str">
        <f>IF(Picks!C34&gt;=Odds!B30,Bracket!F37,Bracket!F49)</f>
        <v>Gonzaga</v>
      </c>
    </row>
    <row r="31" spans="1:5" ht="15" x14ac:dyDescent="0.25">
      <c r="A31" s="41">
        <v>31</v>
      </c>
      <c r="B31" s="42">
        <v>0.2841076277455199</v>
      </c>
      <c r="C31" s="42">
        <f t="shared" ca="1" si="1"/>
        <v>0.43078566882029345</v>
      </c>
      <c r="D31" s="42"/>
      <c r="E31" s="43" t="str">
        <f>IF(Picks!G3&gt;=Odds!B31,Bracket!P4,Bracket!P5)</f>
        <v>Villanova</v>
      </c>
    </row>
    <row r="32" spans="1:5" ht="15" x14ac:dyDescent="0.25">
      <c r="A32" s="44">
        <v>32</v>
      </c>
      <c r="B32" s="9">
        <v>0.99730577375817309</v>
      </c>
      <c r="C32" s="9">
        <f t="shared" ca="1" si="1"/>
        <v>0.44382009816710011</v>
      </c>
      <c r="D32" s="9"/>
      <c r="E32" s="45" t="str">
        <f>IF(Picks!G4&gt;=Odds!B32,Bracket!P7,Bracket!P8)</f>
        <v>Alabama</v>
      </c>
    </row>
    <row r="33" spans="1:5" ht="15" x14ac:dyDescent="0.25">
      <c r="A33" s="44">
        <v>33</v>
      </c>
      <c r="B33" s="9">
        <v>0.8040471153739468</v>
      </c>
      <c r="C33" s="9">
        <f t="shared" ca="1" si="1"/>
        <v>0.92751932226019729</v>
      </c>
      <c r="D33" s="9"/>
      <c r="E33" s="45" t="str">
        <f>IF(Picks!G5&gt;=Odds!B33,Bracket!P10,Bracket!P11)</f>
        <v>West Virginia</v>
      </c>
    </row>
    <row r="34" spans="1:5" ht="15" x14ac:dyDescent="0.25">
      <c r="A34" s="44">
        <v>34</v>
      </c>
      <c r="B34" s="9">
        <v>7.3776869600557737E-2</v>
      </c>
      <c r="C34" s="9">
        <f t="shared" ca="1" si="1"/>
        <v>0.53830117213012041</v>
      </c>
      <c r="D34" s="9"/>
      <c r="E34" s="45" t="str">
        <f>IF(Picks!CG6&gt;=Odds!B34,Bracket!P13,Bracket!P14)</f>
        <v>Marshall</v>
      </c>
    </row>
    <row r="35" spans="1:5" ht="15" x14ac:dyDescent="0.25">
      <c r="A35" s="44">
        <v>35</v>
      </c>
      <c r="B35" s="9">
        <v>0.34582085262009954</v>
      </c>
      <c r="C35" s="9">
        <f t="shared" ca="1" si="1"/>
        <v>0.74913526005323894</v>
      </c>
      <c r="D35" s="9"/>
      <c r="E35" s="45" t="str">
        <f>IF(Picks!G7&gt;=Odds!B35,Bracket!P16,Bracket!P17)</f>
        <v>Florida</v>
      </c>
    </row>
    <row r="36" spans="1:5" ht="15" x14ac:dyDescent="0.25">
      <c r="A36" s="44">
        <v>36</v>
      </c>
      <c r="B36" s="9">
        <v>0.18321173421118375</v>
      </c>
      <c r="C36" s="9">
        <f t="shared" ca="1" si="1"/>
        <v>0.64289640371371359</v>
      </c>
      <c r="D36" s="9"/>
      <c r="E36" s="45" t="str">
        <f>IF(Picks!G8&gt;=Odds!B36,Bracket!P19,Bracket!P20)</f>
        <v>Texas Tech</v>
      </c>
    </row>
    <row r="37" spans="1:5" x14ac:dyDescent="0.3">
      <c r="A37" s="44">
        <v>37</v>
      </c>
      <c r="B37" s="9">
        <v>0.5706399291854225</v>
      </c>
      <c r="C37" s="9">
        <f t="shared" ca="1" si="1"/>
        <v>0.4355018281222347</v>
      </c>
      <c r="D37" s="9"/>
      <c r="E37" s="45" t="str">
        <f>IF(Picks!G9&gt;=Odds!B37,Bracket!P22,Bracket!P23)</f>
        <v>Butler</v>
      </c>
    </row>
    <row r="38" spans="1:5" ht="15" thickBot="1" x14ac:dyDescent="0.35">
      <c r="A38" s="46">
        <v>38</v>
      </c>
      <c r="B38" s="47">
        <v>0.37649519460430825</v>
      </c>
      <c r="C38" s="47">
        <f t="shared" ca="1" si="1"/>
        <v>0.68596147489383252</v>
      </c>
      <c r="D38" s="47"/>
      <c r="E38" s="45" t="str">
        <f>IF(Picks!G10&gt;=Odds!B38,Bracket!P25,Bracket!P26)</f>
        <v>Purdue</v>
      </c>
    </row>
    <row r="39" spans="1:5" x14ac:dyDescent="0.3">
      <c r="A39" s="41">
        <v>39</v>
      </c>
      <c r="B39" s="42">
        <v>0.47007783227699385</v>
      </c>
      <c r="C39" s="42">
        <f t="shared" ca="1" si="1"/>
        <v>0.7592416861633382</v>
      </c>
      <c r="D39" s="42"/>
      <c r="E39" s="43" t="str">
        <f>IF(Picks!G11&gt;=Odds!B39,Bracket!N4,Bracket!N7)</f>
        <v>Villanova</v>
      </c>
    </row>
    <row r="40" spans="1:5" x14ac:dyDescent="0.3">
      <c r="A40" s="44">
        <v>40</v>
      </c>
      <c r="B40" s="9">
        <v>0.52729631956614775</v>
      </c>
      <c r="C40" s="9">
        <f t="shared" ca="1" si="1"/>
        <v>4.2300609184374838E-2</v>
      </c>
      <c r="D40" s="9"/>
      <c r="E40" s="45" t="str">
        <f>IF(Picks!G12&gt;=Odds!B40,Bracket!N10,Bracket!N13)</f>
        <v>West Virginia</v>
      </c>
    </row>
    <row r="41" spans="1:5" x14ac:dyDescent="0.3">
      <c r="A41" s="44">
        <v>41</v>
      </c>
      <c r="B41" s="9">
        <v>0.10665691520622167</v>
      </c>
      <c r="C41" s="9">
        <f t="shared" ca="1" si="1"/>
        <v>0.8965400340139893</v>
      </c>
      <c r="D41" s="9"/>
      <c r="E41" s="45" t="str">
        <f>IF(Picks!G13&gt;=Odds!B41,Bracket!N16,Bracket!N19)</f>
        <v>Florida</v>
      </c>
    </row>
    <row r="42" spans="1:5" ht="15" thickBot="1" x14ac:dyDescent="0.35">
      <c r="A42" s="46">
        <v>42</v>
      </c>
      <c r="B42" s="47">
        <v>0.62872005322551217</v>
      </c>
      <c r="C42" s="47">
        <f t="shared" ca="1" si="1"/>
        <v>0.94841799050622599</v>
      </c>
      <c r="D42" s="47"/>
      <c r="E42" s="48" t="str">
        <f>IF(Picks!G14&gt;=Odds!B42,Bracket!N22,Bracket!N25)</f>
        <v>Purdue</v>
      </c>
    </row>
    <row r="43" spans="1:5" x14ac:dyDescent="0.3">
      <c r="A43" s="41">
        <v>43</v>
      </c>
      <c r="B43" s="42">
        <v>0.55538437762498172</v>
      </c>
      <c r="C43" s="42">
        <f t="shared" ca="1" si="1"/>
        <v>0.94932199957805397</v>
      </c>
      <c r="D43" s="42"/>
      <c r="E43" s="43" t="str">
        <f>IF(Picks!G15&gt;=Odds!B43,Bracket!M7,Bracket!M13)</f>
        <v>Villanova</v>
      </c>
    </row>
    <row r="44" spans="1:5" ht="15" thickBot="1" x14ac:dyDescent="0.35">
      <c r="A44" s="46">
        <v>44</v>
      </c>
      <c r="B44" s="47">
        <v>2.2973231227663704E-2</v>
      </c>
      <c r="C44" s="47">
        <f t="shared" ca="1" si="1"/>
        <v>0.77430721028671523</v>
      </c>
      <c r="D44" s="47"/>
      <c r="E44" s="48" t="str">
        <f>IF(Picks!G16&gt;=Odds!B44,Bracket!M19,Bracket!M25)</f>
        <v>Florida</v>
      </c>
    </row>
    <row r="45" spans="1:5" ht="15" thickBot="1" x14ac:dyDescent="0.35">
      <c r="A45" s="41">
        <v>45</v>
      </c>
      <c r="B45" s="42">
        <v>0.99685841439592671</v>
      </c>
      <c r="C45" s="42">
        <f t="shared" ca="1" si="1"/>
        <v>3.7263641123099989E-2</v>
      </c>
      <c r="D45" s="42"/>
      <c r="E45" s="43" t="str">
        <f>IF(Picks!G17&gt;=Odds!B45,Bracket!L10,Bracket!L22)</f>
        <v>Florida</v>
      </c>
    </row>
    <row r="46" spans="1:5" x14ac:dyDescent="0.3">
      <c r="A46" s="41">
        <v>46</v>
      </c>
      <c r="B46" s="42">
        <v>0.60770963213933149</v>
      </c>
      <c r="C46" s="42">
        <f t="shared" ca="1" si="1"/>
        <v>0.88049449031506277</v>
      </c>
      <c r="D46" s="42"/>
      <c r="E46" s="43" t="str">
        <f>IF(Picks!G20&gt;=Odds!B46,Bracket!P31,Bracket!P32)</f>
        <v>Kansas</v>
      </c>
    </row>
    <row r="47" spans="1:5" x14ac:dyDescent="0.3">
      <c r="A47" s="44">
        <v>47</v>
      </c>
      <c r="B47" s="9">
        <v>0.20083911066918192</v>
      </c>
      <c r="C47" s="9">
        <f t="shared" ca="1" si="1"/>
        <v>5.4848401494300703E-3</v>
      </c>
      <c r="D47" s="9"/>
      <c r="E47" s="45" t="str">
        <f>IF(Picks!G21&gt;=Odds!B47,Bracket!P34,Bracket!P35)</f>
        <v>Seton Hall</v>
      </c>
    </row>
    <row r="48" spans="1:5" x14ac:dyDescent="0.3">
      <c r="A48" s="44">
        <v>48</v>
      </c>
      <c r="B48" s="9">
        <v>0.3679069573991619</v>
      </c>
      <c r="C48" s="9">
        <f t="shared" ca="1" si="1"/>
        <v>0.17543938611282106</v>
      </c>
      <c r="D48" s="9"/>
      <c r="E48" s="45" t="str">
        <f>IF(Picks!G22&gt;=Odds!B48,Bracket!P37,Bracket!P38)</f>
        <v>Clemson</v>
      </c>
    </row>
    <row r="49" spans="1:5" x14ac:dyDescent="0.3">
      <c r="A49" s="44">
        <v>49</v>
      </c>
      <c r="B49" s="9">
        <v>0.62689688678019662</v>
      </c>
      <c r="C49" s="9">
        <f t="shared" ca="1" si="1"/>
        <v>0.40712771126691616</v>
      </c>
      <c r="D49" s="9"/>
      <c r="E49" s="45" t="str">
        <f>IF(Picks!G23&gt;=Odds!B49,Bracket!P40,Bracket!P41)</f>
        <v>Auburn</v>
      </c>
    </row>
    <row r="50" spans="1:5" x14ac:dyDescent="0.3">
      <c r="A50" s="44">
        <v>50</v>
      </c>
      <c r="B50" s="9">
        <v>3.5836099908077013E-2</v>
      </c>
      <c r="C50" s="9">
        <f t="shared" ca="1" si="1"/>
        <v>0.34971308427072534</v>
      </c>
      <c r="D50" s="9"/>
      <c r="E50" s="45" t="str">
        <f>IF(Picks!G24&gt;=Odds!B50,Bracket!P43,Bracket!P44)</f>
        <v>TCU</v>
      </c>
    </row>
    <row r="51" spans="1:5" x14ac:dyDescent="0.3">
      <c r="A51" s="44">
        <v>51</v>
      </c>
      <c r="B51" s="9">
        <v>0.99489455998537968</v>
      </c>
      <c r="C51" s="9">
        <f t="shared" ca="1" si="1"/>
        <v>8.7413496732751006E-2</v>
      </c>
      <c r="D51" s="9"/>
      <c r="E51" s="45" t="str">
        <f>IF(Picks!G25&gt;=Odds!B51,Bracket!P46,Bracket!P47)</f>
        <v>Bucknell</v>
      </c>
    </row>
    <row r="52" spans="1:5" x14ac:dyDescent="0.3">
      <c r="A52" s="44">
        <v>52</v>
      </c>
      <c r="B52" s="9">
        <v>0.23464928060182466</v>
      </c>
      <c r="C52" s="9">
        <f t="shared" ca="1" si="1"/>
        <v>0.70823899823818592</v>
      </c>
      <c r="D52" s="9"/>
      <c r="E52" s="45" t="str">
        <f>IF(Picks!G26&gt;=Odds!B52,Bracket!P49,Bracket!P50)</f>
        <v>Rhode Island</v>
      </c>
    </row>
    <row r="53" spans="1:5" ht="15" thickBot="1" x14ac:dyDescent="0.35">
      <c r="A53" s="44">
        <v>53</v>
      </c>
      <c r="B53" s="9">
        <v>0.92449811118357816</v>
      </c>
      <c r="C53" s="9">
        <f t="shared" ca="1" si="1"/>
        <v>0.16881793944351553</v>
      </c>
      <c r="D53" s="9"/>
      <c r="E53" s="45" t="str">
        <f>IF(Picks!G27&gt;=Odds!B53,Bracket!P52,Bracket!P53)</f>
        <v>Duke</v>
      </c>
    </row>
    <row r="54" spans="1:5" x14ac:dyDescent="0.3">
      <c r="A54" s="41">
        <v>54</v>
      </c>
      <c r="B54" s="42">
        <v>0.68331909076590902</v>
      </c>
      <c r="C54" s="42">
        <f t="shared" ca="1" si="1"/>
        <v>0.54708781466659906</v>
      </c>
      <c r="D54" s="42"/>
      <c r="E54" s="43" t="str">
        <f>IF(Picks!G28&gt;=Odds!B54,Bracket!N31,Bracket!N34)</f>
        <v>Kansas</v>
      </c>
    </row>
    <row r="55" spans="1:5" x14ac:dyDescent="0.3">
      <c r="A55" s="44">
        <v>55</v>
      </c>
      <c r="B55" s="9">
        <v>0.9013452135214125</v>
      </c>
      <c r="C55" s="9">
        <f t="shared" ca="1" si="1"/>
        <v>0.88289743266370124</v>
      </c>
      <c r="D55" s="9"/>
      <c r="E55" s="45" t="str">
        <f>IF(Picks!G29&gt;=Odds!B55,Bracket!N37,Bracket!N40)</f>
        <v>Auburn</v>
      </c>
    </row>
    <row r="56" spans="1:5" x14ac:dyDescent="0.3">
      <c r="A56" s="44">
        <v>56</v>
      </c>
      <c r="B56" s="9">
        <v>0.37282619877075684</v>
      </c>
      <c r="C56" s="9">
        <f t="shared" ca="1" si="1"/>
        <v>0.40618712435444193</v>
      </c>
      <c r="D56" s="9"/>
      <c r="E56" s="45" t="str">
        <f>IF(Picks!G30&gt;=Odds!B56,Bracket!N43,Bracket!N46)</f>
        <v>TCU</v>
      </c>
    </row>
    <row r="57" spans="1:5" ht="15" thickBot="1" x14ac:dyDescent="0.35">
      <c r="A57" s="46">
        <v>57</v>
      </c>
      <c r="B57" s="47">
        <v>0.76704648369593609</v>
      </c>
      <c r="C57" s="47">
        <f t="shared" ca="1" si="1"/>
        <v>2.9626958961950334E-2</v>
      </c>
      <c r="D57" s="47"/>
      <c r="E57" s="48" t="str">
        <f>IF(Picks!G31&gt;=Odds!B57,Bracket!N49,Bracket!N52)</f>
        <v>Duke</v>
      </c>
    </row>
    <row r="58" spans="1:5" x14ac:dyDescent="0.3">
      <c r="A58" s="44">
        <v>58</v>
      </c>
      <c r="B58" s="9">
        <v>0.90928736573631153</v>
      </c>
      <c r="C58" s="9">
        <f t="shared" ca="1" si="1"/>
        <v>0.20836670223327647</v>
      </c>
      <c r="D58" s="9"/>
      <c r="E58" s="45" t="str">
        <f>IF(Picks!G32&gt;=Odds!B58,Bracket!M34,Bracket!M40)</f>
        <v>Auburn</v>
      </c>
    </row>
    <row r="59" spans="1:5" ht="15" thickBot="1" x14ac:dyDescent="0.35">
      <c r="A59" s="44">
        <v>59</v>
      </c>
      <c r="B59" s="9">
        <v>0.93474067127594851</v>
      </c>
      <c r="C59" s="9">
        <f t="shared" ca="1" si="1"/>
        <v>9.6543589395652107E-2</v>
      </c>
      <c r="D59" s="9"/>
      <c r="E59" s="45" t="str">
        <f>IF(Picks!G33&gt;=Odds!B59,Bracket!M46,Bracket!M52)</f>
        <v>Duke</v>
      </c>
    </row>
    <row r="60" spans="1:5" ht="15" thickBot="1" x14ac:dyDescent="0.35">
      <c r="A60" s="49">
        <v>60</v>
      </c>
      <c r="B60" s="50">
        <v>8.5851197104473975E-3</v>
      </c>
      <c r="C60" s="50">
        <f t="shared" ca="1" si="1"/>
        <v>0.87537721204372754</v>
      </c>
      <c r="D60" s="50"/>
      <c r="E60" s="51" t="str">
        <f>IF(Picks!G34&gt;=Odds!B60,Bracket!L37,Bracket!L49)</f>
        <v>Auburn</v>
      </c>
    </row>
    <row r="61" spans="1:5" x14ac:dyDescent="0.3">
      <c r="A61" s="44">
        <v>61</v>
      </c>
      <c r="B61" s="9">
        <v>0.87601646772392261</v>
      </c>
      <c r="C61" s="9">
        <f t="shared" ca="1" si="1"/>
        <v>0.70517202824559078</v>
      </c>
      <c r="D61" s="9"/>
      <c r="E61" s="45" t="str">
        <f>IF(Picks!C37&gt;=Odds!B61,Bracket!G16,Bracket!G43)</f>
        <v>Virginia</v>
      </c>
    </row>
    <row r="62" spans="1:5" x14ac:dyDescent="0.3">
      <c r="A62" s="44">
        <v>62</v>
      </c>
      <c r="B62" s="9">
        <v>0.42815557030607665</v>
      </c>
      <c r="C62" s="9">
        <f t="shared" ca="1" si="1"/>
        <v>0.91387542681745026</v>
      </c>
      <c r="D62" s="9"/>
      <c r="E62" s="45" t="str">
        <f>IF(Picks!C38&gt;=Odds!B62,Bracket!K16,Bracket!K43)</f>
        <v>Florida</v>
      </c>
    </row>
    <row r="63" spans="1:5" ht="15" thickBot="1" x14ac:dyDescent="0.35">
      <c r="A63" s="46">
        <v>63</v>
      </c>
      <c r="B63" s="47">
        <v>0.63163890754627305</v>
      </c>
      <c r="C63" s="47">
        <f t="shared" ca="1" si="1"/>
        <v>0.5371499226748282</v>
      </c>
      <c r="D63" s="47"/>
      <c r="E63" s="48" t="str">
        <f>IF(Picks!C39&gt;=Odds!B63,Bracket!G29,Bracket!K29)</f>
        <v>Virginia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8"/>
  <sheetViews>
    <sheetView topLeftCell="A19" zoomScale="130" zoomScaleNormal="130" workbookViewId="0">
      <selection activeCell="C38" sqref="C38"/>
    </sheetView>
  </sheetViews>
  <sheetFormatPr defaultColWidth="9.109375" defaultRowHeight="13.8" x14ac:dyDescent="0.3"/>
  <cols>
    <col min="1" max="1" width="6.109375" style="1" customWidth="1"/>
    <col min="2" max="2" width="8.33203125" style="1" customWidth="1"/>
    <col min="3" max="3" width="6.6640625" style="2" customWidth="1"/>
    <col min="4" max="4" width="42.33203125" style="1" customWidth="1"/>
    <col min="5" max="5" width="1.44140625" style="1" customWidth="1"/>
    <col min="6" max="6" width="8.33203125" style="1" customWidth="1"/>
    <col min="7" max="7" width="6.6640625" style="1" customWidth="1"/>
    <col min="8" max="8" width="42.33203125" style="1" customWidth="1"/>
    <col min="9" max="16384" width="9.109375" style="1"/>
  </cols>
  <sheetData>
    <row r="1" spans="1:40" ht="12.75" x14ac:dyDescent="0.2">
      <c r="A1" s="26"/>
      <c r="B1" s="27"/>
      <c r="C1" s="28"/>
      <c r="D1" s="27"/>
      <c r="E1" s="27"/>
      <c r="F1" s="27"/>
      <c r="G1" s="27"/>
      <c r="H1" s="27"/>
      <c r="I1" s="2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8.75" x14ac:dyDescent="0.3">
      <c r="A2" s="30"/>
      <c r="B2" s="75" t="s">
        <v>15</v>
      </c>
      <c r="C2" s="76"/>
      <c r="D2" s="77"/>
      <c r="E2" s="31"/>
      <c r="F2" s="75" t="s">
        <v>17</v>
      </c>
      <c r="G2" s="76"/>
      <c r="H2" s="77"/>
      <c r="I2" s="3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2.75" x14ac:dyDescent="0.2">
      <c r="A3" s="30"/>
      <c r="B3" s="5" t="s">
        <v>14</v>
      </c>
      <c r="C3" s="6">
        <v>0.98</v>
      </c>
      <c r="D3" s="7" t="str">
        <f>CONCATENATE("chance that ",Bracket!C4," defeates ",Bracket!C5)</f>
        <v>chance that Virginia defeates UMBC</v>
      </c>
      <c r="E3" s="33"/>
      <c r="F3" s="5" t="s">
        <v>14</v>
      </c>
      <c r="G3" s="6">
        <v>0.99</v>
      </c>
      <c r="H3" s="7" t="str">
        <f>CONCATENATE("chance that ",Bracket!P4," defeates ",Bracket!P5)</f>
        <v>chance that Villanova defeates LIU/Radford</v>
      </c>
      <c r="I3" s="3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.75" x14ac:dyDescent="0.2">
      <c r="A4" s="30"/>
      <c r="B4" s="5" t="s">
        <v>14</v>
      </c>
      <c r="C4" s="6">
        <v>0.57999999999999996</v>
      </c>
      <c r="D4" s="7" t="str">
        <f>CONCATENATE("chance that ",Bracket!C7," defeates ",Bracket!C8)</f>
        <v>chance that Creighton defeates Kansas St</v>
      </c>
      <c r="E4" s="33"/>
      <c r="F4" s="5" t="s">
        <v>14</v>
      </c>
      <c r="G4" s="6">
        <v>0.51</v>
      </c>
      <c r="H4" s="7" t="str">
        <f>CONCATENATE("chance that ",Bracket!P7," defeates ",Bracket!P8)</f>
        <v>chance that Virginia Tech defeates Alabama</v>
      </c>
      <c r="I4" s="32"/>
      <c r="J4" s="3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.75" x14ac:dyDescent="0.2">
      <c r="A5" s="30"/>
      <c r="B5" s="5" t="s">
        <v>14</v>
      </c>
      <c r="C5" s="6">
        <v>0.76</v>
      </c>
      <c r="D5" s="7" t="str">
        <f>CONCATENATE("chance that ",Bracket!C10," defeates ",Bracket!C11)</f>
        <v>chance that Kentucky  defeates Davidson</v>
      </c>
      <c r="E5" s="33"/>
      <c r="F5" s="5" t="s">
        <v>14</v>
      </c>
      <c r="G5" s="6">
        <v>0.82</v>
      </c>
      <c r="H5" s="7" t="str">
        <f>CONCATENATE("chance that ",Bracket!P10," defeates ",Bracket!P11)</f>
        <v>chance that West Virginia defeates Murray St</v>
      </c>
      <c r="I5" s="3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.75" x14ac:dyDescent="0.2">
      <c r="A6" s="30"/>
      <c r="B6" s="5" t="s">
        <v>14</v>
      </c>
      <c r="C6" s="6">
        <v>0.85</v>
      </c>
      <c r="D6" s="7" t="str">
        <f>CONCATENATE("chance that ",Bracket!C13," defeates ",Bracket!C14)</f>
        <v>chance that Arizona defeates Buffalo</v>
      </c>
      <c r="E6" s="33"/>
      <c r="F6" s="5" t="s">
        <v>14</v>
      </c>
      <c r="G6" s="6">
        <v>0.88</v>
      </c>
      <c r="H6" s="7" t="str">
        <f>CONCATENATE("chance that ",Bracket!P13," defeates ",Bracket!P14)</f>
        <v>chance that Wichita St defeates Marshall</v>
      </c>
      <c r="I6" s="3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.75" x14ac:dyDescent="0.2">
      <c r="A7" s="30"/>
      <c r="B7" s="5" t="s">
        <v>14</v>
      </c>
      <c r="C7" s="6">
        <v>0.6</v>
      </c>
      <c r="D7" s="7" t="str">
        <f>CONCATENATE("chance that ",Bracket!C16," defeates ",Bracket!C17)</f>
        <v>chance that Miami defeates Loyola Chicago</v>
      </c>
      <c r="E7" s="33"/>
      <c r="F7" s="5" t="s">
        <v>14</v>
      </c>
      <c r="G7" s="6">
        <v>0.73</v>
      </c>
      <c r="H7" s="7" t="str">
        <f>CONCATENATE("chance that ",Bracket!P16," defeates ",Bracket!P17)</f>
        <v>chance that Florida defeates St Boni/UCLA</v>
      </c>
      <c r="I7" s="3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.75" x14ac:dyDescent="0.2">
      <c r="A8" s="30"/>
      <c r="B8" s="5" t="s">
        <v>14</v>
      </c>
      <c r="C8" s="6">
        <v>0.91</v>
      </c>
      <c r="D8" s="7" t="str">
        <f>CONCATENATE("chance that ",Bracket!C19," defeates ",Bracket!C20)</f>
        <v>chance that Tennessee defeates Wright St</v>
      </c>
      <c r="E8" s="33"/>
      <c r="F8" s="5" t="s">
        <v>14</v>
      </c>
      <c r="G8" s="6">
        <v>0.89</v>
      </c>
      <c r="H8" s="7" t="str">
        <f>CONCATENATE("chance that ",Bracket!P19," defeates ",Bracket!P20)</f>
        <v>chance that Texas Tech defeates SF Austin</v>
      </c>
      <c r="I8" s="3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.75" x14ac:dyDescent="0.2">
      <c r="A9" s="30"/>
      <c r="B9" s="5" t="s">
        <v>14</v>
      </c>
      <c r="C9" s="6">
        <v>0.4</v>
      </c>
      <c r="D9" s="7" t="str">
        <f>CONCATENATE("chance that ",Bracket!C22," defeates ",Bracket!C23)</f>
        <v>chance that Nevada defeates Texas</v>
      </c>
      <c r="E9" s="33"/>
      <c r="F9" s="5" t="s">
        <v>14</v>
      </c>
      <c r="G9" s="6">
        <v>0.41</v>
      </c>
      <c r="H9" s="7" t="str">
        <f>CONCATENATE("chance that ",Bracket!P22," defeates ",Bracket!P23)</f>
        <v>chance that Arkansas defeates Butler</v>
      </c>
      <c r="I9" s="3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.75" x14ac:dyDescent="0.2">
      <c r="A10" s="30"/>
      <c r="B10" s="5" t="s">
        <v>14</v>
      </c>
      <c r="C10" s="6">
        <v>0.93</v>
      </c>
      <c r="D10" s="7" t="str">
        <f>CONCATENATE("chance that ",Bracket!C25," defeates ",Bracket!C26)</f>
        <v>chance that Cincinnati defeates Georgia St</v>
      </c>
      <c r="E10" s="33"/>
      <c r="F10" s="5" t="s">
        <v>14</v>
      </c>
      <c r="G10" s="6">
        <v>0.98</v>
      </c>
      <c r="H10" s="7" t="str">
        <f>CONCATENATE("chance that ",Bracket!P25," defeates ",Bracket!P26)</f>
        <v>chance that Purdue defeates CS Fullerton</v>
      </c>
      <c r="I10" s="3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.75" x14ac:dyDescent="0.2">
      <c r="A11" s="30"/>
      <c r="B11" s="5" t="s">
        <v>14</v>
      </c>
      <c r="C11" s="6">
        <v>0.86</v>
      </c>
      <c r="D11" s="7" t="str">
        <f>CONCATENATE("chance that ",Bracket!D4," defeates ",Bracket!D7)</f>
        <v>chance that Virginia defeates Kansas St</v>
      </c>
      <c r="E11" s="33"/>
      <c r="F11" s="5" t="s">
        <v>14</v>
      </c>
      <c r="G11" s="6">
        <v>0.91</v>
      </c>
      <c r="H11" s="7" t="str">
        <f>CONCATENATE("chance that ",Bracket!N4," defeates ",Bracket!N7)</f>
        <v>chance that Villanova defeates Alabama</v>
      </c>
      <c r="I11" s="3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.75" x14ac:dyDescent="0.2">
      <c r="A12" s="30"/>
      <c r="B12" s="5" t="s">
        <v>14</v>
      </c>
      <c r="C12" s="6">
        <v>0.9</v>
      </c>
      <c r="D12" s="7" t="str">
        <f>CONCATENATE("chance that ",Bracket!D10," defeates ",Bracket!D13)</f>
        <v>chance that Davidson defeates Arizona</v>
      </c>
      <c r="E12" s="33"/>
      <c r="F12" s="5" t="s">
        <v>14</v>
      </c>
      <c r="G12" s="6">
        <v>0.92</v>
      </c>
      <c r="H12" s="7" t="str">
        <f>CONCATENATE("chance that ",Bracket!N10," defeates ",Bracket!N13)</f>
        <v>chance that West Virginia defeates Marshall</v>
      </c>
      <c r="I12" s="3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.75" x14ac:dyDescent="0.2">
      <c r="A13" s="30"/>
      <c r="B13" s="5" t="s">
        <v>14</v>
      </c>
      <c r="C13" s="6">
        <v>0.14000000000000001</v>
      </c>
      <c r="D13" s="7" t="str">
        <f>CONCATENATE("chance that ",Bracket!D16," defeates ",Bracket!D19)</f>
        <v>chance that Loyola Chicago defeates Tennessee</v>
      </c>
      <c r="E13" s="33"/>
      <c r="F13" s="5" t="s">
        <v>14</v>
      </c>
      <c r="G13" s="6">
        <v>0.4</v>
      </c>
      <c r="H13" s="7" t="str">
        <f>CONCATENATE("chance that ",Bracket!N16," defeates ",Bracket!N19)</f>
        <v>chance that Florida defeates Texas Tech</v>
      </c>
      <c r="I13" s="3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.75" x14ac:dyDescent="0.2">
      <c r="A14" s="30"/>
      <c r="B14" s="5" t="s">
        <v>14</v>
      </c>
      <c r="C14" s="6">
        <v>0.75</v>
      </c>
      <c r="D14" s="7" t="str">
        <f>CONCATENATE("chance that ",Bracket!D22," defeates ",Bracket!D25)</f>
        <v>chance that Texas defeates Cincinnati</v>
      </c>
      <c r="E14" s="33"/>
      <c r="F14" s="5" t="s">
        <v>14</v>
      </c>
      <c r="G14" s="6">
        <v>0.2</v>
      </c>
      <c r="H14" s="7" t="str">
        <f>CONCATENATE("chance that ",Bracket!N22," defeates ",Bracket!N25)</f>
        <v>chance that Butler defeates Purdue</v>
      </c>
      <c r="I14" s="3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.75" x14ac:dyDescent="0.2">
      <c r="A15" s="30"/>
      <c r="B15" s="5" t="s">
        <v>14</v>
      </c>
      <c r="C15" s="6">
        <v>0.95</v>
      </c>
      <c r="D15" s="7" t="str">
        <f>CONCATENATE("chance that ",Bracket!E7," defeates ",Bracket!E13)</f>
        <v>chance that Virginia defeates Davidson</v>
      </c>
      <c r="E15" s="33"/>
      <c r="F15" s="5" t="s">
        <v>14</v>
      </c>
      <c r="G15" s="6">
        <v>0.9</v>
      </c>
      <c r="H15" s="7" t="str">
        <f>CONCATENATE("chance that ",Bracket!M7," defeates ",Bracket!M13)</f>
        <v>chance that Villanova defeates West Virginia</v>
      </c>
      <c r="I15" s="3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.75" x14ac:dyDescent="0.2">
      <c r="A16" s="30"/>
      <c r="B16" s="5" t="s">
        <v>14</v>
      </c>
      <c r="C16" s="6">
        <v>0.75</v>
      </c>
      <c r="D16" s="7" t="str">
        <f>CONCATENATE("chance that ",Bracket!E19," defeates ",Bracket!E25)</f>
        <v>chance that Tennessee defeates Cincinnati</v>
      </c>
      <c r="E16" s="33"/>
      <c r="F16" s="5" t="s">
        <v>14</v>
      </c>
      <c r="G16" s="6">
        <v>0.12</v>
      </c>
      <c r="H16" s="7" t="str">
        <f>CONCATENATE("chance that ",Bracket!M19," defeates ",Bracket!M25)</f>
        <v>chance that Florida defeates Purdue</v>
      </c>
      <c r="I16" s="3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.75" x14ac:dyDescent="0.2">
      <c r="A17" s="30"/>
      <c r="B17" s="5" t="s">
        <v>14</v>
      </c>
      <c r="C17" s="6">
        <v>0.75</v>
      </c>
      <c r="D17" s="7" t="str">
        <f>CONCATENATE("chance that ",Bracket!F10," defeates ",Bracket!F22)</f>
        <v>chance that Virginia defeates Tennessee</v>
      </c>
      <c r="E17" s="33"/>
      <c r="F17" s="5" t="s">
        <v>14</v>
      </c>
      <c r="G17" s="6">
        <v>0.9</v>
      </c>
      <c r="H17" s="7" t="str">
        <f>CONCATENATE("chance that ",Bracket!L10," defeates ",Bracket!L22)</f>
        <v>chance that Villanova defeates Florida</v>
      </c>
      <c r="I17" s="3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.75" customHeight="1" x14ac:dyDescent="0.2">
      <c r="A18" s="30"/>
      <c r="B18" s="33"/>
      <c r="C18" s="34"/>
      <c r="D18" s="33"/>
      <c r="E18" s="33"/>
      <c r="F18" s="33"/>
      <c r="G18" s="33"/>
      <c r="H18" s="33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8.75" x14ac:dyDescent="0.3">
      <c r="A19" s="30"/>
      <c r="B19" s="78" t="s">
        <v>16</v>
      </c>
      <c r="C19" s="78"/>
      <c r="D19" s="78"/>
      <c r="E19" s="31"/>
      <c r="F19" s="78" t="s">
        <v>18</v>
      </c>
      <c r="G19" s="78"/>
      <c r="H19" s="78"/>
      <c r="I19" s="3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.75" x14ac:dyDescent="0.2">
      <c r="A20" s="30"/>
      <c r="B20" s="5" t="s">
        <v>14</v>
      </c>
      <c r="C20" s="6">
        <v>0.98</v>
      </c>
      <c r="D20" s="7" t="str">
        <f>CONCATENATE("chance that ",Bracket!C31," defeates ",Bracket!C32)</f>
        <v>chance that Xavier defeates NCCU/TXSO</v>
      </c>
      <c r="E20" s="33"/>
      <c r="F20" s="5" t="s">
        <v>14</v>
      </c>
      <c r="G20" s="6">
        <v>0.95</v>
      </c>
      <c r="H20" s="7" t="str">
        <f>CONCATENATE("chance that ",Bracket!P31," defeates ",Bracket!P32)</f>
        <v>chance that Kansas defeates Penn</v>
      </c>
      <c r="I20" s="3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3">
      <c r="A21" s="30"/>
      <c r="B21" s="5" t="s">
        <v>14</v>
      </c>
      <c r="C21" s="6">
        <v>0.42</v>
      </c>
      <c r="D21" s="7" t="str">
        <f>CONCATENATE("chance that ",Bracket!C34," defeates ",Bracket!C35)</f>
        <v>chance that Missouri defeates Florida St</v>
      </c>
      <c r="E21" s="33"/>
      <c r="F21" s="5" t="s">
        <v>14</v>
      </c>
      <c r="G21" s="6">
        <v>0.55000000000000004</v>
      </c>
      <c r="H21" s="7" t="str">
        <f>CONCATENATE("chance that ",Bracket!P34," defeates ",Bracket!P35)</f>
        <v>chance that Seton Hall defeates NC State</v>
      </c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3">
      <c r="A22" s="30"/>
      <c r="B22" s="5" t="s">
        <v>14</v>
      </c>
      <c r="C22" s="6">
        <v>0.77</v>
      </c>
      <c r="D22" s="7" t="str">
        <f>CONCATENATE("chance that ",Bracket!C37," defeates ",Bracket!C38)</f>
        <v>chance that Ohio St defeates S Dakota St</v>
      </c>
      <c r="E22" s="33"/>
      <c r="F22" s="5" t="s">
        <v>14</v>
      </c>
      <c r="G22" s="6">
        <v>0.73</v>
      </c>
      <c r="H22" s="7" t="str">
        <f>CONCATENATE("chance that ",Bracket!P37," defeates ",Bracket!P38)</f>
        <v>chance that Clemson defeates New Mexico St</v>
      </c>
      <c r="I22" s="3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3">
      <c r="A23" s="30"/>
      <c r="B23" s="5" t="s">
        <v>14</v>
      </c>
      <c r="C23" s="6">
        <v>0.92</v>
      </c>
      <c r="D23" s="7" t="str">
        <f>CONCATENATE("chance that ",Bracket!C40," defeates ",Bracket!C41)</f>
        <v>chance that Gonzaga defeates UNC Green.</v>
      </c>
      <c r="E23" s="33"/>
      <c r="F23" s="5" t="s">
        <v>14</v>
      </c>
      <c r="G23" s="6">
        <v>0.9</v>
      </c>
      <c r="H23" s="7" t="str">
        <f>CONCATENATE("chance that ",Bracket!P40," defeates ",Bracket!P41)</f>
        <v>chance that Auburn defeates Charleston</v>
      </c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3">
      <c r="A24" s="30"/>
      <c r="B24" s="5" t="s">
        <v>14</v>
      </c>
      <c r="C24" s="6">
        <v>0.72</v>
      </c>
      <c r="D24" s="7" t="str">
        <f>CONCATENATE("chance that ",Bracket!C43," defeates ",Bracket!C44)</f>
        <v>chance that Houston defeates San Diego St</v>
      </c>
      <c r="E24" s="33"/>
      <c r="F24" s="5" t="s">
        <v>14</v>
      </c>
      <c r="G24" s="6">
        <v>0.65</v>
      </c>
      <c r="H24" s="7" t="str">
        <f>CONCATENATE("chance that ",Bracket!P43," defeates ",Bracket!P44)</f>
        <v>chance that TCU defeates ASU/Syracuse</v>
      </c>
      <c r="I24" s="3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3">
      <c r="A25" s="30"/>
      <c r="B25" s="5" t="s">
        <v>14</v>
      </c>
      <c r="C25" s="6">
        <v>0.89</v>
      </c>
      <c r="D25" s="7" t="str">
        <f>CONCATENATE("chance that ",Bracket!C46," defeates ",Bracket!C47)</f>
        <v>chance that Michigan defeates Montana</v>
      </c>
      <c r="E25" s="33"/>
      <c r="F25" s="5" t="s">
        <v>14</v>
      </c>
      <c r="G25" s="6">
        <v>0.92</v>
      </c>
      <c r="H25" s="7" t="str">
        <f>CONCATENATE("chance that ",Bracket!P46," defeates ",Bracket!P47)</f>
        <v>chance that Michigan St defeates Bucknell</v>
      </c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3">
      <c r="A26" s="30"/>
      <c r="B26" s="5" t="s">
        <v>14</v>
      </c>
      <c r="C26" s="6">
        <v>0.57999999999999996</v>
      </c>
      <c r="D26" s="7" t="str">
        <f>CONCATENATE("chance that ",Bracket!C49," defeates ",Bracket!C50)</f>
        <v>chance that Texas A&amp;M defeates Providence</v>
      </c>
      <c r="E26" s="33"/>
      <c r="F26" s="5" t="s">
        <v>14</v>
      </c>
      <c r="G26" s="6">
        <v>0.5</v>
      </c>
      <c r="H26" s="7" t="str">
        <f>CONCATENATE("chance that ",Bracket!P49," defeates ",Bracket!P50)</f>
        <v>chance that Rhode Island defeates Oklahoma</v>
      </c>
      <c r="I26" s="3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3">
      <c r="A27" s="30"/>
      <c r="B27" s="5" t="s">
        <v>14</v>
      </c>
      <c r="C27" s="6">
        <v>0.96</v>
      </c>
      <c r="D27" s="7" t="str">
        <f>CONCATENATE("chance that ",Bracket!C52," defeates ",Bracket!C53)</f>
        <v>chance that North Carolina defeates Lipscomb</v>
      </c>
      <c r="E27" s="33"/>
      <c r="F27" s="5" t="s">
        <v>14</v>
      </c>
      <c r="G27" s="6">
        <v>0.96</v>
      </c>
      <c r="H27" s="7" t="str">
        <f>CONCATENATE("chance that ",Bracket!P52," defeates ",Bracket!P53)</f>
        <v>chance that Duke defeates Iona</v>
      </c>
      <c r="I27" s="3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3">
      <c r="A28" s="30"/>
      <c r="B28" s="5" t="s">
        <v>14</v>
      </c>
      <c r="C28" s="6">
        <v>0.85</v>
      </c>
      <c r="D28" s="7" t="str">
        <f>CONCATENATE("chance that ",Bracket!D31," defeates ",Bracket!D34)</f>
        <v>chance that Xavier defeates Florida St</v>
      </c>
      <c r="E28" s="33"/>
      <c r="F28" s="5" t="s">
        <v>14</v>
      </c>
      <c r="G28" s="6">
        <v>0.92</v>
      </c>
      <c r="H28" s="7" t="str">
        <f>CONCATENATE("chance that ",Bracket!N31," defeates ",Bracket!N34)</f>
        <v>chance that Kansas defeates Seton Hall</v>
      </c>
      <c r="I28" s="3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3">
      <c r="A29" s="30"/>
      <c r="B29" s="5" t="s">
        <v>14</v>
      </c>
      <c r="C29" s="6">
        <v>0.25</v>
      </c>
      <c r="D29" s="7" t="str">
        <f>CONCATENATE("chance that ",Bracket!D37," defeates ",Bracket!D40)</f>
        <v>chance that Ohio St defeates Gonzaga</v>
      </c>
      <c r="E29" s="33"/>
      <c r="F29" s="5" t="s">
        <v>14</v>
      </c>
      <c r="G29" s="6">
        <v>0.3</v>
      </c>
      <c r="H29" s="7" t="str">
        <f>CONCATENATE("chance that ",Bracket!N37," defeates ",Bracket!N40)</f>
        <v>chance that Clemson defeates Auburn</v>
      </c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3">
      <c r="A30" s="30"/>
      <c r="B30" s="5" t="s">
        <v>14</v>
      </c>
      <c r="C30" s="6">
        <v>0.4</v>
      </c>
      <c r="D30" s="7" t="str">
        <f>CONCATENATE("chance that ",Bracket!D43," defeates ",Bracket!D46)</f>
        <v>chance that Houston defeates Michigan</v>
      </c>
      <c r="E30" s="33"/>
      <c r="F30" s="5" t="s">
        <v>14</v>
      </c>
      <c r="G30" s="6">
        <v>0.95</v>
      </c>
      <c r="H30" s="7" t="str">
        <f>CONCATENATE("chance that ",Bracket!N43," defeates ",Bracket!N46)</f>
        <v>chance that TCU defeates Bucknell</v>
      </c>
      <c r="I30" s="3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3">
      <c r="A31" s="30"/>
      <c r="B31" s="5" t="s">
        <v>14</v>
      </c>
      <c r="C31" s="6">
        <v>0.25</v>
      </c>
      <c r="D31" s="7" t="str">
        <f>CONCATENATE("chance that ",Bracket!D49," defeates ",Bracket!D52)</f>
        <v>chance that Texas A&amp;M defeates North Carolina</v>
      </c>
      <c r="E31" s="33"/>
      <c r="F31" s="5" t="s">
        <v>14</v>
      </c>
      <c r="G31" s="6">
        <v>7.0000000000000007E-2</v>
      </c>
      <c r="H31" s="7" t="str">
        <f>CONCATENATE("chance that ",Bracket!N49," defeates ",Bracket!N52)</f>
        <v>chance that Rhode Island defeates Duke</v>
      </c>
      <c r="I31" s="3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3">
      <c r="A32" s="30"/>
      <c r="B32" s="5" t="s">
        <v>14</v>
      </c>
      <c r="C32" s="6">
        <v>0.2</v>
      </c>
      <c r="D32" s="7" t="str">
        <f>CONCATENATE("chance that ",Bracket!E34," defeates ",Bracket!E40)</f>
        <v>chance that Florida St defeates Gonzaga</v>
      </c>
      <c r="E32" s="33"/>
      <c r="F32" s="5" t="s">
        <v>14</v>
      </c>
      <c r="G32" s="6">
        <v>0.65</v>
      </c>
      <c r="H32" s="7" t="str">
        <f>CONCATENATE("chance that ",Bracket!M34," defeates ",Bracket!M40)</f>
        <v>chance that Kansas defeates Auburn</v>
      </c>
      <c r="I32" s="3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3">
      <c r="A33" s="30"/>
      <c r="B33" s="5" t="s">
        <v>14</v>
      </c>
      <c r="C33" s="6">
        <v>0.1</v>
      </c>
      <c r="D33" s="7" t="str">
        <f>CONCATENATE("chance that ",Bracket!E46," defeates ",Bracket!E52)</f>
        <v>chance that Houston defeates Texas A&amp;M</v>
      </c>
      <c r="E33" s="33"/>
      <c r="F33" s="5" t="s">
        <v>14</v>
      </c>
      <c r="G33" s="6">
        <v>0.85</v>
      </c>
      <c r="H33" s="7" t="str">
        <f>CONCATENATE("chance that ",Bracket!M46," defeates ",Bracket!M52)</f>
        <v>chance that TCU defeates Duke</v>
      </c>
      <c r="I33" s="3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3">
      <c r="A34" s="30"/>
      <c r="B34" s="5" t="s">
        <v>14</v>
      </c>
      <c r="C34" s="6">
        <v>0.9</v>
      </c>
      <c r="D34" s="7" t="str">
        <f>CONCATENATE("chance that ",Bracket!F37," defeates ",Bracket!F49)</f>
        <v>chance that Gonzaga defeates Texas A&amp;M</v>
      </c>
      <c r="E34" s="33"/>
      <c r="F34" s="5" t="s">
        <v>14</v>
      </c>
      <c r="G34" s="6">
        <v>0.87</v>
      </c>
      <c r="H34" s="7" t="str">
        <f>CONCATENATE("chance that ",Bracket!L37," defeates ",Bracket!L49)</f>
        <v>chance that Auburn defeates Duke</v>
      </c>
      <c r="I34" s="3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2.25" customHeight="1" x14ac:dyDescent="0.3">
      <c r="A35" s="30"/>
      <c r="B35" s="33"/>
      <c r="C35" s="34"/>
      <c r="D35" s="33"/>
      <c r="E35" s="33"/>
      <c r="F35" s="33"/>
      <c r="G35" s="33"/>
      <c r="H35" s="33"/>
      <c r="I35" s="3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8" x14ac:dyDescent="0.35">
      <c r="A36" s="30"/>
      <c r="B36" s="78" t="s">
        <v>19</v>
      </c>
      <c r="C36" s="78"/>
      <c r="D36" s="78"/>
      <c r="E36" s="31"/>
      <c r="F36" s="31"/>
      <c r="G36" s="31"/>
      <c r="H36" s="31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3">
      <c r="A37" s="30"/>
      <c r="B37" s="5" t="s">
        <v>14</v>
      </c>
      <c r="C37" s="6">
        <v>0.93</v>
      </c>
      <c r="D37" s="7" t="str">
        <f>CONCATENATE("chance that ",Bracket!G16," defeates ",Bracket!G43)</f>
        <v>chance that Virginia defeates Gonzaga</v>
      </c>
      <c r="E37" s="33"/>
      <c r="F37" s="33"/>
      <c r="G37" s="33"/>
      <c r="H37" s="33"/>
      <c r="I37" s="3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3">
      <c r="A38" s="30"/>
      <c r="B38" s="5" t="s">
        <v>14</v>
      </c>
      <c r="C38" s="6">
        <v>0.65</v>
      </c>
      <c r="D38" s="7" t="str">
        <f>CONCATENATE("chance that ",Bracket!K16," defeates ",Bracket!K43)</f>
        <v>chance that Florida defeates Auburn</v>
      </c>
      <c r="E38" s="33"/>
      <c r="F38" s="33"/>
      <c r="G38" s="33"/>
      <c r="H38" s="33"/>
      <c r="I38" s="3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3">
      <c r="A39" s="30"/>
      <c r="B39" s="5" t="s">
        <v>14</v>
      </c>
      <c r="C39" s="6">
        <v>0.65</v>
      </c>
      <c r="D39" s="7" t="str">
        <f>CONCATENATE("chance that ",Bracket!G29," defeates ",Bracket!K29)</f>
        <v>chance that Virginia defeates Florida</v>
      </c>
      <c r="E39" s="33"/>
      <c r="F39" s="33"/>
      <c r="G39" s="33"/>
      <c r="H39" s="33"/>
      <c r="I39" s="3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3">
      <c r="A40" s="30"/>
      <c r="B40" s="33"/>
      <c r="C40" s="34"/>
      <c r="D40" s="33"/>
      <c r="E40" s="33"/>
      <c r="F40" s="33"/>
      <c r="G40" s="33"/>
      <c r="H40" s="33"/>
      <c r="I40" s="3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4.4" thickBot="1" x14ac:dyDescent="0.35">
      <c r="A41" s="35"/>
      <c r="B41" s="36"/>
      <c r="C41" s="37"/>
      <c r="D41" s="36"/>
      <c r="E41" s="36"/>
      <c r="F41" s="36"/>
      <c r="G41" s="36"/>
      <c r="H41" s="36"/>
      <c r="I41" s="3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3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3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3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3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3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3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3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3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3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3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3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3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3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3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3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3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3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3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3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3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3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3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3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3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3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3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3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3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3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3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3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3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3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3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3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3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3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3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3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3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3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3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x14ac:dyDescent="0.3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3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x14ac:dyDescent="0.3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3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3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3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x14ac:dyDescent="0.3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x14ac:dyDescent="0.3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x14ac:dyDescent="0.3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x14ac:dyDescent="0.3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x14ac:dyDescent="0.3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x14ac:dyDescent="0.3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x14ac:dyDescent="0.3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x14ac:dyDescent="0.3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x14ac:dyDescent="0.3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x14ac:dyDescent="0.3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x14ac:dyDescent="0.3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x14ac:dyDescent="0.3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x14ac:dyDescent="0.3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x14ac:dyDescent="0.3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x14ac:dyDescent="0.3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x14ac:dyDescent="0.3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x14ac:dyDescent="0.3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x14ac:dyDescent="0.3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x14ac:dyDescent="0.3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x14ac:dyDescent="0.3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x14ac:dyDescent="0.3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x14ac:dyDescent="0.3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x14ac:dyDescent="0.3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x14ac:dyDescent="0.3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x14ac:dyDescent="0.3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x14ac:dyDescent="0.3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x14ac:dyDescent="0.3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40" x14ac:dyDescent="0.3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40" x14ac:dyDescent="0.3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40" x14ac:dyDescent="0.3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40" x14ac:dyDescent="0.3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40" x14ac:dyDescent="0.3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40" x14ac:dyDescent="0.3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40" x14ac:dyDescent="0.3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40" x14ac:dyDescent="0.3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40" x14ac:dyDescent="0.3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40" x14ac:dyDescent="0.3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40" x14ac:dyDescent="0.3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40" x14ac:dyDescent="0.3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3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3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3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3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3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3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3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3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3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3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3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3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3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3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3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3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3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3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3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3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3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3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3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3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3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3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3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3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3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3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3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3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3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3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3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3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3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3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3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3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3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3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3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3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3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3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3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3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3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3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3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3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3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3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3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3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3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3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3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3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3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3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3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3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3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3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3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3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3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3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3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3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3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</sheetData>
  <mergeCells count="5">
    <mergeCell ref="B2:D2"/>
    <mergeCell ref="B19:D19"/>
    <mergeCell ref="F2:H2"/>
    <mergeCell ref="F19:H19"/>
    <mergeCell ref="B36:D3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tabSelected="1" zoomScale="70" zoomScaleNormal="70" workbookViewId="0">
      <selection activeCell="S41" sqref="S41"/>
    </sheetView>
  </sheetViews>
  <sheetFormatPr defaultRowHeight="14.4" x14ac:dyDescent="0.3"/>
  <cols>
    <col min="1" max="1" width="6" customWidth="1"/>
    <col min="2" max="2" width="3.44140625" customWidth="1"/>
    <col min="3" max="6" width="15" customWidth="1"/>
    <col min="7" max="7" width="15" style="10" customWidth="1"/>
    <col min="8" max="8" width="0.88671875" style="10" customWidth="1"/>
    <col min="9" max="9" width="22.6640625" style="10" customWidth="1"/>
    <col min="10" max="10" width="0.88671875" customWidth="1"/>
    <col min="11" max="14" width="15" customWidth="1"/>
    <col min="15" max="15" width="3.44140625" customWidth="1"/>
    <col min="16" max="16" width="15" customWidth="1"/>
    <col min="17" max="17" width="15" style="9" customWidth="1"/>
    <col min="18" max="20" width="15" customWidth="1"/>
  </cols>
  <sheetData>
    <row r="1" spans="1:38" ht="15" x14ac:dyDescent="0.25">
      <c r="A1" s="10"/>
      <c r="B1" s="10"/>
      <c r="C1" s="10"/>
      <c r="D1" s="10"/>
      <c r="E1" s="10"/>
      <c r="F1" s="10"/>
      <c r="J1" s="10"/>
      <c r="K1" s="10"/>
      <c r="L1" s="10"/>
      <c r="M1" s="10"/>
      <c r="N1" s="10"/>
      <c r="O1" s="10"/>
      <c r="P1" s="10"/>
      <c r="Q1" s="11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23.25" x14ac:dyDescent="0.35">
      <c r="A2" s="10"/>
      <c r="B2" s="10"/>
      <c r="D2" s="10"/>
      <c r="E2" s="17" t="s">
        <v>15</v>
      </c>
      <c r="F2" s="10"/>
      <c r="J2" s="10"/>
      <c r="K2" s="10"/>
      <c r="L2" s="10"/>
      <c r="M2" s="17" t="s">
        <v>17</v>
      </c>
      <c r="N2" s="10"/>
      <c r="O2" s="10"/>
      <c r="P2" s="10"/>
      <c r="Q2" s="11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7.5" customHeight="1" x14ac:dyDescent="0.25">
      <c r="A3" s="10"/>
      <c r="B3" s="11"/>
      <c r="C3" s="11"/>
      <c r="D3" s="11"/>
      <c r="E3" s="11"/>
      <c r="F3" s="11"/>
      <c r="G3" s="11"/>
      <c r="H3" s="11"/>
      <c r="J3" s="10"/>
      <c r="K3" s="10"/>
      <c r="L3" s="10"/>
      <c r="M3" s="10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3">
      <c r="A4" s="10"/>
      <c r="B4" s="12">
        <v>1</v>
      </c>
      <c r="C4" s="11" t="s">
        <v>0</v>
      </c>
      <c r="D4" s="85" t="str">
        <f>Odds!E1</f>
        <v>Virginia</v>
      </c>
      <c r="E4" s="11"/>
      <c r="F4" s="11"/>
      <c r="G4" s="11"/>
      <c r="H4" s="11"/>
      <c r="J4" s="10"/>
      <c r="K4" s="53"/>
      <c r="L4" s="53"/>
      <c r="M4" s="53"/>
      <c r="N4" s="79" t="str">
        <f>Odds!E31</f>
        <v>Villanova</v>
      </c>
      <c r="O4" s="12">
        <v>1</v>
      </c>
      <c r="P4" s="11" t="s">
        <v>39</v>
      </c>
      <c r="Q4" s="11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7.5" customHeight="1" x14ac:dyDescent="0.3">
      <c r="A5" s="10"/>
      <c r="B5" s="88">
        <v>16</v>
      </c>
      <c r="C5" s="86" t="s">
        <v>1</v>
      </c>
      <c r="D5" s="80"/>
      <c r="E5" s="11"/>
      <c r="F5" s="11"/>
      <c r="G5" s="11"/>
      <c r="H5" s="11"/>
      <c r="J5" s="10"/>
      <c r="K5" s="53"/>
      <c r="L5" s="53"/>
      <c r="M5" s="53"/>
      <c r="N5" s="80"/>
      <c r="O5" s="92">
        <v>16</v>
      </c>
      <c r="P5" s="94" t="s">
        <v>40</v>
      </c>
      <c r="Q5" s="11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7.5" customHeight="1" x14ac:dyDescent="0.3">
      <c r="A6" s="10"/>
      <c r="B6" s="89"/>
      <c r="C6" s="87"/>
      <c r="D6" s="14"/>
      <c r="E6" s="10"/>
      <c r="F6" s="10"/>
      <c r="J6" s="10"/>
      <c r="K6" s="53"/>
      <c r="L6" s="53"/>
      <c r="M6" s="53"/>
      <c r="N6" s="55"/>
      <c r="O6" s="93"/>
      <c r="P6" s="95"/>
      <c r="Q6" s="11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x14ac:dyDescent="0.3">
      <c r="A7" s="10"/>
      <c r="B7" s="12">
        <v>8</v>
      </c>
      <c r="C7" s="11" t="s">
        <v>2</v>
      </c>
      <c r="D7" s="81" t="str">
        <f>Odds!E2</f>
        <v>Kansas St</v>
      </c>
      <c r="E7" s="53" t="str">
        <f>Odds!E9</f>
        <v>Virginia</v>
      </c>
      <c r="F7" s="10"/>
      <c r="J7" s="10"/>
      <c r="K7" s="53"/>
      <c r="L7" s="53"/>
      <c r="M7" s="53" t="str">
        <f>Odds!E39</f>
        <v>Villanova</v>
      </c>
      <c r="N7" s="83" t="str">
        <f>Odds!E32</f>
        <v>Alabama</v>
      </c>
      <c r="O7" s="12">
        <v>8</v>
      </c>
      <c r="P7" s="11" t="s">
        <v>41</v>
      </c>
      <c r="Q7" s="11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7.5" customHeight="1" x14ac:dyDescent="0.3">
      <c r="A8" s="10"/>
      <c r="B8" s="88">
        <v>9</v>
      </c>
      <c r="C8" s="86" t="s">
        <v>3</v>
      </c>
      <c r="D8" s="82"/>
      <c r="E8" s="14"/>
      <c r="F8" s="10"/>
      <c r="J8" s="10"/>
      <c r="K8" s="53"/>
      <c r="L8" s="53"/>
      <c r="M8" s="56"/>
      <c r="N8" s="84"/>
      <c r="O8" s="92">
        <v>9</v>
      </c>
      <c r="P8" s="94" t="s">
        <v>42</v>
      </c>
      <c r="Q8" s="11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7.5" customHeight="1" x14ac:dyDescent="0.3">
      <c r="A9" s="10"/>
      <c r="B9" s="89"/>
      <c r="C9" s="87"/>
      <c r="D9" s="11"/>
      <c r="E9" s="19"/>
      <c r="F9" s="10"/>
      <c r="J9" s="10"/>
      <c r="K9" s="53"/>
      <c r="L9" s="53"/>
      <c r="M9" s="57"/>
      <c r="N9" s="52"/>
      <c r="O9" s="93"/>
      <c r="P9" s="95"/>
      <c r="Q9" s="11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x14ac:dyDescent="0.3">
      <c r="A10" s="10"/>
      <c r="B10" s="12">
        <v>5</v>
      </c>
      <c r="C10" s="11" t="s">
        <v>4</v>
      </c>
      <c r="D10" s="85" t="str">
        <f>Odds!E3</f>
        <v>Davidson</v>
      </c>
      <c r="E10" s="19"/>
      <c r="F10" s="53" t="str">
        <f>Odds!E13</f>
        <v>Virginia</v>
      </c>
      <c r="J10" s="10"/>
      <c r="K10" s="53"/>
      <c r="L10" s="53" t="str">
        <f>Odds!E43</f>
        <v>Villanova</v>
      </c>
      <c r="M10" s="57"/>
      <c r="N10" s="79" t="str">
        <f>Odds!E33</f>
        <v>West Virginia</v>
      </c>
      <c r="O10" s="12">
        <v>5</v>
      </c>
      <c r="P10" s="11" t="s">
        <v>43</v>
      </c>
      <c r="Q10" s="1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7.5" customHeight="1" x14ac:dyDescent="0.3">
      <c r="A11" s="10"/>
      <c r="B11" s="88">
        <v>12</v>
      </c>
      <c r="C11" s="86" t="s">
        <v>5</v>
      </c>
      <c r="D11" s="80"/>
      <c r="E11" s="19"/>
      <c r="F11" s="52"/>
      <c r="J11" s="10"/>
      <c r="K11" s="53"/>
      <c r="L11" s="56"/>
      <c r="M11" s="57"/>
      <c r="N11" s="80"/>
      <c r="O11" s="92">
        <v>12</v>
      </c>
      <c r="P11" s="94" t="s">
        <v>44</v>
      </c>
      <c r="Q11" s="1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7.5" customHeight="1" x14ac:dyDescent="0.3">
      <c r="A12" s="10"/>
      <c r="B12" s="89"/>
      <c r="C12" s="87"/>
      <c r="D12" s="52"/>
      <c r="E12" s="19"/>
      <c r="F12" s="15"/>
      <c r="J12" s="10"/>
      <c r="K12" s="53"/>
      <c r="L12" s="57"/>
      <c r="M12" s="57"/>
      <c r="N12" s="55"/>
      <c r="O12" s="93"/>
      <c r="P12" s="95"/>
      <c r="Q12" s="11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x14ac:dyDescent="0.3">
      <c r="A13" s="10"/>
      <c r="B13" s="12">
        <v>4</v>
      </c>
      <c r="C13" s="18" t="s">
        <v>6</v>
      </c>
      <c r="D13" s="81" t="str">
        <f>Odds!E4</f>
        <v>Arizona</v>
      </c>
      <c r="E13" s="16" t="str">
        <f>Odds!E10</f>
        <v>Davidson</v>
      </c>
      <c r="F13" s="15"/>
      <c r="J13" s="10"/>
      <c r="K13" s="53"/>
      <c r="L13" s="57"/>
      <c r="M13" s="58" t="str">
        <f>Odds!E40</f>
        <v>West Virginia</v>
      </c>
      <c r="N13" s="83" t="str">
        <f>Odds!E34</f>
        <v>Marshall</v>
      </c>
      <c r="O13" s="12">
        <v>4</v>
      </c>
      <c r="P13" s="18" t="s">
        <v>45</v>
      </c>
      <c r="Q13" s="11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7.5" customHeight="1" x14ac:dyDescent="0.3">
      <c r="A14" s="10"/>
      <c r="B14" s="88">
        <v>13</v>
      </c>
      <c r="C14" s="86" t="s">
        <v>7</v>
      </c>
      <c r="D14" s="82"/>
      <c r="E14" s="53"/>
      <c r="F14" s="15"/>
      <c r="J14" s="10"/>
      <c r="K14" s="53"/>
      <c r="L14" s="57"/>
      <c r="M14" s="53"/>
      <c r="N14" s="84"/>
      <c r="O14" s="92">
        <v>13</v>
      </c>
      <c r="P14" s="94" t="s">
        <v>46</v>
      </c>
      <c r="Q14" s="11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7.5" customHeight="1" x14ac:dyDescent="0.3">
      <c r="A15" s="10"/>
      <c r="B15" s="89"/>
      <c r="C15" s="87"/>
      <c r="D15" s="13"/>
      <c r="E15" s="53"/>
      <c r="F15" s="15"/>
      <c r="J15" s="10"/>
      <c r="K15" s="53"/>
      <c r="L15" s="57"/>
      <c r="M15" s="53"/>
      <c r="N15" s="52"/>
      <c r="O15" s="93"/>
      <c r="P15" s="95"/>
      <c r="Q15" s="11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x14ac:dyDescent="0.3">
      <c r="A16" s="10"/>
      <c r="B16" s="12">
        <v>6</v>
      </c>
      <c r="C16" s="18" t="s">
        <v>8</v>
      </c>
      <c r="D16" s="85" t="str">
        <f>Odds!E5</f>
        <v>Loyola Chicago</v>
      </c>
      <c r="E16" s="53"/>
      <c r="F16" s="15"/>
      <c r="G16" s="53" t="str">
        <f>Odds!E15</f>
        <v>Virginia</v>
      </c>
      <c r="J16" s="10"/>
      <c r="K16" s="53" t="str">
        <f>Odds!E45</f>
        <v>Florida</v>
      </c>
      <c r="L16" s="57"/>
      <c r="M16" s="53"/>
      <c r="N16" s="79" t="str">
        <f>Odds!E35</f>
        <v>Florida</v>
      </c>
      <c r="O16" s="12">
        <v>6</v>
      </c>
      <c r="P16" s="18" t="s">
        <v>47</v>
      </c>
      <c r="Q16" s="11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7.5" customHeight="1" x14ac:dyDescent="0.3">
      <c r="A17" s="10"/>
      <c r="B17" s="88">
        <v>11</v>
      </c>
      <c r="C17" s="86" t="s">
        <v>9</v>
      </c>
      <c r="D17" s="80"/>
      <c r="E17" s="53"/>
      <c r="F17" s="15"/>
      <c r="G17" s="20"/>
      <c r="J17" s="10"/>
      <c r="K17" s="56"/>
      <c r="L17" s="57"/>
      <c r="M17" s="53"/>
      <c r="N17" s="80"/>
      <c r="O17" s="92">
        <v>11</v>
      </c>
      <c r="P17" s="94" t="s">
        <v>48</v>
      </c>
      <c r="Q17" s="11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7.5" customHeight="1" x14ac:dyDescent="0.3">
      <c r="A18" s="10"/>
      <c r="B18" s="89"/>
      <c r="C18" s="87"/>
      <c r="D18" s="52"/>
      <c r="E18" s="53"/>
      <c r="F18" s="15"/>
      <c r="G18" s="19"/>
      <c r="J18" s="10"/>
      <c r="K18" s="57"/>
      <c r="L18" s="57"/>
      <c r="M18" s="53"/>
      <c r="N18" s="55"/>
      <c r="O18" s="93"/>
      <c r="P18" s="95"/>
      <c r="Q18" s="11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x14ac:dyDescent="0.3">
      <c r="A19" s="10"/>
      <c r="B19" s="12">
        <v>3</v>
      </c>
      <c r="C19" s="18" t="s">
        <v>36</v>
      </c>
      <c r="D19" s="81" t="str">
        <f>Odds!E6</f>
        <v>Tennessee</v>
      </c>
      <c r="E19" s="53" t="str">
        <f>Odds!E11</f>
        <v>Tennessee</v>
      </c>
      <c r="F19" s="15"/>
      <c r="G19" s="19"/>
      <c r="J19" s="10"/>
      <c r="K19" s="57"/>
      <c r="L19" s="57"/>
      <c r="M19" s="53" t="str">
        <f>Odds!E41</f>
        <v>Florida</v>
      </c>
      <c r="N19" s="83" t="str">
        <f>Odds!E36</f>
        <v>Texas Tech</v>
      </c>
      <c r="O19" s="12">
        <v>3</v>
      </c>
      <c r="P19" s="18" t="s">
        <v>49</v>
      </c>
      <c r="Q19" s="11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7.5" customHeight="1" x14ac:dyDescent="0.3">
      <c r="A20" s="10"/>
      <c r="B20" s="88">
        <v>14</v>
      </c>
      <c r="C20" s="86" t="s">
        <v>10</v>
      </c>
      <c r="D20" s="82"/>
      <c r="E20" s="52"/>
      <c r="F20" s="15"/>
      <c r="G20" s="19"/>
      <c r="J20" s="10"/>
      <c r="K20" s="57"/>
      <c r="L20" s="57"/>
      <c r="M20" s="56"/>
      <c r="N20" s="84"/>
      <c r="O20" s="92">
        <v>14</v>
      </c>
      <c r="P20" s="94" t="s">
        <v>50</v>
      </c>
      <c r="Q20" s="11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7.5" customHeight="1" x14ac:dyDescent="0.3">
      <c r="A21" s="10"/>
      <c r="B21" s="89"/>
      <c r="C21" s="87"/>
      <c r="D21" s="13"/>
      <c r="E21" s="15"/>
      <c r="F21" s="15"/>
      <c r="G21" s="19"/>
      <c r="J21" s="10"/>
      <c r="K21" s="57"/>
      <c r="L21" s="57"/>
      <c r="M21" s="57"/>
      <c r="N21" s="52"/>
      <c r="O21" s="93"/>
      <c r="P21" s="95"/>
      <c r="Q21" s="11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x14ac:dyDescent="0.3">
      <c r="A22" s="10"/>
      <c r="B22" s="12">
        <v>7</v>
      </c>
      <c r="C22" s="18" t="s">
        <v>11</v>
      </c>
      <c r="D22" s="85" t="str">
        <f>Odds!E7</f>
        <v>Texas</v>
      </c>
      <c r="E22" s="15"/>
      <c r="F22" s="16" t="str">
        <f>Odds!E14</f>
        <v>Tennessee</v>
      </c>
      <c r="G22" s="19"/>
      <c r="J22" s="10"/>
      <c r="K22" s="57"/>
      <c r="L22" s="58" t="str">
        <f>Odds!E44</f>
        <v>Florida</v>
      </c>
      <c r="M22" s="57"/>
      <c r="N22" s="79" t="str">
        <f>Odds!E37</f>
        <v>Butler</v>
      </c>
      <c r="O22" s="12">
        <v>7</v>
      </c>
      <c r="P22" s="18" t="s">
        <v>51</v>
      </c>
      <c r="Q22" s="11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7.5" customHeight="1" x14ac:dyDescent="0.3">
      <c r="A23" s="10"/>
      <c r="B23" s="88">
        <v>10</v>
      </c>
      <c r="C23" s="86" t="s">
        <v>12</v>
      </c>
      <c r="D23" s="80"/>
      <c r="E23" s="15"/>
      <c r="F23" s="10"/>
      <c r="G23" s="19"/>
      <c r="J23" s="10"/>
      <c r="K23" s="57"/>
      <c r="L23" s="53"/>
      <c r="M23" s="57"/>
      <c r="N23" s="80"/>
      <c r="O23" s="92">
        <v>10</v>
      </c>
      <c r="P23" s="94" t="s">
        <v>52</v>
      </c>
      <c r="Q23" s="11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7.5" customHeight="1" x14ac:dyDescent="0.3">
      <c r="A24" s="10"/>
      <c r="B24" s="89"/>
      <c r="C24" s="87"/>
      <c r="D24" s="52"/>
      <c r="E24" s="15"/>
      <c r="F24" s="10"/>
      <c r="G24" s="19"/>
      <c r="J24" s="10"/>
      <c r="K24" s="57"/>
      <c r="L24" s="53"/>
      <c r="M24" s="57"/>
      <c r="N24" s="55"/>
      <c r="O24" s="93"/>
      <c r="P24" s="95"/>
      <c r="Q24" s="11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x14ac:dyDescent="0.3">
      <c r="A25" s="10"/>
      <c r="B25" s="12">
        <v>2</v>
      </c>
      <c r="C25" s="18" t="s">
        <v>37</v>
      </c>
      <c r="D25" s="81" t="str">
        <f>Odds!E8</f>
        <v>Cincinnati</v>
      </c>
      <c r="E25" s="16" t="str">
        <f>Odds!E12</f>
        <v>Cincinnati</v>
      </c>
      <c r="F25" s="10"/>
      <c r="G25" s="19"/>
      <c r="J25" s="10"/>
      <c r="K25" s="57"/>
      <c r="L25" s="53"/>
      <c r="M25" s="58" t="str">
        <f>Odds!E42</f>
        <v>Purdue</v>
      </c>
      <c r="N25" s="83" t="str">
        <f>Odds!E38</f>
        <v>Purdue</v>
      </c>
      <c r="O25" s="12">
        <v>2</v>
      </c>
      <c r="P25" s="18" t="s">
        <v>53</v>
      </c>
      <c r="Q25" s="11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7.5" customHeight="1" x14ac:dyDescent="0.3">
      <c r="A26" s="10"/>
      <c r="B26" s="88">
        <v>15</v>
      </c>
      <c r="C26" s="86" t="s">
        <v>13</v>
      </c>
      <c r="D26" s="82"/>
      <c r="E26" s="10"/>
      <c r="F26" s="10"/>
      <c r="G26" s="19"/>
      <c r="J26" s="10"/>
      <c r="K26" s="57"/>
      <c r="L26" s="53"/>
      <c r="M26" s="53"/>
      <c r="N26" s="84"/>
      <c r="O26" s="92">
        <v>15</v>
      </c>
      <c r="P26" s="94" t="s">
        <v>54</v>
      </c>
      <c r="Q26" s="11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7.5" customHeight="1" x14ac:dyDescent="0.3">
      <c r="A27" s="10"/>
      <c r="B27" s="89"/>
      <c r="C27" s="87"/>
      <c r="D27" s="10"/>
      <c r="E27" s="10"/>
      <c r="F27" s="10"/>
      <c r="G27" s="19"/>
      <c r="J27" s="10"/>
      <c r="K27" s="22"/>
      <c r="L27" s="10"/>
      <c r="M27" s="10"/>
      <c r="N27" s="14"/>
      <c r="O27" s="93"/>
      <c r="P27" s="95"/>
      <c r="Q27" s="11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8.75" x14ac:dyDescent="0.3">
      <c r="A28" s="10"/>
      <c r="B28" s="10"/>
      <c r="C28" s="10"/>
      <c r="D28" s="10"/>
      <c r="E28" s="10"/>
      <c r="F28" s="10"/>
      <c r="G28" s="19"/>
      <c r="I28" s="25" t="s">
        <v>38</v>
      </c>
      <c r="J28" s="10"/>
      <c r="K28" s="22"/>
      <c r="L28" s="10"/>
      <c r="M28" s="10"/>
      <c r="N28" s="10"/>
      <c r="O28" s="10"/>
      <c r="P28" s="10"/>
      <c r="Q28" s="11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23.4" x14ac:dyDescent="0.45">
      <c r="A29" s="10"/>
      <c r="B29" s="10"/>
      <c r="C29" s="10"/>
      <c r="D29" s="10"/>
      <c r="E29" s="17" t="s">
        <v>16</v>
      </c>
      <c r="F29" s="10"/>
      <c r="G29" s="59" t="str">
        <f>Odds!E61</f>
        <v>Virginia</v>
      </c>
      <c r="H29" s="21"/>
      <c r="I29" s="90" t="str">
        <f>Odds!E63</f>
        <v>Virginia</v>
      </c>
      <c r="J29" s="21"/>
      <c r="K29" s="59" t="str">
        <f>Odds!E62</f>
        <v>Florida</v>
      </c>
      <c r="L29" s="10"/>
      <c r="M29" s="17" t="s">
        <v>18</v>
      </c>
      <c r="N29" s="10"/>
      <c r="O29" s="10"/>
      <c r="P29" s="17"/>
      <c r="Q29" s="11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7.5" customHeight="1" x14ac:dyDescent="0.3">
      <c r="A30" s="10"/>
      <c r="B30" s="11"/>
      <c r="C30" s="11"/>
      <c r="D30" s="11"/>
      <c r="E30" s="11"/>
      <c r="F30" s="11"/>
      <c r="G30" s="24"/>
      <c r="I30" s="91"/>
      <c r="J30" s="10"/>
      <c r="K30" s="24"/>
      <c r="L30" s="10"/>
      <c r="M30" s="10"/>
      <c r="N30" s="10"/>
      <c r="O30" s="11"/>
      <c r="P30" s="11"/>
      <c r="Q30" s="11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3">
      <c r="A31" s="10"/>
      <c r="B31" s="12">
        <v>1</v>
      </c>
      <c r="C31" s="11" t="s">
        <v>20</v>
      </c>
      <c r="D31" s="85" t="str">
        <f>Odds!E16</f>
        <v>Xavier</v>
      </c>
      <c r="E31" s="11"/>
      <c r="F31" s="11"/>
      <c r="G31" s="19"/>
      <c r="I31" s="23"/>
      <c r="J31" s="10"/>
      <c r="K31" s="57"/>
      <c r="L31" s="53"/>
      <c r="M31" s="53"/>
      <c r="N31" s="79" t="str">
        <f>Odds!E46</f>
        <v>Kansas</v>
      </c>
      <c r="O31" s="12">
        <v>1</v>
      </c>
      <c r="P31" s="11" t="s">
        <v>55</v>
      </c>
      <c r="Q31" s="1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6.75" customHeight="1" x14ac:dyDescent="0.3">
      <c r="A32" s="10"/>
      <c r="B32" s="88">
        <v>16</v>
      </c>
      <c r="C32" s="86" t="s">
        <v>21</v>
      </c>
      <c r="D32" s="80"/>
      <c r="E32" s="11"/>
      <c r="F32" s="11"/>
      <c r="G32" s="19"/>
      <c r="J32" s="10"/>
      <c r="K32" s="57"/>
      <c r="L32" s="53"/>
      <c r="M32" s="53"/>
      <c r="N32" s="80"/>
      <c r="O32" s="92">
        <v>16</v>
      </c>
      <c r="P32" s="94" t="s">
        <v>56</v>
      </c>
      <c r="Q32" s="11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6.75" customHeight="1" x14ac:dyDescent="0.3">
      <c r="A33" s="10"/>
      <c r="B33" s="89"/>
      <c r="C33" s="87"/>
      <c r="D33" s="14"/>
      <c r="E33" s="10"/>
      <c r="F33" s="10"/>
      <c r="G33" s="19"/>
      <c r="J33" s="10"/>
      <c r="K33" s="57"/>
      <c r="L33" s="53"/>
      <c r="M33" s="53"/>
      <c r="N33" s="55"/>
      <c r="O33" s="93"/>
      <c r="P33" s="95"/>
      <c r="Q33" s="11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x14ac:dyDescent="0.3">
      <c r="A34" s="10"/>
      <c r="B34" s="12">
        <v>8</v>
      </c>
      <c r="C34" s="11" t="s">
        <v>22</v>
      </c>
      <c r="D34" s="81" t="str">
        <f>Odds!E17</f>
        <v>Florida St</v>
      </c>
      <c r="E34" s="54" t="str">
        <f>Odds!E24</f>
        <v>Florida St</v>
      </c>
      <c r="F34" s="54"/>
      <c r="G34" s="39"/>
      <c r="J34" s="10"/>
      <c r="K34" s="57"/>
      <c r="L34" s="53"/>
      <c r="M34" s="53" t="str">
        <f>Odds!E54</f>
        <v>Kansas</v>
      </c>
      <c r="N34" s="83" t="str">
        <f>Odds!E47</f>
        <v>Seton Hall</v>
      </c>
      <c r="O34" s="12">
        <v>8</v>
      </c>
      <c r="P34" s="11" t="s">
        <v>57</v>
      </c>
      <c r="Q34" s="11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6.75" customHeight="1" x14ac:dyDescent="0.3">
      <c r="A35" s="10"/>
      <c r="B35" s="88">
        <v>9</v>
      </c>
      <c r="C35" s="86" t="s">
        <v>23</v>
      </c>
      <c r="D35" s="82"/>
      <c r="E35" s="52"/>
      <c r="F35" s="54"/>
      <c r="G35" s="39"/>
      <c r="J35" s="10"/>
      <c r="K35" s="57"/>
      <c r="L35" s="53"/>
      <c r="M35" s="56"/>
      <c r="N35" s="84"/>
      <c r="O35" s="92">
        <v>9</v>
      </c>
      <c r="P35" s="94" t="s">
        <v>58</v>
      </c>
      <c r="Q35" s="11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6.75" customHeight="1" x14ac:dyDescent="0.3">
      <c r="A36" s="10"/>
      <c r="B36" s="89"/>
      <c r="C36" s="87"/>
      <c r="D36" s="11"/>
      <c r="E36" s="39"/>
      <c r="F36" s="54"/>
      <c r="G36" s="39"/>
      <c r="J36" s="10"/>
      <c r="K36" s="57"/>
      <c r="L36" s="53"/>
      <c r="M36" s="57"/>
      <c r="N36" s="52"/>
      <c r="O36" s="93"/>
      <c r="P36" s="95"/>
      <c r="Q36" s="1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x14ac:dyDescent="0.3">
      <c r="A37" s="10"/>
      <c r="B37" s="12">
        <v>5</v>
      </c>
      <c r="C37" s="11" t="s">
        <v>24</v>
      </c>
      <c r="D37" s="85" t="str">
        <f>Odds!E18</f>
        <v>Ohio St</v>
      </c>
      <c r="E37" s="39"/>
      <c r="F37" s="54" t="str">
        <f>Odds!E28</f>
        <v>Gonzaga</v>
      </c>
      <c r="G37" s="39"/>
      <c r="J37" s="10"/>
      <c r="K37" s="57"/>
      <c r="L37" s="53" t="str">
        <f>Odds!E58</f>
        <v>Auburn</v>
      </c>
      <c r="M37" s="57"/>
      <c r="N37" s="79" t="str">
        <f>Odds!E48</f>
        <v>Clemson</v>
      </c>
      <c r="O37" s="12">
        <v>5</v>
      </c>
      <c r="P37" s="11" t="s">
        <v>59</v>
      </c>
      <c r="Q37" s="11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6.75" customHeight="1" x14ac:dyDescent="0.3">
      <c r="A38" s="10"/>
      <c r="B38" s="88">
        <v>12</v>
      </c>
      <c r="C38" s="86" t="s">
        <v>25</v>
      </c>
      <c r="D38" s="80"/>
      <c r="E38" s="39"/>
      <c r="F38" s="52"/>
      <c r="G38" s="39"/>
      <c r="J38" s="10"/>
      <c r="K38" s="57"/>
      <c r="L38" s="56"/>
      <c r="M38" s="57"/>
      <c r="N38" s="80"/>
      <c r="O38" s="92">
        <v>12</v>
      </c>
      <c r="P38" s="94" t="s">
        <v>60</v>
      </c>
      <c r="Q38" s="11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6.75" customHeight="1" x14ac:dyDescent="0.3">
      <c r="A39" s="10"/>
      <c r="B39" s="89"/>
      <c r="C39" s="87"/>
      <c r="D39" s="52"/>
      <c r="E39" s="39"/>
      <c r="F39" s="39"/>
      <c r="G39" s="39"/>
      <c r="J39" s="10"/>
      <c r="K39" s="57"/>
      <c r="L39" s="57"/>
      <c r="M39" s="57"/>
      <c r="N39" s="55"/>
      <c r="O39" s="93"/>
      <c r="P39" s="95"/>
      <c r="Q39" s="11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x14ac:dyDescent="0.3">
      <c r="A40" s="10"/>
      <c r="B40" s="12">
        <v>4</v>
      </c>
      <c r="C40" s="18" t="s">
        <v>26</v>
      </c>
      <c r="D40" s="81" t="str">
        <f>Odds!E19</f>
        <v>Gonzaga</v>
      </c>
      <c r="E40" s="40" t="str">
        <f>Odds!E25</f>
        <v>Gonzaga</v>
      </c>
      <c r="F40" s="39"/>
      <c r="G40" s="39"/>
      <c r="J40" s="10"/>
      <c r="K40" s="57"/>
      <c r="L40" s="57"/>
      <c r="M40" s="58" t="str">
        <f>Odds!E55</f>
        <v>Auburn</v>
      </c>
      <c r="N40" s="83" t="str">
        <f>Odds!E49</f>
        <v>Auburn</v>
      </c>
      <c r="O40" s="12">
        <v>4</v>
      </c>
      <c r="P40" s="18" t="s">
        <v>61</v>
      </c>
      <c r="Q40" s="11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6.75" customHeight="1" x14ac:dyDescent="0.3">
      <c r="A41" s="10"/>
      <c r="B41" s="88">
        <v>13</v>
      </c>
      <c r="C41" s="86" t="s">
        <v>27</v>
      </c>
      <c r="D41" s="82"/>
      <c r="E41" s="54"/>
      <c r="F41" s="39"/>
      <c r="G41" s="39"/>
      <c r="J41" s="10"/>
      <c r="K41" s="57"/>
      <c r="L41" s="57"/>
      <c r="M41" s="53"/>
      <c r="N41" s="84"/>
      <c r="O41" s="92">
        <v>13</v>
      </c>
      <c r="P41" s="94" t="s">
        <v>62</v>
      </c>
      <c r="Q41" s="11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6.75" customHeight="1" x14ac:dyDescent="0.3">
      <c r="A42" s="10"/>
      <c r="B42" s="89"/>
      <c r="C42" s="87"/>
      <c r="D42" s="13"/>
      <c r="E42" s="54"/>
      <c r="F42" s="39"/>
      <c r="G42" s="39"/>
      <c r="J42" s="10"/>
      <c r="K42" s="57"/>
      <c r="L42" s="57"/>
      <c r="M42" s="53"/>
      <c r="N42" s="52"/>
      <c r="O42" s="93"/>
      <c r="P42" s="95"/>
      <c r="Q42" s="11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x14ac:dyDescent="0.3">
      <c r="A43" s="10"/>
      <c r="B43" s="12">
        <v>6</v>
      </c>
      <c r="C43" s="18" t="s">
        <v>28</v>
      </c>
      <c r="D43" s="85" t="str">
        <f>Odds!E20</f>
        <v>Houston</v>
      </c>
      <c r="E43" s="54"/>
      <c r="F43" s="39"/>
      <c r="G43" s="40" t="str">
        <f>Odds!E30</f>
        <v>Gonzaga</v>
      </c>
      <c r="J43" s="10"/>
      <c r="K43" s="58" t="str">
        <f>Odds!E60</f>
        <v>Auburn</v>
      </c>
      <c r="L43" s="57"/>
      <c r="M43" s="53"/>
      <c r="N43" s="79" t="str">
        <f>Odds!E50</f>
        <v>TCU</v>
      </c>
      <c r="O43" s="12">
        <v>6</v>
      </c>
      <c r="P43" s="18" t="s">
        <v>63</v>
      </c>
      <c r="Q43" s="11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6.75" customHeight="1" x14ac:dyDescent="0.3">
      <c r="A44" s="10"/>
      <c r="B44" s="88">
        <v>11</v>
      </c>
      <c r="C44" s="86" t="s">
        <v>29</v>
      </c>
      <c r="D44" s="80"/>
      <c r="E44" s="54"/>
      <c r="F44" s="39"/>
      <c r="G44" s="56"/>
      <c r="J44" s="10"/>
      <c r="K44" s="53"/>
      <c r="L44" s="57"/>
      <c r="M44" s="53"/>
      <c r="N44" s="80"/>
      <c r="O44" s="92">
        <v>11</v>
      </c>
      <c r="P44" s="94" t="s">
        <v>64</v>
      </c>
      <c r="Q44" s="11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6.75" customHeight="1" x14ac:dyDescent="0.3">
      <c r="A45" s="10"/>
      <c r="B45" s="89"/>
      <c r="C45" s="87"/>
      <c r="D45" s="52"/>
      <c r="E45" s="54"/>
      <c r="F45" s="39"/>
      <c r="G45" s="54"/>
      <c r="J45" s="10"/>
      <c r="K45" s="53"/>
      <c r="L45" s="57"/>
      <c r="M45" s="53"/>
      <c r="N45" s="55"/>
      <c r="O45" s="93"/>
      <c r="P45" s="95"/>
      <c r="Q45" s="11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x14ac:dyDescent="0.3">
      <c r="A46" s="10"/>
      <c r="B46" s="12">
        <v>3</v>
      </c>
      <c r="C46" s="18" t="s">
        <v>30</v>
      </c>
      <c r="D46" s="81" t="str">
        <f>Odds!E21</f>
        <v>Michigan</v>
      </c>
      <c r="E46" s="54" t="str">
        <f>Odds!E26</f>
        <v>Houston</v>
      </c>
      <c r="F46" s="39"/>
      <c r="G46" s="54"/>
      <c r="J46" s="10"/>
      <c r="K46" s="53"/>
      <c r="L46" s="57"/>
      <c r="M46" s="53" t="str">
        <f>Odds!E56</f>
        <v>TCU</v>
      </c>
      <c r="N46" s="83" t="str">
        <f>Odds!E51</f>
        <v>Bucknell</v>
      </c>
      <c r="O46" s="12">
        <v>3</v>
      </c>
      <c r="P46" s="18" t="s">
        <v>65</v>
      </c>
      <c r="Q46" s="11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7.5" customHeight="1" x14ac:dyDescent="0.3">
      <c r="A47" s="10"/>
      <c r="B47" s="88">
        <v>14</v>
      </c>
      <c r="C47" s="86" t="s">
        <v>31</v>
      </c>
      <c r="D47" s="82"/>
      <c r="E47" s="52"/>
      <c r="F47" s="39"/>
      <c r="G47" s="54"/>
      <c r="J47" s="10"/>
      <c r="K47" s="53"/>
      <c r="L47" s="57"/>
      <c r="M47" s="56"/>
      <c r="N47" s="84"/>
      <c r="O47" s="92">
        <v>14</v>
      </c>
      <c r="P47" s="94" t="s">
        <v>66</v>
      </c>
      <c r="Q47" s="11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7.5" customHeight="1" x14ac:dyDescent="0.3">
      <c r="A48" s="10"/>
      <c r="B48" s="89"/>
      <c r="C48" s="87"/>
      <c r="D48" s="13"/>
      <c r="E48" s="39"/>
      <c r="F48" s="39"/>
      <c r="G48" s="54"/>
      <c r="J48" s="10"/>
      <c r="K48" s="53"/>
      <c r="L48" s="57"/>
      <c r="M48" s="57"/>
      <c r="N48" s="52"/>
      <c r="O48" s="93"/>
      <c r="P48" s="95"/>
      <c r="Q48" s="11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x14ac:dyDescent="0.3">
      <c r="A49" s="10"/>
      <c r="B49" s="12">
        <v>7</v>
      </c>
      <c r="C49" s="18" t="s">
        <v>32</v>
      </c>
      <c r="D49" s="85" t="str">
        <f>Odds!E22</f>
        <v>Texas A&amp;M</v>
      </c>
      <c r="E49" s="39"/>
      <c r="F49" s="40" t="str">
        <f>Odds!E29</f>
        <v>Texas A&amp;M</v>
      </c>
      <c r="G49" s="54"/>
      <c r="J49" s="10"/>
      <c r="K49" s="53"/>
      <c r="L49" s="58" t="str">
        <f>Odds!E59</f>
        <v>Duke</v>
      </c>
      <c r="M49" s="57"/>
      <c r="N49" s="79" t="str">
        <f>Odds!E52</f>
        <v>Rhode Island</v>
      </c>
      <c r="O49" s="12">
        <v>7</v>
      </c>
      <c r="P49" s="18" t="s">
        <v>67</v>
      </c>
      <c r="Q49" s="11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7.5" customHeight="1" x14ac:dyDescent="0.3">
      <c r="A50" s="10"/>
      <c r="B50" s="88">
        <v>10</v>
      </c>
      <c r="C50" s="86" t="s">
        <v>33</v>
      </c>
      <c r="D50" s="80"/>
      <c r="E50" s="39"/>
      <c r="F50" s="54"/>
      <c r="G50" s="54"/>
      <c r="J50" s="10"/>
      <c r="K50" s="53"/>
      <c r="L50" s="53"/>
      <c r="M50" s="57"/>
      <c r="N50" s="80"/>
      <c r="O50" s="92">
        <v>10</v>
      </c>
      <c r="P50" s="94" t="s">
        <v>68</v>
      </c>
      <c r="Q50" s="11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7.5" customHeight="1" x14ac:dyDescent="0.3">
      <c r="A51" s="10"/>
      <c r="B51" s="89"/>
      <c r="C51" s="87"/>
      <c r="D51" s="52"/>
      <c r="E51" s="39"/>
      <c r="F51" s="54"/>
      <c r="G51" s="54"/>
      <c r="J51" s="10"/>
      <c r="K51" s="53"/>
      <c r="L51" s="53"/>
      <c r="M51" s="57"/>
      <c r="N51" s="55"/>
      <c r="O51" s="93"/>
      <c r="P51" s="95"/>
      <c r="Q51" s="11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x14ac:dyDescent="0.3">
      <c r="A52" s="10"/>
      <c r="B52" s="12">
        <v>2</v>
      </c>
      <c r="C52" s="18" t="s">
        <v>34</v>
      </c>
      <c r="D52" s="81" t="str">
        <f>Odds!E23</f>
        <v>North Carolina</v>
      </c>
      <c r="E52" s="40" t="str">
        <f>Odds!E27</f>
        <v>Texas A&amp;M</v>
      </c>
      <c r="F52" s="54"/>
      <c r="G52" s="54"/>
      <c r="J52" s="10"/>
      <c r="K52" s="53"/>
      <c r="L52" s="53"/>
      <c r="M52" s="58" t="str">
        <f>Odds!E57</f>
        <v>Duke</v>
      </c>
      <c r="N52" s="83" t="str">
        <f>Odds!E53</f>
        <v>Duke</v>
      </c>
      <c r="O52" s="12">
        <v>2</v>
      </c>
      <c r="P52" s="18" t="s">
        <v>69</v>
      </c>
      <c r="Q52" s="11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7.5" customHeight="1" x14ac:dyDescent="0.3">
      <c r="A53" s="10"/>
      <c r="B53" s="88">
        <v>15</v>
      </c>
      <c r="C53" s="86" t="s">
        <v>35</v>
      </c>
      <c r="D53" s="82"/>
      <c r="E53" s="54"/>
      <c r="F53" s="54"/>
      <c r="G53" s="54"/>
      <c r="J53" s="10"/>
      <c r="K53" s="53"/>
      <c r="L53" s="53"/>
      <c r="M53" s="53"/>
      <c r="N53" s="84"/>
      <c r="O53" s="92">
        <v>15</v>
      </c>
      <c r="P53" s="94" t="s">
        <v>70</v>
      </c>
      <c r="Q53" s="11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7.5" customHeight="1" x14ac:dyDescent="0.3">
      <c r="A54" s="10"/>
      <c r="B54" s="89"/>
      <c r="C54" s="87"/>
      <c r="D54" s="53"/>
      <c r="E54" s="54"/>
      <c r="F54" s="54"/>
      <c r="G54" s="54"/>
      <c r="J54" s="10"/>
      <c r="K54" s="53"/>
      <c r="L54" s="53"/>
      <c r="M54" s="53"/>
      <c r="N54" s="52"/>
      <c r="O54" s="93"/>
      <c r="P54" s="95"/>
      <c r="Q54" s="11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x14ac:dyDescent="0.3">
      <c r="A55" s="10"/>
      <c r="B55" s="10"/>
      <c r="C55" s="10"/>
      <c r="D55" s="10"/>
      <c r="E55" s="54"/>
      <c r="F55" s="54"/>
      <c r="G55" s="54"/>
      <c r="J55" s="10"/>
      <c r="K55" s="10"/>
      <c r="L55" s="10"/>
      <c r="M55" s="10"/>
      <c r="N55" s="10"/>
      <c r="O55" s="10"/>
      <c r="P55" s="10"/>
      <c r="Q55" s="11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x14ac:dyDescent="0.3">
      <c r="A56" s="10"/>
      <c r="B56" s="10"/>
      <c r="C56" s="10"/>
      <c r="D56" s="10"/>
      <c r="E56" s="10"/>
      <c r="F56" s="10"/>
      <c r="J56" s="10"/>
      <c r="K56" s="10"/>
      <c r="L56" s="10"/>
      <c r="M56" s="10"/>
      <c r="N56" s="10"/>
      <c r="O56" s="10"/>
      <c r="P56" s="10"/>
      <c r="Q56" s="11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x14ac:dyDescent="0.3">
      <c r="A57" s="10"/>
      <c r="B57" s="10"/>
      <c r="C57" s="10"/>
      <c r="D57" s="10"/>
      <c r="E57" s="10"/>
      <c r="F57" s="10"/>
      <c r="J57" s="10"/>
      <c r="K57" s="10"/>
      <c r="L57" s="10"/>
      <c r="M57" s="10"/>
      <c r="N57" s="10"/>
      <c r="O57" s="10"/>
      <c r="P57" s="10"/>
      <c r="Q57" s="11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x14ac:dyDescent="0.3">
      <c r="A58" s="10"/>
      <c r="B58" s="10"/>
      <c r="C58" s="10"/>
      <c r="D58" s="10"/>
      <c r="E58" s="10"/>
      <c r="F58" s="10"/>
      <c r="J58" s="10"/>
      <c r="K58" s="10"/>
      <c r="L58" s="10"/>
      <c r="M58" s="10"/>
      <c r="N58" s="10"/>
      <c r="O58" s="10"/>
      <c r="P58" s="10"/>
      <c r="Q58" s="11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x14ac:dyDescent="0.3">
      <c r="A59" s="10"/>
      <c r="B59" s="10"/>
      <c r="C59" s="10"/>
      <c r="D59" s="10"/>
      <c r="E59" s="10"/>
      <c r="F59" s="10"/>
      <c r="J59" s="10"/>
      <c r="K59" s="10"/>
      <c r="L59" s="10"/>
      <c r="M59" s="10"/>
      <c r="N59" s="10"/>
      <c r="O59" s="10"/>
      <c r="P59" s="10"/>
      <c r="Q59" s="11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x14ac:dyDescent="0.3">
      <c r="A60" s="10"/>
      <c r="B60" s="10"/>
      <c r="C60" s="10"/>
      <c r="D60" s="10"/>
      <c r="E60" s="10"/>
      <c r="F60" s="10"/>
      <c r="J60" s="10"/>
      <c r="K60" s="10"/>
      <c r="L60" s="10"/>
      <c r="M60" s="10"/>
      <c r="N60" s="10"/>
      <c r="O60" s="10"/>
      <c r="P60" s="10"/>
      <c r="Q60" s="11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x14ac:dyDescent="0.3">
      <c r="A61" s="10"/>
      <c r="B61" s="10"/>
      <c r="C61" s="10"/>
      <c r="D61" s="10"/>
      <c r="E61" s="10"/>
      <c r="F61" s="10"/>
      <c r="J61" s="10"/>
      <c r="K61" s="10"/>
      <c r="L61" s="10"/>
      <c r="M61" s="10"/>
      <c r="N61" s="10"/>
      <c r="O61" s="10"/>
      <c r="P61" s="10"/>
      <c r="Q61" s="11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x14ac:dyDescent="0.3">
      <c r="A62" s="10"/>
      <c r="B62" s="10"/>
      <c r="C62" s="10"/>
      <c r="D62" s="10"/>
      <c r="E62" s="10"/>
      <c r="F62" s="10"/>
      <c r="J62" s="10"/>
      <c r="K62" s="10"/>
      <c r="L62" s="10"/>
      <c r="M62" s="10"/>
      <c r="N62" s="10"/>
      <c r="O62" s="10"/>
      <c r="P62" s="10"/>
      <c r="Q62" s="11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x14ac:dyDescent="0.3">
      <c r="A63" s="10"/>
      <c r="B63" s="10"/>
      <c r="C63" s="10"/>
      <c r="D63" s="10"/>
      <c r="E63" s="10"/>
      <c r="F63" s="10"/>
      <c r="J63" s="10"/>
      <c r="K63" s="10"/>
      <c r="L63" s="10"/>
      <c r="M63" s="10"/>
      <c r="N63" s="10"/>
      <c r="O63" s="10"/>
      <c r="P63" s="10"/>
      <c r="Q63" s="11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x14ac:dyDescent="0.3">
      <c r="A64" s="10"/>
      <c r="B64" s="10"/>
      <c r="C64" s="10"/>
      <c r="D64" s="10"/>
      <c r="E64" s="10"/>
      <c r="F64" s="10"/>
      <c r="J64" s="10"/>
      <c r="K64" s="10"/>
      <c r="L64" s="10"/>
      <c r="M64" s="10"/>
      <c r="N64" s="10"/>
      <c r="O64" s="10"/>
      <c r="P64" s="10"/>
      <c r="Q64" s="11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x14ac:dyDescent="0.3">
      <c r="A65" s="10"/>
      <c r="B65" s="10"/>
      <c r="C65" s="10"/>
      <c r="D65" s="10"/>
      <c r="E65" s="10"/>
      <c r="F65" s="10"/>
      <c r="J65" s="10"/>
      <c r="K65" s="10"/>
      <c r="L65" s="10"/>
      <c r="M65" s="10"/>
      <c r="N65" s="10"/>
      <c r="O65" s="10"/>
      <c r="P65" s="10"/>
      <c r="Q65" s="11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x14ac:dyDescent="0.3">
      <c r="A66" s="10"/>
      <c r="B66" s="10"/>
      <c r="C66" s="10"/>
      <c r="D66" s="10"/>
      <c r="E66" s="10"/>
      <c r="F66" s="10"/>
      <c r="J66" s="10"/>
      <c r="K66" s="10"/>
      <c r="L66" s="10"/>
      <c r="M66" s="10"/>
      <c r="N66" s="10"/>
      <c r="O66" s="10"/>
      <c r="P66" s="10"/>
      <c r="Q66" s="11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x14ac:dyDescent="0.3">
      <c r="A67" s="10"/>
      <c r="B67" s="10"/>
      <c r="C67" s="10"/>
      <c r="D67" s="10"/>
      <c r="E67" s="10"/>
      <c r="F67" s="10"/>
      <c r="J67" s="10"/>
      <c r="K67" s="10"/>
      <c r="L67" s="10"/>
      <c r="M67" s="10"/>
      <c r="N67" s="10"/>
      <c r="O67" s="10"/>
      <c r="P67" s="10"/>
      <c r="Q67" s="11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x14ac:dyDescent="0.3">
      <c r="C68" s="10"/>
      <c r="D68" s="10"/>
      <c r="E68" s="10"/>
      <c r="F68" s="10"/>
      <c r="J68" s="10"/>
      <c r="K68" s="10"/>
      <c r="L68" s="10"/>
      <c r="M68" s="10"/>
      <c r="N68" s="10"/>
      <c r="O68" s="10"/>
      <c r="P68" s="10"/>
      <c r="Q68" s="11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x14ac:dyDescent="0.3">
      <c r="C69" s="10"/>
      <c r="D69" s="10"/>
      <c r="E69" s="10"/>
      <c r="F69" s="10"/>
      <c r="J69" s="10"/>
      <c r="K69" s="10"/>
      <c r="L69" s="10"/>
      <c r="M69" s="10"/>
      <c r="N69" s="10"/>
      <c r="O69" s="10"/>
      <c r="P69" s="10"/>
      <c r="Q69" s="11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x14ac:dyDescent="0.3">
      <c r="C70" s="10"/>
      <c r="D70" s="10"/>
      <c r="E70" s="10"/>
      <c r="F70" s="10"/>
      <c r="J70" s="10"/>
      <c r="K70" s="10"/>
      <c r="L70" s="10"/>
      <c r="M70" s="10"/>
      <c r="N70" s="10"/>
      <c r="O70" s="10"/>
      <c r="P70" s="10"/>
      <c r="Q70" s="11"/>
      <c r="R70" s="10"/>
      <c r="S70" s="10"/>
      <c r="T70" s="10"/>
      <c r="U70" s="10"/>
      <c r="V70" s="10"/>
    </row>
    <row r="71" spans="1:38" x14ac:dyDescent="0.3">
      <c r="C71" s="10"/>
      <c r="D71" s="10"/>
      <c r="E71" s="10"/>
      <c r="F71" s="10"/>
      <c r="J71" s="10"/>
      <c r="K71" s="10"/>
      <c r="L71" s="10"/>
      <c r="M71" s="10"/>
      <c r="N71" s="10"/>
      <c r="O71" s="10"/>
      <c r="P71" s="10"/>
      <c r="Q71" s="11"/>
      <c r="R71" s="10"/>
      <c r="S71" s="10"/>
      <c r="T71" s="10"/>
      <c r="U71" s="10"/>
      <c r="V71" s="10"/>
    </row>
    <row r="72" spans="1:38" x14ac:dyDescent="0.3">
      <c r="C72" s="10"/>
      <c r="D72" s="10"/>
      <c r="E72" s="10"/>
      <c r="F72" s="10"/>
      <c r="J72" s="10"/>
      <c r="K72" s="10"/>
      <c r="L72" s="10"/>
      <c r="M72" s="10"/>
      <c r="N72" s="10"/>
      <c r="O72" s="10"/>
      <c r="P72" s="10"/>
      <c r="Q72" s="11"/>
      <c r="R72" s="10"/>
      <c r="S72" s="10"/>
      <c r="T72" s="10"/>
      <c r="U72" s="10"/>
      <c r="V72" s="10"/>
    </row>
    <row r="73" spans="1:38" x14ac:dyDescent="0.3">
      <c r="C73" s="10"/>
      <c r="D73" s="10"/>
      <c r="E73" s="10"/>
      <c r="F73" s="10"/>
      <c r="J73" s="10"/>
      <c r="K73" s="10"/>
      <c r="L73" s="10"/>
      <c r="M73" s="10"/>
      <c r="N73" s="10"/>
      <c r="O73" s="10"/>
      <c r="P73" s="10"/>
      <c r="Q73" s="11"/>
      <c r="R73" s="10"/>
      <c r="S73" s="10"/>
      <c r="T73" s="10"/>
      <c r="U73" s="10"/>
      <c r="V73" s="10"/>
    </row>
    <row r="74" spans="1:38" x14ac:dyDescent="0.3">
      <c r="C74" s="10"/>
      <c r="D74" s="10"/>
      <c r="E74" s="10"/>
      <c r="F74" s="10"/>
      <c r="J74" s="10"/>
      <c r="K74" s="10"/>
      <c r="L74" s="10"/>
      <c r="M74" s="10"/>
      <c r="N74" s="10"/>
      <c r="O74" s="10"/>
      <c r="P74" s="10"/>
      <c r="Q74" s="11"/>
      <c r="R74" s="10"/>
      <c r="S74" s="10"/>
      <c r="T74" s="10"/>
      <c r="U74" s="10"/>
      <c r="V74" s="10"/>
    </row>
    <row r="75" spans="1:38" x14ac:dyDescent="0.3">
      <c r="C75" s="10"/>
      <c r="D75" s="10"/>
      <c r="E75" s="10"/>
      <c r="F75" s="10"/>
      <c r="J75" s="10"/>
      <c r="K75" s="10"/>
      <c r="L75" s="10"/>
      <c r="M75" s="10"/>
      <c r="N75" s="10"/>
      <c r="O75" s="10"/>
      <c r="P75" s="10"/>
      <c r="Q75" s="11"/>
      <c r="R75" s="10"/>
      <c r="S75" s="10"/>
      <c r="T75" s="10"/>
      <c r="U75" s="10"/>
      <c r="V75" s="10"/>
    </row>
    <row r="76" spans="1:38" x14ac:dyDescent="0.3">
      <c r="C76" s="10"/>
      <c r="D76" s="10"/>
      <c r="E76" s="10"/>
      <c r="F76" s="10"/>
      <c r="J76" s="10"/>
      <c r="K76" s="10"/>
      <c r="L76" s="10"/>
      <c r="M76" s="10"/>
      <c r="N76" s="10"/>
      <c r="O76" s="10"/>
      <c r="P76" s="10"/>
      <c r="Q76" s="11"/>
      <c r="R76" s="10"/>
      <c r="S76" s="10"/>
      <c r="T76" s="10"/>
      <c r="U76" s="10"/>
      <c r="V76" s="10"/>
    </row>
    <row r="77" spans="1:38" x14ac:dyDescent="0.3">
      <c r="C77" s="10"/>
      <c r="D77" s="10"/>
      <c r="E77" s="10"/>
      <c r="F77" s="10"/>
      <c r="J77" s="10"/>
      <c r="K77" s="10"/>
      <c r="L77" s="10"/>
      <c r="M77" s="10"/>
      <c r="N77" s="10"/>
      <c r="O77" s="10"/>
      <c r="P77" s="10"/>
      <c r="Q77" s="11"/>
      <c r="R77" s="10"/>
      <c r="S77" s="10"/>
      <c r="T77" s="10"/>
      <c r="U77" s="10"/>
      <c r="V77" s="10"/>
    </row>
    <row r="78" spans="1:38" x14ac:dyDescent="0.3">
      <c r="C78" s="10"/>
      <c r="D78" s="10"/>
      <c r="E78" s="10"/>
      <c r="F78" s="10"/>
      <c r="J78" s="10"/>
      <c r="K78" s="10"/>
      <c r="L78" s="10"/>
      <c r="M78" s="10"/>
      <c r="N78" s="10"/>
      <c r="O78" s="10"/>
      <c r="P78" s="10"/>
      <c r="Q78" s="11"/>
      <c r="R78" s="10"/>
      <c r="S78" s="10"/>
      <c r="T78" s="10"/>
      <c r="U78" s="10"/>
      <c r="V78" s="10"/>
    </row>
    <row r="79" spans="1:38" x14ac:dyDescent="0.3">
      <c r="C79" s="10"/>
      <c r="D79" s="10"/>
      <c r="E79" s="10"/>
      <c r="F79" s="10"/>
      <c r="J79" s="10"/>
      <c r="K79" s="10"/>
      <c r="L79" s="10"/>
      <c r="M79" s="10"/>
      <c r="N79" s="10"/>
      <c r="O79" s="10"/>
      <c r="P79" s="10"/>
      <c r="Q79" s="11"/>
      <c r="R79" s="10"/>
      <c r="S79" s="10"/>
      <c r="T79" s="10"/>
      <c r="U79" s="10"/>
      <c r="V79" s="10"/>
    </row>
    <row r="80" spans="1:38" x14ac:dyDescent="0.3">
      <c r="C80" s="10"/>
      <c r="D80" s="10"/>
      <c r="E80" s="10"/>
      <c r="F80" s="10"/>
      <c r="J80" s="10"/>
      <c r="K80" s="10"/>
      <c r="L80" s="10"/>
      <c r="M80" s="10"/>
      <c r="N80" s="10"/>
      <c r="O80" s="10"/>
      <c r="P80" s="10"/>
      <c r="Q80" s="11"/>
      <c r="R80" s="10"/>
      <c r="S80" s="10"/>
      <c r="T80" s="10"/>
      <c r="U80" s="10"/>
      <c r="V80" s="10"/>
    </row>
    <row r="81" spans="3:22" x14ac:dyDescent="0.3">
      <c r="C81" s="10"/>
      <c r="D81" s="10"/>
      <c r="E81" s="10"/>
      <c r="F81" s="10"/>
      <c r="J81" s="10"/>
      <c r="K81" s="10"/>
      <c r="L81" s="10"/>
      <c r="M81" s="10"/>
      <c r="N81" s="10"/>
      <c r="O81" s="10"/>
      <c r="P81" s="10"/>
      <c r="Q81" s="11"/>
      <c r="R81" s="10"/>
      <c r="S81" s="10"/>
      <c r="T81" s="10"/>
      <c r="U81" s="10"/>
      <c r="V81" s="10"/>
    </row>
    <row r="82" spans="3:22" x14ac:dyDescent="0.3">
      <c r="C82" s="10"/>
      <c r="D82" s="10"/>
      <c r="E82" s="10"/>
      <c r="F82" s="10"/>
      <c r="J82" s="10"/>
      <c r="K82" s="10"/>
      <c r="L82" s="10"/>
      <c r="M82" s="10"/>
      <c r="N82" s="10"/>
      <c r="O82" s="10"/>
      <c r="P82" s="10"/>
      <c r="Q82" s="11"/>
      <c r="R82" s="10"/>
      <c r="S82" s="10"/>
      <c r="T82" s="10"/>
      <c r="U82" s="10"/>
      <c r="V82" s="10"/>
    </row>
  </sheetData>
  <mergeCells count="97">
    <mergeCell ref="P50:P51"/>
    <mergeCell ref="P53:P54"/>
    <mergeCell ref="P32:P33"/>
    <mergeCell ref="P35:P36"/>
    <mergeCell ref="P38:P39"/>
    <mergeCell ref="P41:P42"/>
    <mergeCell ref="P44:P45"/>
    <mergeCell ref="P47:P48"/>
    <mergeCell ref="P20:P21"/>
    <mergeCell ref="P23:P24"/>
    <mergeCell ref="P26:P27"/>
    <mergeCell ref="O32:O33"/>
    <mergeCell ref="O35:O36"/>
    <mergeCell ref="O20:O21"/>
    <mergeCell ref="O23:O24"/>
    <mergeCell ref="O26:O27"/>
    <mergeCell ref="P5:P6"/>
    <mergeCell ref="P8:P9"/>
    <mergeCell ref="P11:P12"/>
    <mergeCell ref="P14:P15"/>
    <mergeCell ref="P17:P18"/>
    <mergeCell ref="O50:O51"/>
    <mergeCell ref="O53:O54"/>
    <mergeCell ref="O38:O39"/>
    <mergeCell ref="O41:O42"/>
    <mergeCell ref="O44:O45"/>
    <mergeCell ref="O47:O48"/>
    <mergeCell ref="O5:O6"/>
    <mergeCell ref="O8:O9"/>
    <mergeCell ref="O11:O12"/>
    <mergeCell ref="O14:O15"/>
    <mergeCell ref="O17:O18"/>
    <mergeCell ref="B50:B51"/>
    <mergeCell ref="C50:C51"/>
    <mergeCell ref="B53:B54"/>
    <mergeCell ref="C53:C54"/>
    <mergeCell ref="I29:I30"/>
    <mergeCell ref="B41:B42"/>
    <mergeCell ref="C41:C42"/>
    <mergeCell ref="B44:B45"/>
    <mergeCell ref="C44:C45"/>
    <mergeCell ref="B47:B48"/>
    <mergeCell ref="C47:C48"/>
    <mergeCell ref="D31:D32"/>
    <mergeCell ref="B32:B33"/>
    <mergeCell ref="C32:C33"/>
    <mergeCell ref="B38:B39"/>
    <mergeCell ref="C38:C39"/>
    <mergeCell ref="D16:D17"/>
    <mergeCell ref="D19:D20"/>
    <mergeCell ref="D22:D23"/>
    <mergeCell ref="D25:D26"/>
    <mergeCell ref="B26:B27"/>
    <mergeCell ref="C26:C27"/>
    <mergeCell ref="B5:B6"/>
    <mergeCell ref="C5:C6"/>
    <mergeCell ref="B8:B9"/>
    <mergeCell ref="C8:C9"/>
    <mergeCell ref="D4:D5"/>
    <mergeCell ref="D7:D8"/>
    <mergeCell ref="D49:D50"/>
    <mergeCell ref="C11:C12"/>
    <mergeCell ref="B11:B12"/>
    <mergeCell ref="B14:B15"/>
    <mergeCell ref="D10:D11"/>
    <mergeCell ref="D13:D14"/>
    <mergeCell ref="D34:D35"/>
    <mergeCell ref="B35:B36"/>
    <mergeCell ref="C35:C36"/>
    <mergeCell ref="C14:C15"/>
    <mergeCell ref="B17:B18"/>
    <mergeCell ref="C17:C18"/>
    <mergeCell ref="B20:B21"/>
    <mergeCell ref="C20:C21"/>
    <mergeCell ref="B23:B24"/>
    <mergeCell ref="C23:C24"/>
    <mergeCell ref="N34:N35"/>
    <mergeCell ref="D37:D38"/>
    <mergeCell ref="D40:D41"/>
    <mergeCell ref="D43:D44"/>
    <mergeCell ref="D46:D47"/>
    <mergeCell ref="N31:N32"/>
    <mergeCell ref="D52:D53"/>
    <mergeCell ref="N4:N5"/>
    <mergeCell ref="N7:N8"/>
    <mergeCell ref="N10:N11"/>
    <mergeCell ref="N13:N14"/>
    <mergeCell ref="N16:N17"/>
    <mergeCell ref="N19:N20"/>
    <mergeCell ref="N22:N23"/>
    <mergeCell ref="N25:N26"/>
    <mergeCell ref="N52:N53"/>
    <mergeCell ref="N49:N50"/>
    <mergeCell ref="N46:N47"/>
    <mergeCell ref="N43:N44"/>
    <mergeCell ref="N40:N41"/>
    <mergeCell ref="N37:N38"/>
  </mergeCells>
  <pageMargins left="0.5" right="0.5" top="1.2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Odds</vt:lpstr>
      <vt:lpstr>Picks</vt:lpstr>
      <vt:lpstr>Bracket</vt:lpstr>
      <vt:lpstr>Bracket!Print_Area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bjkar</dc:creator>
  <cp:lastModifiedBy>Ahmad, Muneer</cp:lastModifiedBy>
  <cp:lastPrinted>2018-03-13T14:58:18Z</cp:lastPrinted>
  <dcterms:created xsi:type="dcterms:W3CDTF">2018-03-12T02:11:10Z</dcterms:created>
  <dcterms:modified xsi:type="dcterms:W3CDTF">2018-03-13T20:07:25Z</dcterms:modified>
</cp:coreProperties>
</file>