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2"/>
  </bookViews>
  <sheets>
    <sheet name="5x5 Pit" sheetId="1" r:id="rId1"/>
    <sheet name="Data" sheetId="2" r:id="rId2"/>
    <sheet name="Sheet2" sheetId="3" r:id="rId3"/>
  </sheets>
  <definedNames>
    <definedName name="_xlnm._FilterDatabase" localSheetId="0" hidden="1">'5x5 Pit'!$A$1:$U$211</definedName>
    <definedName name="_xlnm._FilterDatabase" localSheetId="1" hidden="1">Data!$B$1:$D$1</definedName>
    <definedName name="_xlnm._FilterDatabase" localSheetId="2" hidden="1">Sheet2!$A$1:$J$1</definedName>
  </definedNames>
  <calcPr calcId="145621"/>
</workbook>
</file>

<file path=xl/calcChain.xml><?xml version="1.0" encoding="utf-8"?>
<calcChain xmlns="http://schemas.openxmlformats.org/spreadsheetml/2006/main">
  <c r="B211" i="1" l="1"/>
  <c r="C211" i="1"/>
  <c r="D211" i="1"/>
  <c r="N211" i="1" s="1"/>
  <c r="E211" i="1"/>
  <c r="F211" i="1"/>
  <c r="G211" i="1"/>
  <c r="H211" i="1"/>
  <c r="I211" i="1"/>
  <c r="J211" i="1"/>
  <c r="B212" i="1"/>
  <c r="C212" i="1"/>
  <c r="D212" i="1"/>
  <c r="E212" i="1"/>
  <c r="F212" i="1"/>
  <c r="N212" i="1" s="1"/>
  <c r="G212" i="1"/>
  <c r="H212" i="1"/>
  <c r="I212" i="1"/>
  <c r="J212" i="1"/>
  <c r="B213" i="1"/>
  <c r="C213" i="1"/>
  <c r="D213" i="1"/>
  <c r="N213" i="1" s="1"/>
  <c r="E213" i="1"/>
  <c r="F213" i="1"/>
  <c r="G213" i="1"/>
  <c r="H213" i="1"/>
  <c r="I213" i="1"/>
  <c r="J213" i="1"/>
  <c r="B214" i="1"/>
  <c r="C214" i="1"/>
  <c r="D214" i="1"/>
  <c r="E214" i="1"/>
  <c r="F214" i="1"/>
  <c r="N214" i="1" s="1"/>
  <c r="G214" i="1"/>
  <c r="H214" i="1"/>
  <c r="I214" i="1"/>
  <c r="J214" i="1"/>
  <c r="B215" i="1"/>
  <c r="C215" i="1"/>
  <c r="D215" i="1"/>
  <c r="N215" i="1" s="1"/>
  <c r="E215" i="1"/>
  <c r="F215" i="1"/>
  <c r="G215" i="1"/>
  <c r="H215" i="1"/>
  <c r="I215" i="1"/>
  <c r="J215" i="1"/>
  <c r="B216" i="1"/>
  <c r="C216" i="1"/>
  <c r="D216" i="1"/>
  <c r="E216" i="1"/>
  <c r="F216" i="1"/>
  <c r="N216" i="1" s="1"/>
  <c r="G216" i="1"/>
  <c r="H216" i="1"/>
  <c r="I216" i="1"/>
  <c r="J216" i="1"/>
  <c r="B217" i="1"/>
  <c r="C217" i="1"/>
  <c r="D217" i="1"/>
  <c r="N217" i="1" s="1"/>
  <c r="E217" i="1"/>
  <c r="F217" i="1"/>
  <c r="G217" i="1"/>
  <c r="H217" i="1"/>
  <c r="I217" i="1"/>
  <c r="J217" i="1"/>
  <c r="B218" i="1"/>
  <c r="C218" i="1"/>
  <c r="D218" i="1"/>
  <c r="N218" i="1" s="1"/>
  <c r="E218" i="1"/>
  <c r="F218" i="1"/>
  <c r="G218" i="1"/>
  <c r="H218" i="1"/>
  <c r="I218" i="1"/>
  <c r="J218" i="1"/>
  <c r="B219" i="1"/>
  <c r="C219" i="1"/>
  <c r="D219" i="1"/>
  <c r="N219" i="1" s="1"/>
  <c r="E219" i="1"/>
  <c r="F219" i="1"/>
  <c r="G219" i="1"/>
  <c r="H219" i="1"/>
  <c r="I219" i="1"/>
  <c r="J219" i="1"/>
  <c r="B220" i="1"/>
  <c r="C220" i="1"/>
  <c r="D220" i="1"/>
  <c r="N220" i="1" s="1"/>
  <c r="E220" i="1"/>
  <c r="F220" i="1"/>
  <c r="G220" i="1"/>
  <c r="H220" i="1"/>
  <c r="I220" i="1"/>
  <c r="J220" i="1"/>
  <c r="B221" i="1"/>
  <c r="C221" i="1"/>
  <c r="D221" i="1"/>
  <c r="N221" i="1" s="1"/>
  <c r="E221" i="1"/>
  <c r="F221" i="1"/>
  <c r="G221" i="1"/>
  <c r="H221" i="1"/>
  <c r="I221" i="1"/>
  <c r="J221" i="1"/>
  <c r="B222" i="1"/>
  <c r="C222" i="1"/>
  <c r="D222" i="1"/>
  <c r="N222" i="1" s="1"/>
  <c r="E222" i="1"/>
  <c r="F222" i="1"/>
  <c r="G222" i="1"/>
  <c r="H222" i="1"/>
  <c r="I222" i="1"/>
  <c r="J222" i="1"/>
  <c r="B223" i="1"/>
  <c r="C223" i="1"/>
  <c r="D223" i="1"/>
  <c r="N223" i="1" s="1"/>
  <c r="E223" i="1"/>
  <c r="F223" i="1"/>
  <c r="G223" i="1"/>
  <c r="H223" i="1"/>
  <c r="I223" i="1"/>
  <c r="J223" i="1"/>
  <c r="B224" i="1"/>
  <c r="C224" i="1"/>
  <c r="D224" i="1"/>
  <c r="N224" i="1" s="1"/>
  <c r="E224" i="1"/>
  <c r="F224" i="1"/>
  <c r="G224" i="1"/>
  <c r="H224" i="1"/>
  <c r="I224" i="1"/>
  <c r="J224" i="1"/>
  <c r="B225" i="1"/>
  <c r="C225" i="1"/>
  <c r="D225" i="1"/>
  <c r="N225" i="1" s="1"/>
  <c r="E225" i="1"/>
  <c r="F225" i="1"/>
  <c r="G225" i="1"/>
  <c r="H225" i="1"/>
  <c r="I225" i="1"/>
  <c r="J225" i="1"/>
  <c r="B226" i="1"/>
  <c r="C226" i="1"/>
  <c r="D226" i="1"/>
  <c r="N226" i="1" s="1"/>
  <c r="E226" i="1"/>
  <c r="F226" i="1"/>
  <c r="G226" i="1"/>
  <c r="H226" i="1"/>
  <c r="I226" i="1"/>
  <c r="J226" i="1"/>
  <c r="B227" i="1"/>
  <c r="C227" i="1"/>
  <c r="D227" i="1"/>
  <c r="N227" i="1" s="1"/>
  <c r="E227" i="1"/>
  <c r="F227" i="1"/>
  <c r="G227" i="1"/>
  <c r="H227" i="1"/>
  <c r="I227" i="1"/>
  <c r="J227" i="1"/>
  <c r="B228" i="1"/>
  <c r="C228" i="1"/>
  <c r="D228" i="1"/>
  <c r="N228" i="1" s="1"/>
  <c r="E228" i="1"/>
  <c r="F228" i="1"/>
  <c r="G228" i="1"/>
  <c r="H228" i="1"/>
  <c r="I228" i="1"/>
  <c r="J228" i="1"/>
  <c r="B229" i="1"/>
  <c r="C229" i="1"/>
  <c r="D229" i="1"/>
  <c r="N229" i="1" s="1"/>
  <c r="E229" i="1"/>
  <c r="F229" i="1"/>
  <c r="G229" i="1"/>
  <c r="H229" i="1"/>
  <c r="I229" i="1"/>
  <c r="J229" i="1"/>
  <c r="B230" i="1"/>
  <c r="C230" i="1"/>
  <c r="D230" i="1"/>
  <c r="N230" i="1" s="1"/>
  <c r="E230" i="1"/>
  <c r="F230" i="1"/>
  <c r="G230" i="1"/>
  <c r="H230" i="1"/>
  <c r="I230" i="1"/>
  <c r="J230" i="1"/>
  <c r="B231" i="1"/>
  <c r="C231" i="1"/>
  <c r="D231" i="1"/>
  <c r="N231" i="1" s="1"/>
  <c r="E231" i="1"/>
  <c r="F231" i="1"/>
  <c r="G231" i="1"/>
  <c r="H231" i="1"/>
  <c r="I231" i="1"/>
  <c r="J231" i="1"/>
  <c r="B232" i="1"/>
  <c r="C232" i="1"/>
  <c r="D232" i="1"/>
  <c r="N232" i="1" s="1"/>
  <c r="E232" i="1"/>
  <c r="F232" i="1"/>
  <c r="G232" i="1"/>
  <c r="H232" i="1"/>
  <c r="I232" i="1"/>
  <c r="J232" i="1"/>
  <c r="B233" i="1"/>
  <c r="C233" i="1"/>
  <c r="D233" i="1"/>
  <c r="N233" i="1" s="1"/>
  <c r="E233" i="1"/>
  <c r="F233" i="1"/>
  <c r="G233" i="1"/>
  <c r="H233" i="1"/>
  <c r="I233" i="1"/>
  <c r="J233" i="1"/>
  <c r="B234" i="1"/>
  <c r="C234" i="1"/>
  <c r="D234" i="1"/>
  <c r="N234" i="1" s="1"/>
  <c r="E234" i="1"/>
  <c r="F234" i="1"/>
  <c r="G234" i="1"/>
  <c r="H234" i="1"/>
  <c r="I234" i="1"/>
  <c r="J234" i="1"/>
  <c r="B235" i="1"/>
  <c r="C235" i="1"/>
  <c r="D235" i="1"/>
  <c r="N235" i="1" s="1"/>
  <c r="E235" i="1"/>
  <c r="F235" i="1"/>
  <c r="G235" i="1"/>
  <c r="H235" i="1"/>
  <c r="I235" i="1"/>
  <c r="J235" i="1"/>
  <c r="B236" i="1"/>
  <c r="C236" i="1"/>
  <c r="D236" i="1"/>
  <c r="N236" i="1" s="1"/>
  <c r="E236" i="1"/>
  <c r="F236" i="1"/>
  <c r="G236" i="1"/>
  <c r="H236" i="1"/>
  <c r="I236" i="1"/>
  <c r="J236" i="1"/>
  <c r="B237" i="1"/>
  <c r="C237" i="1"/>
  <c r="D237" i="1"/>
  <c r="N237" i="1" s="1"/>
  <c r="E237" i="1"/>
  <c r="F237" i="1"/>
  <c r="G237" i="1"/>
  <c r="H237" i="1"/>
  <c r="I237" i="1"/>
  <c r="J237" i="1"/>
  <c r="B238" i="1"/>
  <c r="C238" i="1"/>
  <c r="D238" i="1"/>
  <c r="N238" i="1" s="1"/>
  <c r="E238" i="1"/>
  <c r="F238" i="1"/>
  <c r="G238" i="1"/>
  <c r="H238" i="1"/>
  <c r="I238" i="1"/>
  <c r="J238" i="1"/>
  <c r="B239" i="1"/>
  <c r="C239" i="1"/>
  <c r="D239" i="1"/>
  <c r="N239" i="1" s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N242" i="1" s="1"/>
  <c r="E242" i="1"/>
  <c r="F242" i="1"/>
  <c r="G242" i="1"/>
  <c r="H242" i="1"/>
  <c r="I242" i="1"/>
  <c r="J242" i="1"/>
  <c r="B243" i="1"/>
  <c r="C243" i="1"/>
  <c r="D243" i="1"/>
  <c r="N243" i="1" s="1"/>
  <c r="E243" i="1"/>
  <c r="F243" i="1"/>
  <c r="G243" i="1"/>
  <c r="H243" i="1"/>
  <c r="I243" i="1"/>
  <c r="J243" i="1"/>
  <c r="B244" i="1"/>
  <c r="C244" i="1"/>
  <c r="D244" i="1"/>
  <c r="E244" i="1"/>
  <c r="F244" i="1"/>
  <c r="N244" i="1" s="1"/>
  <c r="G244" i="1"/>
  <c r="H244" i="1"/>
  <c r="I244" i="1"/>
  <c r="J244" i="1"/>
  <c r="B245" i="1"/>
  <c r="C245" i="1"/>
  <c r="D245" i="1"/>
  <c r="N245" i="1" s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N246" i="1"/>
  <c r="B247" i="1"/>
  <c r="C247" i="1"/>
  <c r="D247" i="1"/>
  <c r="N247" i="1" s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N248" i="1"/>
  <c r="B249" i="1"/>
  <c r="C249" i="1"/>
  <c r="D249" i="1"/>
  <c r="N249" i="1" s="1"/>
  <c r="E249" i="1"/>
  <c r="F249" i="1"/>
  <c r="G249" i="1"/>
  <c r="H249" i="1"/>
  <c r="I249" i="1"/>
  <c r="J249" i="1"/>
  <c r="B250" i="1"/>
  <c r="C250" i="1"/>
  <c r="D250" i="1"/>
  <c r="E250" i="1"/>
  <c r="F250" i="1"/>
  <c r="G250" i="1"/>
  <c r="H250" i="1"/>
  <c r="I250" i="1"/>
  <c r="J250" i="1"/>
  <c r="N250" i="1"/>
  <c r="B251" i="1"/>
  <c r="C251" i="1"/>
  <c r="D251" i="1"/>
  <c r="N251" i="1" s="1"/>
  <c r="E251" i="1"/>
  <c r="F251" i="1"/>
  <c r="G251" i="1"/>
  <c r="H251" i="1"/>
  <c r="I251" i="1"/>
  <c r="J251" i="1"/>
  <c r="B252" i="1"/>
  <c r="C252" i="1"/>
  <c r="D252" i="1"/>
  <c r="E252" i="1"/>
  <c r="F252" i="1"/>
  <c r="G252" i="1"/>
  <c r="H252" i="1"/>
  <c r="I252" i="1"/>
  <c r="J252" i="1"/>
  <c r="N252" i="1"/>
  <c r="B253" i="1"/>
  <c r="C253" i="1"/>
  <c r="D253" i="1"/>
  <c r="N253" i="1" s="1"/>
  <c r="E253" i="1"/>
  <c r="F253" i="1"/>
  <c r="G253" i="1"/>
  <c r="H253" i="1"/>
  <c r="I253" i="1"/>
  <c r="J253" i="1"/>
  <c r="B254" i="1"/>
  <c r="C254" i="1"/>
  <c r="D254" i="1"/>
  <c r="E254" i="1"/>
  <c r="F254" i="1"/>
  <c r="G254" i="1"/>
  <c r="H254" i="1"/>
  <c r="I254" i="1"/>
  <c r="J254" i="1"/>
  <c r="N254" i="1"/>
  <c r="B255" i="1"/>
  <c r="C255" i="1"/>
  <c r="D255" i="1"/>
  <c r="N255" i="1" s="1"/>
  <c r="E255" i="1"/>
  <c r="F255" i="1"/>
  <c r="G255" i="1"/>
  <c r="H255" i="1"/>
  <c r="I255" i="1"/>
  <c r="J255" i="1"/>
  <c r="B256" i="1"/>
  <c r="C256" i="1"/>
  <c r="D256" i="1"/>
  <c r="E256" i="1"/>
  <c r="F256" i="1"/>
  <c r="N256" i="1" s="1"/>
  <c r="G256" i="1"/>
  <c r="H256" i="1"/>
  <c r="I256" i="1"/>
  <c r="J256" i="1"/>
  <c r="B257" i="1"/>
  <c r="C257" i="1"/>
  <c r="D257" i="1"/>
  <c r="N257" i="1" s="1"/>
  <c r="E257" i="1"/>
  <c r="F257" i="1"/>
  <c r="G257" i="1"/>
  <c r="H257" i="1"/>
  <c r="I257" i="1"/>
  <c r="J257" i="1"/>
  <c r="B258" i="1"/>
  <c r="C258" i="1"/>
  <c r="D258" i="1"/>
  <c r="E258" i="1"/>
  <c r="F258" i="1"/>
  <c r="N258" i="1" s="1"/>
  <c r="G258" i="1"/>
  <c r="H258" i="1"/>
  <c r="I258" i="1"/>
  <c r="J258" i="1"/>
  <c r="B259" i="1"/>
  <c r="C259" i="1"/>
  <c r="D259" i="1"/>
  <c r="N259" i="1" s="1"/>
  <c r="E259" i="1"/>
  <c r="F259" i="1"/>
  <c r="G259" i="1"/>
  <c r="H259" i="1"/>
  <c r="I259" i="1"/>
  <c r="J259" i="1"/>
  <c r="B260" i="1"/>
  <c r="C260" i="1"/>
  <c r="D260" i="1"/>
  <c r="E260" i="1"/>
  <c r="F260" i="1"/>
  <c r="N260" i="1" s="1"/>
  <c r="G260" i="1"/>
  <c r="H260" i="1"/>
  <c r="I260" i="1"/>
  <c r="J260" i="1"/>
  <c r="B261" i="1"/>
  <c r="C261" i="1"/>
  <c r="D261" i="1"/>
  <c r="N261" i="1" s="1"/>
  <c r="E261" i="1"/>
  <c r="F261" i="1"/>
  <c r="G261" i="1"/>
  <c r="H261" i="1"/>
  <c r="I261" i="1"/>
  <c r="J261" i="1"/>
  <c r="B262" i="1"/>
  <c r="C262" i="1"/>
  <c r="D262" i="1"/>
  <c r="N262" i="1" s="1"/>
  <c r="E262" i="1"/>
  <c r="F262" i="1"/>
  <c r="G262" i="1"/>
  <c r="H262" i="1"/>
  <c r="I262" i="1"/>
  <c r="J262" i="1"/>
  <c r="B263" i="1"/>
  <c r="C263" i="1"/>
  <c r="D263" i="1"/>
  <c r="N263" i="1" s="1"/>
  <c r="E263" i="1"/>
  <c r="F263" i="1"/>
  <c r="G263" i="1"/>
  <c r="H263" i="1"/>
  <c r="I263" i="1"/>
  <c r="J263" i="1"/>
  <c r="B264" i="1"/>
  <c r="C264" i="1"/>
  <c r="D264" i="1"/>
  <c r="N264" i="1" s="1"/>
  <c r="E264" i="1"/>
  <c r="F264" i="1"/>
  <c r="G264" i="1"/>
  <c r="H264" i="1"/>
  <c r="I264" i="1"/>
  <c r="J264" i="1"/>
  <c r="B265" i="1"/>
  <c r="C265" i="1"/>
  <c r="D265" i="1"/>
  <c r="N265" i="1" s="1"/>
  <c r="E265" i="1"/>
  <c r="F265" i="1"/>
  <c r="G265" i="1"/>
  <c r="H265" i="1"/>
  <c r="I265" i="1"/>
  <c r="J265" i="1"/>
  <c r="B266" i="1"/>
  <c r="C266" i="1"/>
  <c r="D266" i="1"/>
  <c r="N266" i="1" s="1"/>
  <c r="E266" i="1"/>
  <c r="F266" i="1"/>
  <c r="G266" i="1"/>
  <c r="H266" i="1"/>
  <c r="I266" i="1"/>
  <c r="J266" i="1"/>
  <c r="B267" i="1"/>
  <c r="C267" i="1"/>
  <c r="D267" i="1"/>
  <c r="N267" i="1" s="1"/>
  <c r="E267" i="1"/>
  <c r="F267" i="1"/>
  <c r="G267" i="1"/>
  <c r="H267" i="1"/>
  <c r="I267" i="1"/>
  <c r="J267" i="1"/>
  <c r="B268" i="1"/>
  <c r="C268" i="1"/>
  <c r="D268" i="1"/>
  <c r="N268" i="1" s="1"/>
  <c r="E268" i="1"/>
  <c r="F268" i="1"/>
  <c r="G268" i="1"/>
  <c r="H268" i="1"/>
  <c r="I268" i="1"/>
  <c r="J268" i="1"/>
  <c r="B269" i="1"/>
  <c r="C269" i="1"/>
  <c r="D269" i="1"/>
  <c r="N269" i="1" s="1"/>
  <c r="E269" i="1"/>
  <c r="F269" i="1"/>
  <c r="G269" i="1"/>
  <c r="H269" i="1"/>
  <c r="I269" i="1"/>
  <c r="J269" i="1"/>
  <c r="B270" i="1"/>
  <c r="C270" i="1"/>
  <c r="D270" i="1"/>
  <c r="E270" i="1"/>
  <c r="F270" i="1"/>
  <c r="G270" i="1"/>
  <c r="H270" i="1"/>
  <c r="I270" i="1"/>
  <c r="J270" i="1"/>
  <c r="B271" i="1"/>
  <c r="C271" i="1"/>
  <c r="D271" i="1"/>
  <c r="N271" i="1" s="1"/>
  <c r="E271" i="1"/>
  <c r="F271" i="1"/>
  <c r="G271" i="1"/>
  <c r="H271" i="1"/>
  <c r="I271" i="1"/>
  <c r="J271" i="1"/>
  <c r="B272" i="1"/>
  <c r="C272" i="1"/>
  <c r="D272" i="1"/>
  <c r="E272" i="1"/>
  <c r="F272" i="1"/>
  <c r="G272" i="1"/>
  <c r="H272" i="1"/>
  <c r="I272" i="1"/>
  <c r="J272" i="1"/>
  <c r="N272" i="1"/>
  <c r="B273" i="1"/>
  <c r="C273" i="1"/>
  <c r="D273" i="1"/>
  <c r="N273" i="1" s="1"/>
  <c r="E273" i="1"/>
  <c r="F273" i="1"/>
  <c r="G273" i="1"/>
  <c r="H273" i="1"/>
  <c r="I273" i="1"/>
  <c r="J273" i="1"/>
  <c r="B274" i="1"/>
  <c r="C274" i="1"/>
  <c r="D274" i="1"/>
  <c r="E274" i="1"/>
  <c r="F274" i="1"/>
  <c r="G274" i="1"/>
  <c r="H274" i="1"/>
  <c r="I274" i="1"/>
  <c r="J274" i="1"/>
  <c r="N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N276" i="1" s="1"/>
  <c r="F276" i="1"/>
  <c r="G276" i="1"/>
  <c r="H276" i="1"/>
  <c r="I276" i="1"/>
  <c r="J276" i="1"/>
  <c r="B277" i="1"/>
  <c r="C277" i="1"/>
  <c r="D277" i="1"/>
  <c r="E277" i="1"/>
  <c r="F277" i="1"/>
  <c r="N277" i="1" s="1"/>
  <c r="G277" i="1"/>
  <c r="H277" i="1"/>
  <c r="I277" i="1"/>
  <c r="J277" i="1"/>
  <c r="B278" i="1"/>
  <c r="C278" i="1"/>
  <c r="D278" i="1"/>
  <c r="E278" i="1"/>
  <c r="F278" i="1"/>
  <c r="G278" i="1"/>
  <c r="H278" i="1"/>
  <c r="I278" i="1"/>
  <c r="J278" i="1"/>
  <c r="N278" i="1"/>
  <c r="B279" i="1"/>
  <c r="C279" i="1"/>
  <c r="D279" i="1"/>
  <c r="E279" i="1"/>
  <c r="F279" i="1"/>
  <c r="N279" i="1" s="1"/>
  <c r="G279" i="1"/>
  <c r="H279" i="1"/>
  <c r="I279" i="1"/>
  <c r="J279" i="1"/>
  <c r="B280" i="1"/>
  <c r="C280" i="1"/>
  <c r="D280" i="1"/>
  <c r="E280" i="1"/>
  <c r="F280" i="1"/>
  <c r="G280" i="1"/>
  <c r="H280" i="1"/>
  <c r="I280" i="1"/>
  <c r="J280" i="1"/>
  <c r="N280" i="1"/>
  <c r="B281" i="1"/>
  <c r="C281" i="1"/>
  <c r="D281" i="1"/>
  <c r="E281" i="1"/>
  <c r="F281" i="1"/>
  <c r="N281" i="1" s="1"/>
  <c r="G281" i="1"/>
  <c r="H281" i="1"/>
  <c r="I281" i="1"/>
  <c r="J281" i="1"/>
  <c r="B282" i="1"/>
  <c r="C282" i="1"/>
  <c r="D282" i="1"/>
  <c r="E282" i="1"/>
  <c r="F282" i="1"/>
  <c r="G282" i="1"/>
  <c r="H282" i="1"/>
  <c r="I282" i="1"/>
  <c r="J282" i="1"/>
  <c r="N282" i="1"/>
  <c r="B283" i="1"/>
  <c r="C283" i="1"/>
  <c r="D283" i="1"/>
  <c r="E283" i="1"/>
  <c r="F283" i="1"/>
  <c r="N283" i="1" s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N284" i="1"/>
  <c r="B285" i="1"/>
  <c r="C285" i="1"/>
  <c r="D285" i="1"/>
  <c r="N285" i="1" s="1"/>
  <c r="E285" i="1"/>
  <c r="F285" i="1"/>
  <c r="G285" i="1"/>
  <c r="H285" i="1"/>
  <c r="I285" i="1"/>
  <c r="J285" i="1"/>
  <c r="B286" i="1"/>
  <c r="C286" i="1"/>
  <c r="D286" i="1"/>
  <c r="E286" i="1"/>
  <c r="F286" i="1"/>
  <c r="G286" i="1"/>
  <c r="H286" i="1"/>
  <c r="I286" i="1"/>
  <c r="J286" i="1"/>
  <c r="N286" i="1"/>
  <c r="B287" i="1"/>
  <c r="C287" i="1"/>
  <c r="D287" i="1"/>
  <c r="N287" i="1" s="1"/>
  <c r="E287" i="1"/>
  <c r="F287" i="1"/>
  <c r="G287" i="1"/>
  <c r="H287" i="1"/>
  <c r="I287" i="1"/>
  <c r="J287" i="1"/>
  <c r="B288" i="1"/>
  <c r="C288" i="1"/>
  <c r="D288" i="1"/>
  <c r="N288" i="1" s="1"/>
  <c r="E288" i="1"/>
  <c r="F288" i="1"/>
  <c r="G288" i="1"/>
  <c r="H288" i="1"/>
  <c r="I288" i="1"/>
  <c r="J288" i="1"/>
  <c r="B289" i="1"/>
  <c r="C289" i="1"/>
  <c r="D289" i="1"/>
  <c r="N289" i="1" s="1"/>
  <c r="E289" i="1"/>
  <c r="F289" i="1"/>
  <c r="G289" i="1"/>
  <c r="H289" i="1"/>
  <c r="I289" i="1"/>
  <c r="J289" i="1"/>
  <c r="B290" i="1"/>
  <c r="C290" i="1"/>
  <c r="D290" i="1"/>
  <c r="N290" i="1" s="1"/>
  <c r="E290" i="1"/>
  <c r="F290" i="1"/>
  <c r="G290" i="1"/>
  <c r="H290" i="1"/>
  <c r="I290" i="1"/>
  <c r="J290" i="1"/>
  <c r="B291" i="1"/>
  <c r="C291" i="1"/>
  <c r="D291" i="1"/>
  <c r="N291" i="1" s="1"/>
  <c r="E291" i="1"/>
  <c r="F291" i="1"/>
  <c r="G291" i="1"/>
  <c r="H291" i="1"/>
  <c r="I291" i="1"/>
  <c r="J291" i="1"/>
  <c r="B292" i="1"/>
  <c r="C292" i="1"/>
  <c r="D292" i="1"/>
  <c r="N292" i="1" s="1"/>
  <c r="E292" i="1"/>
  <c r="F292" i="1"/>
  <c r="G292" i="1"/>
  <c r="H292" i="1"/>
  <c r="I292" i="1"/>
  <c r="J292" i="1"/>
  <c r="B293" i="1"/>
  <c r="C293" i="1"/>
  <c r="D293" i="1"/>
  <c r="N293" i="1" s="1"/>
  <c r="E293" i="1"/>
  <c r="F293" i="1"/>
  <c r="G293" i="1"/>
  <c r="H293" i="1"/>
  <c r="I293" i="1"/>
  <c r="J293" i="1"/>
  <c r="B294" i="1"/>
  <c r="C294" i="1"/>
  <c r="D294" i="1"/>
  <c r="N294" i="1" s="1"/>
  <c r="E294" i="1"/>
  <c r="F294" i="1"/>
  <c r="G294" i="1"/>
  <c r="H294" i="1"/>
  <c r="I294" i="1"/>
  <c r="J294" i="1"/>
  <c r="B295" i="1"/>
  <c r="C295" i="1"/>
  <c r="D295" i="1"/>
  <c r="N295" i="1" s="1"/>
  <c r="E295" i="1"/>
  <c r="F295" i="1"/>
  <c r="G295" i="1"/>
  <c r="H295" i="1"/>
  <c r="I295" i="1"/>
  <c r="J295" i="1"/>
  <c r="B296" i="1"/>
  <c r="C296" i="1"/>
  <c r="D296" i="1"/>
  <c r="N296" i="1" s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N298" i="1" s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N300" i="1" s="1"/>
  <c r="F300" i="1"/>
  <c r="G300" i="1"/>
  <c r="H300" i="1"/>
  <c r="I300" i="1"/>
  <c r="J300" i="1"/>
  <c r="B301" i="1"/>
  <c r="C301" i="1"/>
  <c r="D301" i="1"/>
  <c r="E301" i="1"/>
  <c r="F301" i="1"/>
  <c r="G301" i="1"/>
  <c r="H301" i="1"/>
  <c r="I301" i="1"/>
  <c r="J301" i="1"/>
  <c r="N301" i="1"/>
  <c r="B302" i="1"/>
  <c r="C302" i="1"/>
  <c r="D302" i="1"/>
  <c r="N302" i="1" s="1"/>
  <c r="E302" i="1"/>
  <c r="F302" i="1"/>
  <c r="G302" i="1"/>
  <c r="H302" i="1"/>
  <c r="I302" i="1"/>
  <c r="J302" i="1"/>
  <c r="B303" i="1"/>
  <c r="C303" i="1"/>
  <c r="D303" i="1"/>
  <c r="E303" i="1"/>
  <c r="F303" i="1"/>
  <c r="G303" i="1"/>
  <c r="H303" i="1"/>
  <c r="I303" i="1"/>
  <c r="J303" i="1"/>
  <c r="N303" i="1"/>
  <c r="B304" i="1"/>
  <c r="C304" i="1"/>
  <c r="D304" i="1"/>
  <c r="N304" i="1" s="1"/>
  <c r="E304" i="1"/>
  <c r="F304" i="1"/>
  <c r="G304" i="1"/>
  <c r="H304" i="1"/>
  <c r="I304" i="1"/>
  <c r="J304" i="1"/>
  <c r="B305" i="1"/>
  <c r="C305" i="1"/>
  <c r="D305" i="1"/>
  <c r="E305" i="1"/>
  <c r="F305" i="1"/>
  <c r="G305" i="1"/>
  <c r="H305" i="1"/>
  <c r="I305" i="1"/>
  <c r="J305" i="1"/>
  <c r="N305" i="1"/>
  <c r="B306" i="1"/>
  <c r="C306" i="1"/>
  <c r="D306" i="1"/>
  <c r="N306" i="1" s="1"/>
  <c r="E306" i="1"/>
  <c r="F306" i="1"/>
  <c r="G306" i="1"/>
  <c r="H306" i="1"/>
  <c r="I306" i="1"/>
  <c r="J306" i="1"/>
  <c r="B307" i="1"/>
  <c r="C307" i="1"/>
  <c r="D307" i="1"/>
  <c r="E307" i="1"/>
  <c r="F307" i="1"/>
  <c r="G307" i="1"/>
  <c r="H307" i="1"/>
  <c r="I307" i="1"/>
  <c r="J307" i="1"/>
  <c r="N307" i="1"/>
  <c r="B308" i="1"/>
  <c r="C308" i="1"/>
  <c r="D308" i="1"/>
  <c r="N308" i="1" s="1"/>
  <c r="E308" i="1"/>
  <c r="F308" i="1"/>
  <c r="G308" i="1"/>
  <c r="H308" i="1"/>
  <c r="I308" i="1"/>
  <c r="J308" i="1"/>
  <c r="B309" i="1"/>
  <c r="C309" i="1"/>
  <c r="D309" i="1"/>
  <c r="E309" i="1"/>
  <c r="F309" i="1"/>
  <c r="G309" i="1"/>
  <c r="H309" i="1"/>
  <c r="I309" i="1"/>
  <c r="J309" i="1"/>
  <c r="N309" i="1"/>
  <c r="B310" i="1"/>
  <c r="C310" i="1"/>
  <c r="D310" i="1"/>
  <c r="N310" i="1" s="1"/>
  <c r="E310" i="1"/>
  <c r="F310" i="1"/>
  <c r="G310" i="1"/>
  <c r="H310" i="1"/>
  <c r="I310" i="1"/>
  <c r="J310" i="1"/>
  <c r="B311" i="1"/>
  <c r="C311" i="1"/>
  <c r="D311" i="1"/>
  <c r="E311" i="1"/>
  <c r="F311" i="1"/>
  <c r="N311" i="1" s="1"/>
  <c r="G311" i="1"/>
  <c r="H311" i="1"/>
  <c r="I311" i="1"/>
  <c r="J311" i="1"/>
  <c r="B312" i="1"/>
  <c r="C312" i="1"/>
  <c r="D312" i="1"/>
  <c r="N312" i="1" s="1"/>
  <c r="E312" i="1"/>
  <c r="F312" i="1"/>
  <c r="G312" i="1"/>
  <c r="H312" i="1"/>
  <c r="I312" i="1"/>
  <c r="J312" i="1"/>
  <c r="B313" i="1"/>
  <c r="C313" i="1"/>
  <c r="D313" i="1"/>
  <c r="E313" i="1"/>
  <c r="F313" i="1"/>
  <c r="N313" i="1" s="1"/>
  <c r="G313" i="1"/>
  <c r="H313" i="1"/>
  <c r="I313" i="1"/>
  <c r="J313" i="1"/>
  <c r="B314" i="1"/>
  <c r="C314" i="1"/>
  <c r="D314" i="1"/>
  <c r="N314" i="1" s="1"/>
  <c r="E314" i="1"/>
  <c r="F314" i="1"/>
  <c r="G314" i="1"/>
  <c r="H314" i="1"/>
  <c r="I314" i="1"/>
  <c r="J314" i="1"/>
  <c r="B315" i="1"/>
  <c r="C315" i="1"/>
  <c r="D315" i="1"/>
  <c r="E315" i="1"/>
  <c r="F315" i="1"/>
  <c r="N315" i="1" s="1"/>
  <c r="G315" i="1"/>
  <c r="H315" i="1"/>
  <c r="I315" i="1"/>
  <c r="J315" i="1"/>
  <c r="B316" i="1"/>
  <c r="C316" i="1"/>
  <c r="D316" i="1"/>
  <c r="N316" i="1" s="1"/>
  <c r="E316" i="1"/>
  <c r="F316" i="1"/>
  <c r="G316" i="1"/>
  <c r="H316" i="1"/>
  <c r="I316" i="1"/>
  <c r="J316" i="1"/>
  <c r="B317" i="1"/>
  <c r="C317" i="1"/>
  <c r="D317" i="1"/>
  <c r="E317" i="1"/>
  <c r="F317" i="1"/>
  <c r="N317" i="1" s="1"/>
  <c r="G317" i="1"/>
  <c r="H317" i="1"/>
  <c r="I317" i="1"/>
  <c r="J317" i="1"/>
  <c r="B318" i="1"/>
  <c r="C318" i="1"/>
  <c r="D318" i="1"/>
  <c r="N318" i="1" s="1"/>
  <c r="E318" i="1"/>
  <c r="F318" i="1"/>
  <c r="G318" i="1"/>
  <c r="H318" i="1"/>
  <c r="I318" i="1"/>
  <c r="J318" i="1"/>
  <c r="B319" i="1"/>
  <c r="C319" i="1"/>
  <c r="D319" i="1"/>
  <c r="E319" i="1"/>
  <c r="F319" i="1"/>
  <c r="N319" i="1" s="1"/>
  <c r="G319" i="1"/>
  <c r="H319" i="1"/>
  <c r="I319" i="1"/>
  <c r="J319" i="1"/>
  <c r="B320" i="1"/>
  <c r="C320" i="1"/>
  <c r="D320" i="1"/>
  <c r="N320" i="1" s="1"/>
  <c r="E320" i="1"/>
  <c r="F320" i="1"/>
  <c r="G320" i="1"/>
  <c r="H320" i="1"/>
  <c r="I320" i="1"/>
  <c r="J320" i="1"/>
  <c r="B321" i="1"/>
  <c r="C321" i="1"/>
  <c r="D321" i="1"/>
  <c r="E321" i="1"/>
  <c r="F321" i="1"/>
  <c r="N321" i="1" s="1"/>
  <c r="G321" i="1"/>
  <c r="H321" i="1"/>
  <c r="I321" i="1"/>
  <c r="J321" i="1"/>
  <c r="B322" i="1"/>
  <c r="C322" i="1"/>
  <c r="D322" i="1"/>
  <c r="N322" i="1" s="1"/>
  <c r="E322" i="1"/>
  <c r="F322" i="1"/>
  <c r="G322" i="1"/>
  <c r="H322" i="1"/>
  <c r="I322" i="1"/>
  <c r="J322" i="1"/>
  <c r="B323" i="1"/>
  <c r="C323" i="1"/>
  <c r="D323" i="1"/>
  <c r="E323" i="1"/>
  <c r="F323" i="1"/>
  <c r="N323" i="1" s="1"/>
  <c r="G323" i="1"/>
  <c r="H323" i="1"/>
  <c r="I323" i="1"/>
  <c r="J323" i="1"/>
  <c r="B324" i="1"/>
  <c r="C324" i="1"/>
  <c r="D324" i="1"/>
  <c r="N324" i="1" s="1"/>
  <c r="E324" i="1"/>
  <c r="F324" i="1"/>
  <c r="G324" i="1"/>
  <c r="H324" i="1"/>
  <c r="I324" i="1"/>
  <c r="J324" i="1"/>
  <c r="B325" i="1"/>
  <c r="C325" i="1"/>
  <c r="D325" i="1"/>
  <c r="E325" i="1"/>
  <c r="F325" i="1"/>
  <c r="N325" i="1" s="1"/>
  <c r="G325" i="1"/>
  <c r="H325" i="1"/>
  <c r="I325" i="1"/>
  <c r="J325" i="1"/>
  <c r="B326" i="1"/>
  <c r="C326" i="1"/>
  <c r="D326" i="1"/>
  <c r="N326" i="1" s="1"/>
  <c r="E326" i="1"/>
  <c r="F326" i="1"/>
  <c r="G326" i="1"/>
  <c r="H326" i="1"/>
  <c r="I326" i="1"/>
  <c r="J326" i="1"/>
  <c r="B327" i="1"/>
  <c r="C327" i="1"/>
  <c r="D327" i="1"/>
  <c r="E327" i="1"/>
  <c r="F327" i="1"/>
  <c r="N327" i="1" s="1"/>
  <c r="G327" i="1"/>
  <c r="H327" i="1"/>
  <c r="I327" i="1"/>
  <c r="J327" i="1"/>
  <c r="B328" i="1"/>
  <c r="C328" i="1"/>
  <c r="D328" i="1"/>
  <c r="N328" i="1" s="1"/>
  <c r="E328" i="1"/>
  <c r="F328" i="1"/>
  <c r="G328" i="1"/>
  <c r="H328" i="1"/>
  <c r="I328" i="1"/>
  <c r="J328" i="1"/>
  <c r="N299" i="1" l="1"/>
  <c r="N297" i="1"/>
  <c r="N275" i="1"/>
  <c r="N270" i="1"/>
  <c r="N240" i="1"/>
  <c r="N241" i="1"/>
  <c r="J160" i="1"/>
  <c r="J142" i="1"/>
  <c r="J30" i="1"/>
  <c r="J182" i="1"/>
  <c r="J180" i="1"/>
  <c r="J22" i="1"/>
  <c r="J36" i="1"/>
  <c r="J140" i="1"/>
  <c r="J165" i="1"/>
  <c r="J141" i="1"/>
  <c r="J7" i="1"/>
  <c r="J115" i="1"/>
  <c r="J13" i="1"/>
  <c r="J57" i="1"/>
  <c r="J188" i="1"/>
  <c r="J200" i="1"/>
  <c r="J67" i="1"/>
  <c r="J56" i="1"/>
  <c r="J24" i="1"/>
  <c r="J159" i="1"/>
  <c r="J48" i="1"/>
  <c r="J58" i="1"/>
  <c r="J92" i="1"/>
  <c r="J12" i="1"/>
  <c r="J75" i="1"/>
  <c r="J72" i="1"/>
  <c r="J93" i="1"/>
  <c r="J14" i="1"/>
  <c r="J65" i="1"/>
  <c r="J4" i="1"/>
  <c r="J64" i="1"/>
  <c r="J39" i="1"/>
  <c r="J25" i="1"/>
  <c r="J19" i="1"/>
  <c r="J73" i="1"/>
  <c r="J164" i="1"/>
  <c r="J152" i="1"/>
  <c r="J168" i="1"/>
  <c r="J23" i="1"/>
  <c r="J59" i="1"/>
  <c r="J166" i="1"/>
  <c r="J104" i="1"/>
  <c r="J209" i="1"/>
  <c r="J32" i="1"/>
  <c r="J94" i="1"/>
  <c r="J126" i="1"/>
  <c r="J31" i="1"/>
  <c r="J33" i="1"/>
  <c r="J45" i="1"/>
  <c r="J148" i="1"/>
  <c r="J186" i="1"/>
  <c r="J38" i="1"/>
  <c r="J90" i="1"/>
  <c r="J210" i="1"/>
  <c r="J197" i="1"/>
  <c r="J70" i="1"/>
  <c r="J99" i="1"/>
  <c r="J10" i="1"/>
  <c r="J116" i="1"/>
  <c r="J62" i="1"/>
  <c r="J107" i="1"/>
  <c r="J175" i="1"/>
  <c r="J74" i="1"/>
  <c r="J97" i="1"/>
  <c r="J122" i="1"/>
  <c r="J100" i="1"/>
  <c r="J181" i="1"/>
  <c r="J66" i="1"/>
  <c r="J78" i="1"/>
  <c r="J8" i="1"/>
  <c r="J196" i="1"/>
  <c r="J44" i="1"/>
  <c r="J86" i="1"/>
  <c r="J174" i="1"/>
  <c r="J163" i="1"/>
  <c r="J203" i="1"/>
  <c r="J53" i="1"/>
  <c r="J150" i="1"/>
  <c r="J84" i="1"/>
  <c r="J28" i="1"/>
  <c r="J146" i="1"/>
  <c r="J27" i="1"/>
  <c r="J138" i="1"/>
  <c r="J131" i="1"/>
  <c r="J95" i="1"/>
  <c r="J133" i="1"/>
  <c r="J82" i="1"/>
  <c r="J41" i="1"/>
  <c r="J129" i="1"/>
  <c r="J87" i="1"/>
  <c r="J120" i="1"/>
  <c r="J29" i="1"/>
  <c r="J183" i="1"/>
  <c r="J170" i="1"/>
  <c r="J208" i="1"/>
  <c r="J199" i="1"/>
  <c r="J20" i="1"/>
  <c r="J17" i="1"/>
  <c r="J139" i="1"/>
  <c r="J101" i="1"/>
  <c r="J52" i="1"/>
  <c r="J54" i="1"/>
  <c r="J151" i="1"/>
  <c r="J49" i="1"/>
  <c r="J71" i="1"/>
  <c r="J69" i="1"/>
  <c r="J202" i="1"/>
  <c r="J106" i="1"/>
  <c r="J42" i="1"/>
  <c r="J9" i="1"/>
  <c r="J111" i="1"/>
  <c r="J193" i="1"/>
  <c r="J204" i="1"/>
  <c r="J153" i="1"/>
  <c r="J103" i="1"/>
  <c r="J173" i="1"/>
  <c r="J83" i="1"/>
  <c r="J79" i="1"/>
  <c r="J96" i="1"/>
  <c r="J112" i="1"/>
  <c r="J63" i="1"/>
  <c r="J127" i="1"/>
  <c r="J184" i="1"/>
  <c r="J85" i="1"/>
  <c r="J2" i="1"/>
  <c r="J177" i="1"/>
  <c r="J76" i="1"/>
  <c r="J189" i="1"/>
  <c r="J118" i="1"/>
  <c r="J108" i="1"/>
  <c r="J171" i="1"/>
  <c r="J169" i="1"/>
  <c r="J47" i="1"/>
  <c r="J89" i="1"/>
  <c r="J125" i="1"/>
  <c r="J132" i="1"/>
  <c r="J207" i="1"/>
  <c r="J128" i="1"/>
  <c r="J179" i="1"/>
  <c r="J137" i="1"/>
  <c r="J43" i="1"/>
  <c r="J50" i="1"/>
  <c r="J61" i="1"/>
  <c r="J190" i="1"/>
  <c r="J157" i="1"/>
  <c r="J161" i="1"/>
  <c r="J191" i="1"/>
  <c r="J37" i="1"/>
  <c r="J205" i="1"/>
  <c r="J68" i="1"/>
  <c r="J88" i="1"/>
  <c r="J147" i="1"/>
  <c r="J162" i="1"/>
  <c r="J3" i="1"/>
  <c r="J98" i="1"/>
  <c r="J145" i="1"/>
  <c r="J40" i="1"/>
  <c r="J46" i="1"/>
  <c r="J158" i="1"/>
  <c r="J5" i="1"/>
  <c r="J194" i="1"/>
  <c r="J198" i="1"/>
  <c r="J77" i="1"/>
  <c r="J124" i="1"/>
  <c r="J195" i="1"/>
  <c r="J55" i="1"/>
  <c r="J11" i="1"/>
  <c r="J154" i="1"/>
  <c r="J51" i="1"/>
  <c r="J109" i="1"/>
  <c r="J206" i="1"/>
  <c r="J135" i="1"/>
  <c r="J156" i="1"/>
  <c r="J172" i="1"/>
  <c r="J26" i="1"/>
  <c r="J121" i="1"/>
  <c r="J201" i="1"/>
  <c r="J144" i="1"/>
  <c r="J136" i="1"/>
  <c r="J35" i="1"/>
  <c r="J155" i="1"/>
  <c r="J6" i="1"/>
  <c r="J91" i="1"/>
  <c r="J117" i="1"/>
  <c r="J105" i="1"/>
  <c r="J143" i="1"/>
  <c r="J130" i="1"/>
  <c r="J167" i="1"/>
  <c r="J110" i="1"/>
  <c r="J34" i="1"/>
  <c r="J60" i="1"/>
  <c r="J16" i="1"/>
  <c r="J18" i="1"/>
  <c r="J149" i="1"/>
  <c r="J80" i="1"/>
  <c r="J187" i="1"/>
  <c r="J81" i="1"/>
  <c r="J134" i="1"/>
  <c r="J119" i="1"/>
  <c r="J114" i="1"/>
  <c r="J176" i="1"/>
  <c r="J21" i="1"/>
  <c r="J192" i="1"/>
  <c r="J15" i="1"/>
  <c r="J123" i="1"/>
  <c r="J113" i="1"/>
  <c r="J178" i="1"/>
  <c r="J185" i="1"/>
  <c r="J102" i="1"/>
  <c r="I160" i="1"/>
  <c r="I142" i="1"/>
  <c r="I30" i="1"/>
  <c r="I182" i="1"/>
  <c r="I180" i="1"/>
  <c r="I22" i="1"/>
  <c r="I36" i="1"/>
  <c r="I140" i="1"/>
  <c r="I165" i="1"/>
  <c r="I141" i="1"/>
  <c r="I7" i="1"/>
  <c r="I115" i="1"/>
  <c r="I13" i="1"/>
  <c r="I57" i="1"/>
  <c r="I188" i="1"/>
  <c r="I200" i="1"/>
  <c r="I67" i="1"/>
  <c r="I56" i="1"/>
  <c r="I24" i="1"/>
  <c r="I159" i="1"/>
  <c r="I48" i="1"/>
  <c r="I58" i="1"/>
  <c r="I92" i="1"/>
  <c r="I12" i="1"/>
  <c r="I75" i="1"/>
  <c r="I72" i="1"/>
  <c r="I93" i="1"/>
  <c r="I14" i="1"/>
  <c r="I65" i="1"/>
  <c r="I4" i="1"/>
  <c r="I64" i="1"/>
  <c r="I39" i="1"/>
  <c r="I25" i="1"/>
  <c r="I19" i="1"/>
  <c r="I73" i="1"/>
  <c r="I164" i="1"/>
  <c r="I152" i="1"/>
  <c r="I168" i="1"/>
  <c r="I23" i="1"/>
  <c r="I59" i="1"/>
  <c r="I166" i="1"/>
  <c r="I104" i="1"/>
  <c r="I209" i="1"/>
  <c r="I32" i="1"/>
  <c r="I94" i="1"/>
  <c r="I126" i="1"/>
  <c r="I31" i="1"/>
  <c r="I33" i="1"/>
  <c r="I45" i="1"/>
  <c r="I148" i="1"/>
  <c r="I186" i="1"/>
  <c r="I38" i="1"/>
  <c r="I90" i="1"/>
  <c r="I210" i="1"/>
  <c r="I197" i="1"/>
  <c r="I70" i="1"/>
  <c r="I99" i="1"/>
  <c r="I10" i="1"/>
  <c r="I116" i="1"/>
  <c r="I62" i="1"/>
  <c r="I107" i="1"/>
  <c r="I175" i="1"/>
  <c r="I74" i="1"/>
  <c r="I97" i="1"/>
  <c r="I122" i="1"/>
  <c r="I100" i="1"/>
  <c r="I181" i="1"/>
  <c r="I66" i="1"/>
  <c r="I78" i="1"/>
  <c r="I8" i="1"/>
  <c r="I196" i="1"/>
  <c r="I44" i="1"/>
  <c r="I86" i="1"/>
  <c r="I174" i="1"/>
  <c r="I163" i="1"/>
  <c r="I203" i="1"/>
  <c r="I53" i="1"/>
  <c r="I150" i="1"/>
  <c r="I84" i="1"/>
  <c r="I28" i="1"/>
  <c r="I146" i="1"/>
  <c r="I27" i="1"/>
  <c r="I138" i="1"/>
  <c r="I131" i="1"/>
  <c r="I95" i="1"/>
  <c r="I133" i="1"/>
  <c r="I82" i="1"/>
  <c r="I41" i="1"/>
  <c r="I129" i="1"/>
  <c r="I87" i="1"/>
  <c r="I120" i="1"/>
  <c r="I29" i="1"/>
  <c r="I183" i="1"/>
  <c r="I170" i="1"/>
  <c r="I208" i="1"/>
  <c r="I199" i="1"/>
  <c r="I20" i="1"/>
  <c r="I17" i="1"/>
  <c r="I139" i="1"/>
  <c r="I101" i="1"/>
  <c r="I52" i="1"/>
  <c r="I54" i="1"/>
  <c r="I151" i="1"/>
  <c r="I49" i="1"/>
  <c r="I71" i="1"/>
  <c r="I69" i="1"/>
  <c r="I202" i="1"/>
  <c r="I106" i="1"/>
  <c r="I42" i="1"/>
  <c r="I9" i="1"/>
  <c r="I111" i="1"/>
  <c r="I193" i="1"/>
  <c r="I204" i="1"/>
  <c r="I153" i="1"/>
  <c r="I103" i="1"/>
  <c r="I173" i="1"/>
  <c r="I83" i="1"/>
  <c r="I79" i="1"/>
  <c r="I96" i="1"/>
  <c r="I112" i="1"/>
  <c r="I63" i="1"/>
  <c r="I127" i="1"/>
  <c r="I184" i="1"/>
  <c r="I85" i="1"/>
  <c r="I2" i="1"/>
  <c r="I177" i="1"/>
  <c r="I76" i="1"/>
  <c r="I189" i="1"/>
  <c r="I118" i="1"/>
  <c r="I108" i="1"/>
  <c r="I171" i="1"/>
  <c r="I169" i="1"/>
  <c r="I47" i="1"/>
  <c r="I89" i="1"/>
  <c r="I125" i="1"/>
  <c r="I132" i="1"/>
  <c r="I207" i="1"/>
  <c r="I128" i="1"/>
  <c r="I179" i="1"/>
  <c r="I137" i="1"/>
  <c r="I43" i="1"/>
  <c r="I50" i="1"/>
  <c r="I61" i="1"/>
  <c r="I190" i="1"/>
  <c r="I157" i="1"/>
  <c r="I161" i="1"/>
  <c r="I191" i="1"/>
  <c r="I37" i="1"/>
  <c r="I205" i="1"/>
  <c r="I68" i="1"/>
  <c r="I88" i="1"/>
  <c r="I147" i="1"/>
  <c r="I162" i="1"/>
  <c r="I3" i="1"/>
  <c r="I98" i="1"/>
  <c r="I145" i="1"/>
  <c r="I40" i="1"/>
  <c r="I46" i="1"/>
  <c r="I158" i="1"/>
  <c r="I5" i="1"/>
  <c r="I194" i="1"/>
  <c r="I198" i="1"/>
  <c r="I77" i="1"/>
  <c r="I124" i="1"/>
  <c r="I195" i="1"/>
  <c r="I55" i="1"/>
  <c r="I11" i="1"/>
  <c r="I154" i="1"/>
  <c r="I51" i="1"/>
  <c r="I109" i="1"/>
  <c r="I206" i="1"/>
  <c r="I135" i="1"/>
  <c r="I156" i="1"/>
  <c r="I172" i="1"/>
  <c r="I26" i="1"/>
  <c r="I121" i="1"/>
  <c r="I201" i="1"/>
  <c r="I144" i="1"/>
  <c r="I136" i="1"/>
  <c r="I35" i="1"/>
  <c r="I155" i="1"/>
  <c r="I6" i="1"/>
  <c r="I91" i="1"/>
  <c r="I117" i="1"/>
  <c r="I105" i="1"/>
  <c r="I143" i="1"/>
  <c r="I130" i="1"/>
  <c r="I167" i="1"/>
  <c r="I110" i="1"/>
  <c r="I34" i="1"/>
  <c r="I60" i="1"/>
  <c r="I16" i="1"/>
  <c r="I18" i="1"/>
  <c r="I149" i="1"/>
  <c r="I80" i="1"/>
  <c r="I187" i="1"/>
  <c r="I81" i="1"/>
  <c r="I134" i="1"/>
  <c r="I119" i="1"/>
  <c r="I114" i="1"/>
  <c r="I176" i="1"/>
  <c r="I21" i="1"/>
  <c r="I192" i="1"/>
  <c r="I15" i="1"/>
  <c r="I123" i="1"/>
  <c r="I113" i="1"/>
  <c r="I178" i="1"/>
  <c r="I185" i="1"/>
  <c r="I102" i="1"/>
  <c r="H102" i="1"/>
  <c r="H160" i="1"/>
  <c r="H142" i="1"/>
  <c r="H30" i="1"/>
  <c r="H182" i="1"/>
  <c r="H180" i="1"/>
  <c r="H22" i="1"/>
  <c r="H36" i="1"/>
  <c r="H140" i="1"/>
  <c r="H165" i="1"/>
  <c r="H141" i="1"/>
  <c r="H7" i="1"/>
  <c r="H115" i="1"/>
  <c r="H13" i="1"/>
  <c r="H57" i="1"/>
  <c r="H188" i="1"/>
  <c r="H200" i="1"/>
  <c r="H67" i="1"/>
  <c r="H56" i="1"/>
  <c r="H24" i="1"/>
  <c r="H159" i="1"/>
  <c r="H48" i="1"/>
  <c r="H58" i="1"/>
  <c r="H92" i="1"/>
  <c r="H12" i="1"/>
  <c r="H75" i="1"/>
  <c r="H72" i="1"/>
  <c r="H93" i="1"/>
  <c r="H14" i="1"/>
  <c r="H65" i="1"/>
  <c r="H4" i="1"/>
  <c r="H64" i="1"/>
  <c r="H39" i="1"/>
  <c r="H25" i="1"/>
  <c r="H19" i="1"/>
  <c r="H73" i="1"/>
  <c r="H164" i="1"/>
  <c r="H152" i="1"/>
  <c r="H168" i="1"/>
  <c r="H23" i="1"/>
  <c r="H59" i="1"/>
  <c r="H166" i="1"/>
  <c r="H104" i="1"/>
  <c r="H209" i="1"/>
  <c r="H32" i="1"/>
  <c r="H94" i="1"/>
  <c r="H126" i="1"/>
  <c r="H31" i="1"/>
  <c r="H33" i="1"/>
  <c r="H45" i="1"/>
  <c r="H148" i="1"/>
  <c r="H186" i="1"/>
  <c r="H38" i="1"/>
  <c r="H90" i="1"/>
  <c r="H210" i="1"/>
  <c r="H197" i="1"/>
  <c r="H70" i="1"/>
  <c r="H99" i="1"/>
  <c r="H10" i="1"/>
  <c r="H116" i="1"/>
  <c r="H62" i="1"/>
  <c r="H107" i="1"/>
  <c r="H175" i="1"/>
  <c r="H74" i="1"/>
  <c r="H97" i="1"/>
  <c r="H122" i="1"/>
  <c r="H100" i="1"/>
  <c r="H181" i="1"/>
  <c r="H66" i="1"/>
  <c r="H78" i="1"/>
  <c r="H8" i="1"/>
  <c r="H196" i="1"/>
  <c r="H44" i="1"/>
  <c r="H86" i="1"/>
  <c r="H174" i="1"/>
  <c r="H163" i="1"/>
  <c r="H203" i="1"/>
  <c r="H53" i="1"/>
  <c r="H150" i="1"/>
  <c r="H84" i="1"/>
  <c r="H28" i="1"/>
  <c r="H146" i="1"/>
  <c r="H27" i="1"/>
  <c r="H138" i="1"/>
  <c r="H131" i="1"/>
  <c r="H95" i="1"/>
  <c r="H133" i="1"/>
  <c r="H82" i="1"/>
  <c r="H41" i="1"/>
  <c r="H129" i="1"/>
  <c r="H87" i="1"/>
  <c r="H120" i="1"/>
  <c r="H29" i="1"/>
  <c r="H183" i="1"/>
  <c r="H170" i="1"/>
  <c r="H208" i="1"/>
  <c r="H199" i="1"/>
  <c r="H20" i="1"/>
  <c r="H17" i="1"/>
  <c r="H139" i="1"/>
  <c r="H101" i="1"/>
  <c r="H52" i="1"/>
  <c r="H54" i="1"/>
  <c r="H151" i="1"/>
  <c r="H49" i="1"/>
  <c r="H71" i="1"/>
  <c r="H69" i="1"/>
  <c r="H202" i="1"/>
  <c r="H106" i="1"/>
  <c r="H42" i="1"/>
  <c r="H9" i="1"/>
  <c r="H111" i="1"/>
  <c r="H193" i="1"/>
  <c r="H204" i="1"/>
  <c r="H153" i="1"/>
  <c r="H103" i="1"/>
  <c r="H173" i="1"/>
  <c r="H83" i="1"/>
  <c r="H79" i="1"/>
  <c r="H96" i="1"/>
  <c r="H112" i="1"/>
  <c r="H63" i="1"/>
  <c r="H127" i="1"/>
  <c r="H184" i="1"/>
  <c r="H85" i="1"/>
  <c r="H2" i="1"/>
  <c r="H177" i="1"/>
  <c r="H76" i="1"/>
  <c r="H189" i="1"/>
  <c r="H118" i="1"/>
  <c r="H108" i="1"/>
  <c r="H171" i="1"/>
  <c r="H169" i="1"/>
  <c r="H47" i="1"/>
  <c r="H89" i="1"/>
  <c r="H125" i="1"/>
  <c r="H132" i="1"/>
  <c r="H207" i="1"/>
  <c r="H128" i="1"/>
  <c r="H179" i="1"/>
  <c r="H137" i="1"/>
  <c r="H43" i="1"/>
  <c r="H50" i="1"/>
  <c r="H61" i="1"/>
  <c r="H190" i="1"/>
  <c r="H157" i="1"/>
  <c r="H161" i="1"/>
  <c r="H191" i="1"/>
  <c r="H37" i="1"/>
  <c r="H205" i="1"/>
  <c r="H68" i="1"/>
  <c r="H88" i="1"/>
  <c r="H147" i="1"/>
  <c r="H162" i="1"/>
  <c r="H3" i="1"/>
  <c r="H98" i="1"/>
  <c r="H145" i="1"/>
  <c r="H40" i="1"/>
  <c r="H46" i="1"/>
  <c r="H158" i="1"/>
  <c r="H5" i="1"/>
  <c r="H194" i="1"/>
  <c r="H198" i="1"/>
  <c r="H77" i="1"/>
  <c r="H124" i="1"/>
  <c r="H195" i="1"/>
  <c r="H55" i="1"/>
  <c r="H11" i="1"/>
  <c r="H154" i="1"/>
  <c r="H51" i="1"/>
  <c r="H109" i="1"/>
  <c r="H206" i="1"/>
  <c r="H135" i="1"/>
  <c r="H156" i="1"/>
  <c r="H172" i="1"/>
  <c r="H26" i="1"/>
  <c r="H121" i="1"/>
  <c r="H201" i="1"/>
  <c r="H144" i="1"/>
  <c r="H136" i="1"/>
  <c r="H35" i="1"/>
  <c r="H155" i="1"/>
  <c r="H6" i="1"/>
  <c r="H91" i="1"/>
  <c r="H117" i="1"/>
  <c r="H105" i="1"/>
  <c r="H143" i="1"/>
  <c r="H130" i="1"/>
  <c r="H167" i="1"/>
  <c r="H110" i="1"/>
  <c r="H34" i="1"/>
  <c r="H60" i="1"/>
  <c r="H16" i="1"/>
  <c r="H18" i="1"/>
  <c r="H149" i="1"/>
  <c r="H80" i="1"/>
  <c r="H187" i="1"/>
  <c r="H81" i="1"/>
  <c r="H134" i="1"/>
  <c r="H119" i="1"/>
  <c r="H114" i="1"/>
  <c r="H176" i="1"/>
  <c r="H21" i="1"/>
  <c r="H192" i="1"/>
  <c r="H15" i="1"/>
  <c r="H123" i="1"/>
  <c r="H113" i="1"/>
  <c r="H178" i="1"/>
  <c r="H185" i="1"/>
  <c r="G160" i="1"/>
  <c r="G142" i="1"/>
  <c r="G30" i="1"/>
  <c r="G182" i="1"/>
  <c r="G180" i="1"/>
  <c r="G22" i="1"/>
  <c r="G36" i="1"/>
  <c r="G140" i="1"/>
  <c r="G165" i="1"/>
  <c r="G141" i="1"/>
  <c r="G7" i="1"/>
  <c r="G115" i="1"/>
  <c r="G13" i="1"/>
  <c r="G57" i="1"/>
  <c r="G188" i="1"/>
  <c r="G200" i="1"/>
  <c r="G67" i="1"/>
  <c r="G56" i="1"/>
  <c r="G24" i="1"/>
  <c r="G159" i="1"/>
  <c r="G48" i="1"/>
  <c r="G58" i="1"/>
  <c r="G92" i="1"/>
  <c r="G12" i="1"/>
  <c r="G75" i="1"/>
  <c r="G72" i="1"/>
  <c r="G93" i="1"/>
  <c r="G14" i="1"/>
  <c r="G65" i="1"/>
  <c r="G4" i="1"/>
  <c r="G64" i="1"/>
  <c r="G39" i="1"/>
  <c r="G25" i="1"/>
  <c r="G19" i="1"/>
  <c r="G73" i="1"/>
  <c r="G164" i="1"/>
  <c r="G152" i="1"/>
  <c r="G168" i="1"/>
  <c r="G23" i="1"/>
  <c r="G59" i="1"/>
  <c r="G166" i="1"/>
  <c r="G104" i="1"/>
  <c r="G209" i="1"/>
  <c r="G32" i="1"/>
  <c r="G94" i="1"/>
  <c r="G126" i="1"/>
  <c r="G31" i="1"/>
  <c r="G33" i="1"/>
  <c r="G45" i="1"/>
  <c r="G148" i="1"/>
  <c r="G186" i="1"/>
  <c r="G38" i="1"/>
  <c r="G90" i="1"/>
  <c r="G210" i="1"/>
  <c r="G197" i="1"/>
  <c r="G70" i="1"/>
  <c r="G99" i="1"/>
  <c r="G10" i="1"/>
  <c r="G116" i="1"/>
  <c r="G62" i="1"/>
  <c r="G107" i="1"/>
  <c r="G175" i="1"/>
  <c r="G74" i="1"/>
  <c r="G97" i="1"/>
  <c r="G122" i="1"/>
  <c r="G100" i="1"/>
  <c r="G181" i="1"/>
  <c r="G66" i="1"/>
  <c r="G78" i="1"/>
  <c r="G8" i="1"/>
  <c r="G196" i="1"/>
  <c r="G44" i="1"/>
  <c r="G86" i="1"/>
  <c r="G174" i="1"/>
  <c r="G163" i="1"/>
  <c r="G203" i="1"/>
  <c r="G53" i="1"/>
  <c r="G150" i="1"/>
  <c r="G84" i="1"/>
  <c r="G28" i="1"/>
  <c r="G146" i="1"/>
  <c r="G27" i="1"/>
  <c r="G138" i="1"/>
  <c r="G131" i="1"/>
  <c r="G95" i="1"/>
  <c r="G133" i="1"/>
  <c r="G82" i="1"/>
  <c r="G41" i="1"/>
  <c r="G129" i="1"/>
  <c r="G87" i="1"/>
  <c r="G120" i="1"/>
  <c r="G29" i="1"/>
  <c r="G183" i="1"/>
  <c r="G170" i="1"/>
  <c r="G208" i="1"/>
  <c r="G199" i="1"/>
  <c r="G20" i="1"/>
  <c r="G17" i="1"/>
  <c r="G139" i="1"/>
  <c r="G101" i="1"/>
  <c r="G52" i="1"/>
  <c r="G54" i="1"/>
  <c r="G151" i="1"/>
  <c r="G49" i="1"/>
  <c r="G71" i="1"/>
  <c r="G69" i="1"/>
  <c r="G202" i="1"/>
  <c r="G106" i="1"/>
  <c r="G42" i="1"/>
  <c r="G9" i="1"/>
  <c r="G111" i="1"/>
  <c r="G193" i="1"/>
  <c r="G204" i="1"/>
  <c r="G153" i="1"/>
  <c r="G103" i="1"/>
  <c r="G173" i="1"/>
  <c r="G83" i="1"/>
  <c r="G79" i="1"/>
  <c r="G96" i="1"/>
  <c r="G112" i="1"/>
  <c r="G63" i="1"/>
  <c r="G127" i="1"/>
  <c r="G184" i="1"/>
  <c r="G85" i="1"/>
  <c r="G2" i="1"/>
  <c r="G177" i="1"/>
  <c r="G76" i="1"/>
  <c r="G189" i="1"/>
  <c r="G118" i="1"/>
  <c r="G108" i="1"/>
  <c r="G171" i="1"/>
  <c r="G169" i="1"/>
  <c r="G47" i="1"/>
  <c r="G89" i="1"/>
  <c r="G125" i="1"/>
  <c r="G132" i="1"/>
  <c r="G207" i="1"/>
  <c r="G128" i="1"/>
  <c r="G179" i="1"/>
  <c r="G137" i="1"/>
  <c r="G43" i="1"/>
  <c r="G50" i="1"/>
  <c r="G61" i="1"/>
  <c r="G190" i="1"/>
  <c r="G157" i="1"/>
  <c r="G161" i="1"/>
  <c r="G191" i="1"/>
  <c r="G37" i="1"/>
  <c r="G205" i="1"/>
  <c r="G68" i="1"/>
  <c r="G88" i="1"/>
  <c r="G147" i="1"/>
  <c r="G162" i="1"/>
  <c r="G3" i="1"/>
  <c r="G98" i="1"/>
  <c r="G145" i="1"/>
  <c r="G40" i="1"/>
  <c r="G46" i="1"/>
  <c r="G158" i="1"/>
  <c r="G5" i="1"/>
  <c r="G194" i="1"/>
  <c r="G198" i="1"/>
  <c r="G77" i="1"/>
  <c r="G124" i="1"/>
  <c r="G195" i="1"/>
  <c r="G55" i="1"/>
  <c r="G11" i="1"/>
  <c r="G154" i="1"/>
  <c r="G51" i="1"/>
  <c r="G109" i="1"/>
  <c r="G206" i="1"/>
  <c r="G135" i="1"/>
  <c r="G156" i="1"/>
  <c r="G172" i="1"/>
  <c r="G26" i="1"/>
  <c r="G121" i="1"/>
  <c r="G201" i="1"/>
  <c r="G144" i="1"/>
  <c r="G136" i="1"/>
  <c r="G35" i="1"/>
  <c r="G155" i="1"/>
  <c r="G6" i="1"/>
  <c r="G91" i="1"/>
  <c r="G117" i="1"/>
  <c r="G105" i="1"/>
  <c r="G143" i="1"/>
  <c r="G130" i="1"/>
  <c r="G167" i="1"/>
  <c r="G110" i="1"/>
  <c r="G34" i="1"/>
  <c r="G60" i="1"/>
  <c r="G16" i="1"/>
  <c r="G18" i="1"/>
  <c r="G149" i="1"/>
  <c r="G80" i="1"/>
  <c r="G187" i="1"/>
  <c r="G81" i="1"/>
  <c r="G134" i="1"/>
  <c r="G119" i="1"/>
  <c r="G114" i="1"/>
  <c r="G176" i="1"/>
  <c r="G21" i="1"/>
  <c r="G192" i="1"/>
  <c r="G15" i="1"/>
  <c r="G123" i="1"/>
  <c r="G113" i="1"/>
  <c r="G178" i="1"/>
  <c r="G185" i="1"/>
  <c r="G102" i="1"/>
  <c r="F160" i="1"/>
  <c r="F142" i="1"/>
  <c r="F30" i="1"/>
  <c r="F182" i="1"/>
  <c r="F180" i="1"/>
  <c r="F22" i="1"/>
  <c r="F36" i="1"/>
  <c r="F140" i="1"/>
  <c r="F165" i="1"/>
  <c r="F141" i="1"/>
  <c r="F7" i="1"/>
  <c r="F115" i="1"/>
  <c r="F13" i="1"/>
  <c r="F57" i="1"/>
  <c r="F188" i="1"/>
  <c r="F200" i="1"/>
  <c r="F67" i="1"/>
  <c r="F56" i="1"/>
  <c r="F24" i="1"/>
  <c r="F159" i="1"/>
  <c r="F48" i="1"/>
  <c r="F58" i="1"/>
  <c r="F92" i="1"/>
  <c r="F12" i="1"/>
  <c r="F75" i="1"/>
  <c r="F72" i="1"/>
  <c r="F93" i="1"/>
  <c r="F14" i="1"/>
  <c r="F65" i="1"/>
  <c r="F4" i="1"/>
  <c r="F64" i="1"/>
  <c r="F39" i="1"/>
  <c r="F25" i="1"/>
  <c r="F19" i="1"/>
  <c r="F73" i="1"/>
  <c r="F164" i="1"/>
  <c r="F152" i="1"/>
  <c r="F168" i="1"/>
  <c r="F23" i="1"/>
  <c r="F59" i="1"/>
  <c r="F166" i="1"/>
  <c r="F104" i="1"/>
  <c r="F209" i="1"/>
  <c r="F32" i="1"/>
  <c r="F94" i="1"/>
  <c r="F126" i="1"/>
  <c r="F31" i="1"/>
  <c r="F33" i="1"/>
  <c r="F45" i="1"/>
  <c r="F148" i="1"/>
  <c r="F186" i="1"/>
  <c r="F38" i="1"/>
  <c r="F90" i="1"/>
  <c r="F210" i="1"/>
  <c r="F197" i="1"/>
  <c r="F70" i="1"/>
  <c r="F99" i="1"/>
  <c r="F10" i="1"/>
  <c r="F116" i="1"/>
  <c r="F62" i="1"/>
  <c r="F107" i="1"/>
  <c r="F175" i="1"/>
  <c r="F74" i="1"/>
  <c r="F97" i="1"/>
  <c r="F122" i="1"/>
  <c r="F100" i="1"/>
  <c r="F181" i="1"/>
  <c r="F66" i="1"/>
  <c r="F78" i="1"/>
  <c r="F8" i="1"/>
  <c r="F196" i="1"/>
  <c r="F44" i="1"/>
  <c r="F86" i="1"/>
  <c r="F174" i="1"/>
  <c r="F163" i="1"/>
  <c r="F203" i="1"/>
  <c r="F53" i="1"/>
  <c r="F150" i="1"/>
  <c r="F84" i="1"/>
  <c r="F28" i="1"/>
  <c r="F146" i="1"/>
  <c r="F27" i="1"/>
  <c r="F138" i="1"/>
  <c r="F131" i="1"/>
  <c r="F95" i="1"/>
  <c r="F133" i="1"/>
  <c r="F82" i="1"/>
  <c r="F41" i="1"/>
  <c r="F129" i="1"/>
  <c r="F87" i="1"/>
  <c r="F120" i="1"/>
  <c r="F29" i="1"/>
  <c r="F183" i="1"/>
  <c r="F170" i="1"/>
  <c r="F208" i="1"/>
  <c r="F199" i="1"/>
  <c r="F20" i="1"/>
  <c r="F17" i="1"/>
  <c r="F139" i="1"/>
  <c r="F101" i="1"/>
  <c r="F52" i="1"/>
  <c r="F54" i="1"/>
  <c r="F151" i="1"/>
  <c r="F49" i="1"/>
  <c r="F71" i="1"/>
  <c r="F69" i="1"/>
  <c r="F202" i="1"/>
  <c r="F106" i="1"/>
  <c r="F42" i="1"/>
  <c r="F9" i="1"/>
  <c r="F111" i="1"/>
  <c r="F193" i="1"/>
  <c r="F204" i="1"/>
  <c r="F153" i="1"/>
  <c r="F103" i="1"/>
  <c r="F173" i="1"/>
  <c r="F83" i="1"/>
  <c r="F79" i="1"/>
  <c r="F96" i="1"/>
  <c r="F112" i="1"/>
  <c r="F63" i="1"/>
  <c r="F127" i="1"/>
  <c r="F184" i="1"/>
  <c r="F85" i="1"/>
  <c r="F2" i="1"/>
  <c r="F177" i="1"/>
  <c r="F76" i="1"/>
  <c r="F189" i="1"/>
  <c r="F118" i="1"/>
  <c r="F108" i="1"/>
  <c r="F171" i="1"/>
  <c r="F169" i="1"/>
  <c r="F47" i="1"/>
  <c r="F89" i="1"/>
  <c r="F125" i="1"/>
  <c r="F132" i="1"/>
  <c r="F207" i="1"/>
  <c r="F128" i="1"/>
  <c r="F179" i="1"/>
  <c r="F137" i="1"/>
  <c r="F43" i="1"/>
  <c r="F50" i="1"/>
  <c r="F61" i="1"/>
  <c r="F190" i="1"/>
  <c r="F157" i="1"/>
  <c r="F161" i="1"/>
  <c r="F191" i="1"/>
  <c r="F37" i="1"/>
  <c r="F205" i="1"/>
  <c r="F68" i="1"/>
  <c r="F88" i="1"/>
  <c r="F147" i="1"/>
  <c r="F162" i="1"/>
  <c r="F3" i="1"/>
  <c r="F98" i="1"/>
  <c r="F145" i="1"/>
  <c r="F40" i="1"/>
  <c r="F46" i="1"/>
  <c r="F158" i="1"/>
  <c r="F5" i="1"/>
  <c r="F194" i="1"/>
  <c r="F198" i="1"/>
  <c r="F77" i="1"/>
  <c r="F124" i="1"/>
  <c r="F195" i="1"/>
  <c r="F55" i="1"/>
  <c r="F11" i="1"/>
  <c r="F154" i="1"/>
  <c r="F51" i="1"/>
  <c r="F109" i="1"/>
  <c r="F206" i="1"/>
  <c r="F135" i="1"/>
  <c r="F156" i="1"/>
  <c r="F172" i="1"/>
  <c r="F26" i="1"/>
  <c r="F121" i="1"/>
  <c r="F201" i="1"/>
  <c r="F144" i="1"/>
  <c r="F136" i="1"/>
  <c r="F35" i="1"/>
  <c r="F155" i="1"/>
  <c r="F6" i="1"/>
  <c r="F91" i="1"/>
  <c r="F117" i="1"/>
  <c r="F105" i="1"/>
  <c r="F143" i="1"/>
  <c r="F130" i="1"/>
  <c r="F167" i="1"/>
  <c r="F110" i="1"/>
  <c r="F34" i="1"/>
  <c r="F60" i="1"/>
  <c r="F16" i="1"/>
  <c r="F18" i="1"/>
  <c r="F149" i="1"/>
  <c r="F80" i="1"/>
  <c r="F187" i="1"/>
  <c r="F81" i="1"/>
  <c r="F134" i="1"/>
  <c r="F119" i="1"/>
  <c r="F114" i="1"/>
  <c r="F176" i="1"/>
  <c r="F21" i="1"/>
  <c r="F192" i="1"/>
  <c r="F15" i="1"/>
  <c r="F123" i="1"/>
  <c r="F113" i="1"/>
  <c r="F178" i="1"/>
  <c r="F185" i="1"/>
  <c r="F102" i="1"/>
  <c r="E160" i="1"/>
  <c r="E142" i="1"/>
  <c r="E30" i="1"/>
  <c r="E182" i="1"/>
  <c r="E180" i="1"/>
  <c r="E22" i="1"/>
  <c r="E36" i="1"/>
  <c r="E140" i="1"/>
  <c r="E165" i="1"/>
  <c r="E141" i="1"/>
  <c r="E7" i="1"/>
  <c r="E115" i="1"/>
  <c r="E13" i="1"/>
  <c r="E57" i="1"/>
  <c r="E188" i="1"/>
  <c r="E200" i="1"/>
  <c r="E67" i="1"/>
  <c r="E56" i="1"/>
  <c r="E24" i="1"/>
  <c r="E159" i="1"/>
  <c r="E48" i="1"/>
  <c r="E58" i="1"/>
  <c r="E92" i="1"/>
  <c r="E12" i="1"/>
  <c r="E75" i="1"/>
  <c r="E72" i="1"/>
  <c r="E93" i="1"/>
  <c r="E14" i="1"/>
  <c r="E65" i="1"/>
  <c r="E4" i="1"/>
  <c r="E64" i="1"/>
  <c r="E39" i="1"/>
  <c r="E25" i="1"/>
  <c r="E19" i="1"/>
  <c r="E73" i="1"/>
  <c r="E164" i="1"/>
  <c r="E152" i="1"/>
  <c r="E168" i="1"/>
  <c r="E23" i="1"/>
  <c r="E59" i="1"/>
  <c r="E166" i="1"/>
  <c r="E104" i="1"/>
  <c r="E209" i="1"/>
  <c r="E32" i="1"/>
  <c r="E94" i="1"/>
  <c r="E126" i="1"/>
  <c r="E31" i="1"/>
  <c r="E33" i="1"/>
  <c r="E45" i="1"/>
  <c r="E148" i="1"/>
  <c r="E186" i="1"/>
  <c r="E38" i="1"/>
  <c r="E90" i="1"/>
  <c r="E210" i="1"/>
  <c r="E197" i="1"/>
  <c r="E70" i="1"/>
  <c r="E99" i="1"/>
  <c r="E10" i="1"/>
  <c r="E116" i="1"/>
  <c r="E62" i="1"/>
  <c r="E107" i="1"/>
  <c r="E175" i="1"/>
  <c r="E74" i="1"/>
  <c r="E97" i="1"/>
  <c r="E122" i="1"/>
  <c r="E100" i="1"/>
  <c r="E181" i="1"/>
  <c r="E66" i="1"/>
  <c r="E78" i="1"/>
  <c r="E8" i="1"/>
  <c r="E196" i="1"/>
  <c r="E44" i="1"/>
  <c r="E86" i="1"/>
  <c r="E174" i="1"/>
  <c r="E163" i="1"/>
  <c r="E203" i="1"/>
  <c r="E53" i="1"/>
  <c r="E150" i="1"/>
  <c r="E84" i="1"/>
  <c r="E28" i="1"/>
  <c r="E146" i="1"/>
  <c r="E27" i="1"/>
  <c r="E138" i="1"/>
  <c r="E131" i="1"/>
  <c r="E95" i="1"/>
  <c r="E133" i="1"/>
  <c r="E82" i="1"/>
  <c r="E41" i="1"/>
  <c r="E129" i="1"/>
  <c r="E87" i="1"/>
  <c r="E120" i="1"/>
  <c r="E29" i="1"/>
  <c r="E183" i="1"/>
  <c r="E170" i="1"/>
  <c r="E208" i="1"/>
  <c r="E199" i="1"/>
  <c r="E20" i="1"/>
  <c r="E17" i="1"/>
  <c r="E139" i="1"/>
  <c r="E101" i="1"/>
  <c r="E52" i="1"/>
  <c r="E54" i="1"/>
  <c r="E151" i="1"/>
  <c r="E49" i="1"/>
  <c r="E71" i="1"/>
  <c r="E69" i="1"/>
  <c r="E202" i="1"/>
  <c r="E106" i="1"/>
  <c r="E42" i="1"/>
  <c r="E9" i="1"/>
  <c r="E111" i="1"/>
  <c r="E193" i="1"/>
  <c r="E204" i="1"/>
  <c r="E153" i="1"/>
  <c r="E103" i="1"/>
  <c r="E173" i="1"/>
  <c r="E83" i="1"/>
  <c r="E79" i="1"/>
  <c r="E96" i="1"/>
  <c r="E112" i="1"/>
  <c r="E63" i="1"/>
  <c r="E127" i="1"/>
  <c r="E184" i="1"/>
  <c r="E85" i="1"/>
  <c r="E2" i="1"/>
  <c r="E177" i="1"/>
  <c r="E76" i="1"/>
  <c r="E189" i="1"/>
  <c r="E118" i="1"/>
  <c r="E108" i="1"/>
  <c r="E171" i="1"/>
  <c r="E169" i="1"/>
  <c r="E47" i="1"/>
  <c r="E89" i="1"/>
  <c r="E125" i="1"/>
  <c r="E132" i="1"/>
  <c r="E207" i="1"/>
  <c r="E128" i="1"/>
  <c r="E179" i="1"/>
  <c r="E137" i="1"/>
  <c r="E43" i="1"/>
  <c r="E50" i="1"/>
  <c r="E61" i="1"/>
  <c r="E190" i="1"/>
  <c r="E157" i="1"/>
  <c r="E161" i="1"/>
  <c r="E191" i="1"/>
  <c r="E37" i="1"/>
  <c r="E205" i="1"/>
  <c r="E68" i="1"/>
  <c r="E88" i="1"/>
  <c r="E147" i="1"/>
  <c r="E162" i="1"/>
  <c r="E3" i="1"/>
  <c r="E98" i="1"/>
  <c r="E145" i="1"/>
  <c r="E40" i="1"/>
  <c r="E46" i="1"/>
  <c r="E158" i="1"/>
  <c r="E5" i="1"/>
  <c r="E194" i="1"/>
  <c r="E198" i="1"/>
  <c r="E77" i="1"/>
  <c r="E124" i="1"/>
  <c r="E195" i="1"/>
  <c r="E55" i="1"/>
  <c r="E11" i="1"/>
  <c r="E154" i="1"/>
  <c r="E51" i="1"/>
  <c r="E109" i="1"/>
  <c r="E206" i="1"/>
  <c r="E135" i="1"/>
  <c r="E156" i="1"/>
  <c r="E172" i="1"/>
  <c r="E26" i="1"/>
  <c r="E121" i="1"/>
  <c r="E201" i="1"/>
  <c r="E144" i="1"/>
  <c r="E136" i="1"/>
  <c r="E35" i="1"/>
  <c r="E155" i="1"/>
  <c r="E6" i="1"/>
  <c r="E91" i="1"/>
  <c r="E117" i="1"/>
  <c r="E105" i="1"/>
  <c r="E143" i="1"/>
  <c r="E130" i="1"/>
  <c r="E167" i="1"/>
  <c r="E110" i="1"/>
  <c r="E34" i="1"/>
  <c r="E60" i="1"/>
  <c r="E16" i="1"/>
  <c r="E18" i="1"/>
  <c r="E149" i="1"/>
  <c r="E80" i="1"/>
  <c r="E187" i="1"/>
  <c r="E81" i="1"/>
  <c r="E134" i="1"/>
  <c r="E119" i="1"/>
  <c r="E114" i="1"/>
  <c r="E176" i="1"/>
  <c r="E21" i="1"/>
  <c r="E192" i="1"/>
  <c r="E15" i="1"/>
  <c r="E123" i="1"/>
  <c r="E113" i="1"/>
  <c r="E178" i="1"/>
  <c r="E185" i="1"/>
  <c r="E102" i="1"/>
  <c r="D160" i="1"/>
  <c r="D142" i="1"/>
  <c r="D30" i="1"/>
  <c r="D182" i="1"/>
  <c r="D180" i="1"/>
  <c r="D22" i="1"/>
  <c r="D36" i="1"/>
  <c r="D140" i="1"/>
  <c r="D165" i="1"/>
  <c r="D141" i="1"/>
  <c r="D7" i="1"/>
  <c r="D115" i="1"/>
  <c r="D13" i="1"/>
  <c r="D57" i="1"/>
  <c r="D188" i="1"/>
  <c r="D200" i="1"/>
  <c r="D67" i="1"/>
  <c r="D56" i="1"/>
  <c r="D24" i="1"/>
  <c r="D159" i="1"/>
  <c r="D48" i="1"/>
  <c r="D58" i="1"/>
  <c r="D92" i="1"/>
  <c r="D12" i="1"/>
  <c r="D75" i="1"/>
  <c r="D72" i="1"/>
  <c r="D93" i="1"/>
  <c r="D14" i="1"/>
  <c r="D65" i="1"/>
  <c r="D4" i="1"/>
  <c r="D64" i="1"/>
  <c r="D39" i="1"/>
  <c r="D25" i="1"/>
  <c r="D19" i="1"/>
  <c r="D73" i="1"/>
  <c r="D164" i="1"/>
  <c r="D152" i="1"/>
  <c r="D168" i="1"/>
  <c r="D23" i="1"/>
  <c r="D59" i="1"/>
  <c r="D166" i="1"/>
  <c r="D104" i="1"/>
  <c r="D209" i="1"/>
  <c r="D32" i="1"/>
  <c r="D94" i="1"/>
  <c r="D126" i="1"/>
  <c r="D31" i="1"/>
  <c r="D33" i="1"/>
  <c r="D45" i="1"/>
  <c r="D148" i="1"/>
  <c r="D186" i="1"/>
  <c r="D38" i="1"/>
  <c r="D90" i="1"/>
  <c r="D210" i="1"/>
  <c r="D197" i="1"/>
  <c r="D70" i="1"/>
  <c r="D99" i="1"/>
  <c r="D10" i="1"/>
  <c r="D116" i="1"/>
  <c r="D62" i="1"/>
  <c r="D107" i="1"/>
  <c r="D175" i="1"/>
  <c r="D74" i="1"/>
  <c r="D97" i="1"/>
  <c r="D122" i="1"/>
  <c r="D100" i="1"/>
  <c r="D181" i="1"/>
  <c r="D66" i="1"/>
  <c r="D78" i="1"/>
  <c r="D8" i="1"/>
  <c r="D196" i="1"/>
  <c r="D44" i="1"/>
  <c r="D86" i="1"/>
  <c r="D174" i="1"/>
  <c r="D163" i="1"/>
  <c r="D203" i="1"/>
  <c r="D53" i="1"/>
  <c r="D150" i="1"/>
  <c r="D84" i="1"/>
  <c r="D28" i="1"/>
  <c r="D146" i="1"/>
  <c r="D27" i="1"/>
  <c r="D138" i="1"/>
  <c r="D131" i="1"/>
  <c r="D95" i="1"/>
  <c r="D133" i="1"/>
  <c r="D82" i="1"/>
  <c r="D41" i="1"/>
  <c r="D129" i="1"/>
  <c r="D87" i="1"/>
  <c r="D120" i="1"/>
  <c r="D29" i="1"/>
  <c r="D183" i="1"/>
  <c r="D170" i="1"/>
  <c r="D208" i="1"/>
  <c r="D199" i="1"/>
  <c r="D20" i="1"/>
  <c r="D17" i="1"/>
  <c r="D139" i="1"/>
  <c r="D101" i="1"/>
  <c r="D52" i="1"/>
  <c r="D54" i="1"/>
  <c r="D151" i="1"/>
  <c r="D49" i="1"/>
  <c r="D71" i="1"/>
  <c r="D69" i="1"/>
  <c r="D202" i="1"/>
  <c r="D106" i="1"/>
  <c r="D42" i="1"/>
  <c r="D9" i="1"/>
  <c r="D111" i="1"/>
  <c r="D193" i="1"/>
  <c r="D204" i="1"/>
  <c r="D153" i="1"/>
  <c r="D103" i="1"/>
  <c r="D173" i="1"/>
  <c r="D83" i="1"/>
  <c r="D79" i="1"/>
  <c r="D96" i="1"/>
  <c r="D112" i="1"/>
  <c r="D63" i="1"/>
  <c r="D127" i="1"/>
  <c r="D184" i="1"/>
  <c r="D85" i="1"/>
  <c r="D2" i="1"/>
  <c r="D177" i="1"/>
  <c r="D76" i="1"/>
  <c r="D189" i="1"/>
  <c r="D118" i="1"/>
  <c r="D108" i="1"/>
  <c r="D171" i="1"/>
  <c r="D169" i="1"/>
  <c r="D47" i="1"/>
  <c r="D89" i="1"/>
  <c r="D125" i="1"/>
  <c r="D132" i="1"/>
  <c r="D207" i="1"/>
  <c r="D128" i="1"/>
  <c r="D179" i="1"/>
  <c r="D137" i="1"/>
  <c r="D43" i="1"/>
  <c r="D50" i="1"/>
  <c r="D61" i="1"/>
  <c r="D190" i="1"/>
  <c r="D157" i="1"/>
  <c r="D161" i="1"/>
  <c r="D191" i="1"/>
  <c r="D37" i="1"/>
  <c r="D205" i="1"/>
  <c r="D68" i="1"/>
  <c r="D88" i="1"/>
  <c r="D147" i="1"/>
  <c r="D162" i="1"/>
  <c r="D3" i="1"/>
  <c r="D98" i="1"/>
  <c r="D145" i="1"/>
  <c r="D40" i="1"/>
  <c r="D46" i="1"/>
  <c r="D158" i="1"/>
  <c r="D5" i="1"/>
  <c r="D194" i="1"/>
  <c r="D198" i="1"/>
  <c r="D77" i="1"/>
  <c r="D124" i="1"/>
  <c r="D195" i="1"/>
  <c r="D55" i="1"/>
  <c r="D11" i="1"/>
  <c r="D154" i="1"/>
  <c r="D51" i="1"/>
  <c r="D109" i="1"/>
  <c r="D206" i="1"/>
  <c r="D135" i="1"/>
  <c r="D156" i="1"/>
  <c r="D172" i="1"/>
  <c r="D26" i="1"/>
  <c r="D121" i="1"/>
  <c r="D201" i="1"/>
  <c r="D144" i="1"/>
  <c r="D136" i="1"/>
  <c r="D35" i="1"/>
  <c r="D155" i="1"/>
  <c r="D6" i="1"/>
  <c r="D91" i="1"/>
  <c r="D117" i="1"/>
  <c r="D105" i="1"/>
  <c r="D143" i="1"/>
  <c r="D130" i="1"/>
  <c r="D167" i="1"/>
  <c r="D110" i="1"/>
  <c r="D34" i="1"/>
  <c r="D60" i="1"/>
  <c r="D16" i="1"/>
  <c r="D18" i="1"/>
  <c r="D149" i="1"/>
  <c r="D80" i="1"/>
  <c r="D187" i="1"/>
  <c r="D81" i="1"/>
  <c r="D134" i="1"/>
  <c r="D119" i="1"/>
  <c r="D114" i="1"/>
  <c r="D176" i="1"/>
  <c r="D21" i="1"/>
  <c r="D192" i="1"/>
  <c r="D15" i="1"/>
  <c r="D123" i="1"/>
  <c r="D113" i="1"/>
  <c r="D178" i="1"/>
  <c r="D185" i="1"/>
  <c r="D102" i="1"/>
  <c r="C160" i="1"/>
  <c r="C142" i="1"/>
  <c r="C30" i="1"/>
  <c r="C182" i="1"/>
  <c r="C180" i="1"/>
  <c r="C22" i="1"/>
  <c r="C36" i="1"/>
  <c r="C140" i="1"/>
  <c r="C165" i="1"/>
  <c r="C141" i="1"/>
  <c r="C7" i="1"/>
  <c r="C115" i="1"/>
  <c r="C13" i="1"/>
  <c r="C57" i="1"/>
  <c r="C188" i="1"/>
  <c r="C200" i="1"/>
  <c r="C67" i="1"/>
  <c r="C56" i="1"/>
  <c r="C24" i="1"/>
  <c r="C159" i="1"/>
  <c r="C48" i="1"/>
  <c r="C58" i="1"/>
  <c r="C92" i="1"/>
  <c r="C12" i="1"/>
  <c r="C75" i="1"/>
  <c r="C72" i="1"/>
  <c r="C93" i="1"/>
  <c r="C14" i="1"/>
  <c r="C65" i="1"/>
  <c r="C4" i="1"/>
  <c r="C64" i="1"/>
  <c r="C39" i="1"/>
  <c r="C25" i="1"/>
  <c r="C19" i="1"/>
  <c r="C73" i="1"/>
  <c r="C164" i="1"/>
  <c r="C152" i="1"/>
  <c r="C168" i="1"/>
  <c r="C23" i="1"/>
  <c r="C59" i="1"/>
  <c r="C166" i="1"/>
  <c r="C104" i="1"/>
  <c r="C209" i="1"/>
  <c r="C32" i="1"/>
  <c r="C94" i="1"/>
  <c r="C126" i="1"/>
  <c r="C31" i="1"/>
  <c r="C33" i="1"/>
  <c r="C45" i="1"/>
  <c r="C148" i="1"/>
  <c r="C186" i="1"/>
  <c r="C38" i="1"/>
  <c r="C90" i="1"/>
  <c r="C210" i="1"/>
  <c r="C197" i="1"/>
  <c r="C70" i="1"/>
  <c r="C99" i="1"/>
  <c r="C10" i="1"/>
  <c r="C116" i="1"/>
  <c r="C62" i="1"/>
  <c r="C107" i="1"/>
  <c r="C175" i="1"/>
  <c r="C74" i="1"/>
  <c r="C97" i="1"/>
  <c r="C122" i="1"/>
  <c r="C100" i="1"/>
  <c r="C181" i="1"/>
  <c r="C66" i="1"/>
  <c r="C78" i="1"/>
  <c r="C8" i="1"/>
  <c r="C196" i="1"/>
  <c r="C44" i="1"/>
  <c r="C86" i="1"/>
  <c r="C174" i="1"/>
  <c r="C163" i="1"/>
  <c r="C203" i="1"/>
  <c r="C53" i="1"/>
  <c r="C150" i="1"/>
  <c r="C84" i="1"/>
  <c r="C28" i="1"/>
  <c r="C146" i="1"/>
  <c r="C27" i="1"/>
  <c r="C138" i="1"/>
  <c r="C131" i="1"/>
  <c r="C95" i="1"/>
  <c r="C133" i="1"/>
  <c r="C82" i="1"/>
  <c r="C41" i="1"/>
  <c r="C129" i="1"/>
  <c r="C87" i="1"/>
  <c r="C120" i="1"/>
  <c r="C29" i="1"/>
  <c r="C183" i="1"/>
  <c r="C170" i="1"/>
  <c r="C208" i="1"/>
  <c r="C199" i="1"/>
  <c r="C20" i="1"/>
  <c r="C17" i="1"/>
  <c r="C139" i="1"/>
  <c r="C101" i="1"/>
  <c r="C52" i="1"/>
  <c r="C54" i="1"/>
  <c r="C151" i="1"/>
  <c r="C49" i="1"/>
  <c r="C71" i="1"/>
  <c r="C69" i="1"/>
  <c r="C202" i="1"/>
  <c r="C106" i="1"/>
  <c r="C42" i="1"/>
  <c r="C9" i="1"/>
  <c r="C111" i="1"/>
  <c r="C193" i="1"/>
  <c r="C204" i="1"/>
  <c r="C153" i="1"/>
  <c r="C103" i="1"/>
  <c r="C173" i="1"/>
  <c r="C83" i="1"/>
  <c r="C79" i="1"/>
  <c r="C96" i="1"/>
  <c r="C112" i="1"/>
  <c r="C63" i="1"/>
  <c r="C127" i="1"/>
  <c r="C184" i="1"/>
  <c r="C85" i="1"/>
  <c r="C2" i="1"/>
  <c r="C177" i="1"/>
  <c r="C76" i="1"/>
  <c r="C189" i="1"/>
  <c r="C118" i="1"/>
  <c r="C108" i="1"/>
  <c r="C171" i="1"/>
  <c r="C169" i="1"/>
  <c r="C47" i="1"/>
  <c r="C89" i="1"/>
  <c r="C125" i="1"/>
  <c r="C132" i="1"/>
  <c r="C207" i="1"/>
  <c r="C128" i="1"/>
  <c r="C179" i="1"/>
  <c r="C137" i="1"/>
  <c r="C43" i="1"/>
  <c r="C50" i="1"/>
  <c r="C61" i="1"/>
  <c r="C190" i="1"/>
  <c r="C157" i="1"/>
  <c r="C161" i="1"/>
  <c r="C191" i="1"/>
  <c r="C37" i="1"/>
  <c r="C205" i="1"/>
  <c r="C68" i="1"/>
  <c r="C88" i="1"/>
  <c r="C147" i="1"/>
  <c r="C162" i="1"/>
  <c r="C3" i="1"/>
  <c r="C98" i="1"/>
  <c r="C145" i="1"/>
  <c r="C40" i="1"/>
  <c r="C46" i="1"/>
  <c r="C158" i="1"/>
  <c r="C5" i="1"/>
  <c r="C194" i="1"/>
  <c r="C198" i="1"/>
  <c r="C77" i="1"/>
  <c r="C124" i="1"/>
  <c r="C195" i="1"/>
  <c r="C55" i="1"/>
  <c r="C11" i="1"/>
  <c r="C154" i="1"/>
  <c r="C51" i="1"/>
  <c r="C109" i="1"/>
  <c r="C206" i="1"/>
  <c r="C135" i="1"/>
  <c r="C156" i="1"/>
  <c r="C172" i="1"/>
  <c r="C26" i="1"/>
  <c r="C121" i="1"/>
  <c r="C201" i="1"/>
  <c r="C144" i="1"/>
  <c r="C136" i="1"/>
  <c r="C35" i="1"/>
  <c r="C155" i="1"/>
  <c r="C6" i="1"/>
  <c r="C91" i="1"/>
  <c r="C117" i="1"/>
  <c r="C105" i="1"/>
  <c r="C143" i="1"/>
  <c r="C130" i="1"/>
  <c r="C167" i="1"/>
  <c r="C110" i="1"/>
  <c r="C34" i="1"/>
  <c r="C60" i="1"/>
  <c r="C16" i="1"/>
  <c r="C18" i="1"/>
  <c r="C149" i="1"/>
  <c r="C80" i="1"/>
  <c r="C187" i="1"/>
  <c r="C81" i="1"/>
  <c r="C134" i="1"/>
  <c r="C119" i="1"/>
  <c r="C114" i="1"/>
  <c r="C176" i="1"/>
  <c r="C21" i="1"/>
  <c r="C192" i="1"/>
  <c r="C15" i="1"/>
  <c r="C123" i="1"/>
  <c r="C113" i="1"/>
  <c r="C178" i="1"/>
  <c r="C185" i="1"/>
  <c r="C102" i="1"/>
  <c r="B102" i="1"/>
  <c r="B160" i="1"/>
  <c r="B142" i="1"/>
  <c r="B30" i="1"/>
  <c r="B182" i="1"/>
  <c r="B180" i="1"/>
  <c r="B22" i="1"/>
  <c r="B36" i="1"/>
  <c r="B140" i="1"/>
  <c r="B165" i="1"/>
  <c r="B141" i="1"/>
  <c r="B7" i="1"/>
  <c r="B115" i="1"/>
  <c r="B13" i="1"/>
  <c r="B57" i="1"/>
  <c r="B188" i="1"/>
  <c r="B200" i="1"/>
  <c r="B67" i="1"/>
  <c r="B56" i="1"/>
  <c r="B24" i="1"/>
  <c r="B159" i="1"/>
  <c r="B48" i="1"/>
  <c r="B58" i="1"/>
  <c r="B92" i="1"/>
  <c r="B12" i="1"/>
  <c r="B75" i="1"/>
  <c r="B72" i="1"/>
  <c r="B93" i="1"/>
  <c r="B14" i="1"/>
  <c r="B65" i="1"/>
  <c r="B4" i="1"/>
  <c r="B64" i="1"/>
  <c r="B39" i="1"/>
  <c r="B25" i="1"/>
  <c r="B19" i="1"/>
  <c r="B73" i="1"/>
  <c r="B164" i="1"/>
  <c r="B152" i="1"/>
  <c r="B168" i="1"/>
  <c r="B23" i="1"/>
  <c r="B59" i="1"/>
  <c r="B166" i="1"/>
  <c r="B104" i="1"/>
  <c r="B209" i="1"/>
  <c r="B32" i="1"/>
  <c r="B94" i="1"/>
  <c r="B126" i="1"/>
  <c r="B31" i="1"/>
  <c r="B33" i="1"/>
  <c r="B45" i="1"/>
  <c r="B148" i="1"/>
  <c r="B186" i="1"/>
  <c r="B38" i="1"/>
  <c r="B90" i="1"/>
  <c r="B210" i="1"/>
  <c r="B197" i="1"/>
  <c r="B70" i="1"/>
  <c r="B99" i="1"/>
  <c r="B10" i="1"/>
  <c r="B116" i="1"/>
  <c r="B62" i="1"/>
  <c r="B107" i="1"/>
  <c r="B175" i="1"/>
  <c r="B74" i="1"/>
  <c r="B97" i="1"/>
  <c r="B122" i="1"/>
  <c r="B100" i="1"/>
  <c r="B181" i="1"/>
  <c r="B66" i="1"/>
  <c r="B78" i="1"/>
  <c r="B8" i="1"/>
  <c r="B196" i="1"/>
  <c r="B44" i="1"/>
  <c r="B86" i="1"/>
  <c r="B174" i="1"/>
  <c r="B163" i="1"/>
  <c r="B203" i="1"/>
  <c r="B53" i="1"/>
  <c r="B150" i="1"/>
  <c r="B84" i="1"/>
  <c r="B28" i="1"/>
  <c r="B146" i="1"/>
  <c r="B27" i="1"/>
  <c r="B138" i="1"/>
  <c r="B131" i="1"/>
  <c r="B95" i="1"/>
  <c r="B133" i="1"/>
  <c r="B82" i="1"/>
  <c r="B41" i="1"/>
  <c r="B129" i="1"/>
  <c r="B87" i="1"/>
  <c r="B120" i="1"/>
  <c r="B29" i="1"/>
  <c r="B183" i="1"/>
  <c r="B170" i="1"/>
  <c r="B208" i="1"/>
  <c r="B199" i="1"/>
  <c r="B20" i="1"/>
  <c r="B17" i="1"/>
  <c r="B139" i="1"/>
  <c r="B101" i="1"/>
  <c r="B52" i="1"/>
  <c r="B54" i="1"/>
  <c r="B151" i="1"/>
  <c r="B49" i="1"/>
  <c r="B71" i="1"/>
  <c r="B69" i="1"/>
  <c r="B202" i="1"/>
  <c r="B106" i="1"/>
  <c r="B42" i="1"/>
  <c r="B9" i="1"/>
  <c r="B111" i="1"/>
  <c r="B193" i="1"/>
  <c r="B204" i="1"/>
  <c r="B153" i="1"/>
  <c r="B103" i="1"/>
  <c r="B173" i="1"/>
  <c r="B83" i="1"/>
  <c r="B79" i="1"/>
  <c r="B96" i="1"/>
  <c r="B112" i="1"/>
  <c r="B63" i="1"/>
  <c r="B127" i="1"/>
  <c r="B184" i="1"/>
  <c r="B85" i="1"/>
  <c r="B2" i="1"/>
  <c r="B177" i="1"/>
  <c r="B76" i="1"/>
  <c r="B189" i="1"/>
  <c r="B118" i="1"/>
  <c r="B108" i="1"/>
  <c r="B171" i="1"/>
  <c r="B169" i="1"/>
  <c r="B47" i="1"/>
  <c r="B89" i="1"/>
  <c r="B125" i="1"/>
  <c r="B132" i="1"/>
  <c r="B207" i="1"/>
  <c r="B128" i="1"/>
  <c r="B179" i="1"/>
  <c r="B137" i="1"/>
  <c r="B43" i="1"/>
  <c r="B50" i="1"/>
  <c r="B61" i="1"/>
  <c r="B190" i="1"/>
  <c r="B157" i="1"/>
  <c r="B161" i="1"/>
  <c r="B191" i="1"/>
  <c r="B37" i="1"/>
  <c r="B205" i="1"/>
  <c r="B68" i="1"/>
  <c r="B88" i="1"/>
  <c r="B147" i="1"/>
  <c r="B162" i="1"/>
  <c r="B3" i="1"/>
  <c r="B98" i="1"/>
  <c r="B145" i="1"/>
  <c r="B40" i="1"/>
  <c r="B46" i="1"/>
  <c r="B158" i="1"/>
  <c r="B5" i="1"/>
  <c r="B194" i="1"/>
  <c r="B198" i="1"/>
  <c r="B77" i="1"/>
  <c r="B124" i="1"/>
  <c r="B195" i="1"/>
  <c r="B55" i="1"/>
  <c r="B11" i="1"/>
  <c r="B154" i="1"/>
  <c r="B51" i="1"/>
  <c r="B109" i="1"/>
  <c r="B206" i="1"/>
  <c r="B135" i="1"/>
  <c r="B156" i="1"/>
  <c r="B172" i="1"/>
  <c r="B26" i="1"/>
  <c r="B121" i="1"/>
  <c r="B201" i="1"/>
  <c r="B144" i="1"/>
  <c r="B136" i="1"/>
  <c r="B35" i="1"/>
  <c r="B155" i="1"/>
  <c r="B6" i="1"/>
  <c r="B91" i="1"/>
  <c r="B117" i="1"/>
  <c r="B105" i="1"/>
  <c r="B143" i="1"/>
  <c r="B130" i="1"/>
  <c r="B167" i="1"/>
  <c r="B110" i="1"/>
  <c r="B34" i="1"/>
  <c r="B60" i="1"/>
  <c r="B16" i="1"/>
  <c r="B18" i="1"/>
  <c r="B149" i="1"/>
  <c r="B80" i="1"/>
  <c r="B187" i="1"/>
  <c r="B81" i="1"/>
  <c r="B134" i="1"/>
  <c r="B119" i="1"/>
  <c r="B114" i="1"/>
  <c r="B176" i="1"/>
  <c r="B21" i="1"/>
  <c r="B192" i="1"/>
  <c r="B15" i="1"/>
  <c r="B123" i="1"/>
  <c r="B113" i="1"/>
  <c r="B178" i="1"/>
  <c r="B185" i="1"/>
  <c r="X18" i="1"/>
  <c r="T217" i="1" l="1"/>
  <c r="T225" i="1"/>
  <c r="T233" i="1"/>
  <c r="T212" i="1"/>
  <c r="T220" i="1"/>
  <c r="T228" i="1"/>
  <c r="T236" i="1"/>
  <c r="T249" i="1"/>
  <c r="T257" i="1"/>
  <c r="T265" i="1"/>
  <c r="T240" i="1"/>
  <c r="T250" i="1"/>
  <c r="T258" i="1"/>
  <c r="T266" i="1"/>
  <c r="T274" i="1"/>
  <c r="T283" i="1"/>
  <c r="T291" i="1"/>
  <c r="T271" i="1"/>
  <c r="T284" i="1"/>
  <c r="T292" i="1"/>
  <c r="T304" i="1"/>
  <c r="T312" i="1"/>
  <c r="T320" i="1"/>
  <c r="T303" i="1"/>
  <c r="T311" i="1"/>
  <c r="T319" i="1"/>
  <c r="T299" i="1"/>
  <c r="T300" i="1"/>
  <c r="T327" i="1"/>
  <c r="X19" i="1"/>
  <c r="T211" i="1" s="1"/>
  <c r="N15" i="1"/>
  <c r="N143" i="1"/>
  <c r="N105" i="1"/>
  <c r="N91" i="1"/>
  <c r="N155" i="1"/>
  <c r="N144" i="1"/>
  <c r="N172" i="1"/>
  <c r="N135" i="1"/>
  <c r="N11" i="1"/>
  <c r="N77" i="1"/>
  <c r="N5" i="1"/>
  <c r="N102" i="1"/>
  <c r="N185" i="1"/>
  <c r="N178" i="1"/>
  <c r="N113" i="1"/>
  <c r="N114" i="1"/>
  <c r="N134" i="1"/>
  <c r="N187" i="1"/>
  <c r="N149" i="1"/>
  <c r="N60" i="1"/>
  <c r="N130" i="1"/>
  <c r="N35" i="1"/>
  <c r="N201" i="1"/>
  <c r="N123" i="1"/>
  <c r="N192" i="1"/>
  <c r="N176" i="1"/>
  <c r="N119" i="1"/>
  <c r="N81" i="1"/>
  <c r="N80" i="1"/>
  <c r="N110" i="1"/>
  <c r="N117" i="1"/>
  <c r="N6" i="1"/>
  <c r="N136" i="1"/>
  <c r="N121" i="1"/>
  <c r="N26" i="1"/>
  <c r="N156" i="1"/>
  <c r="N206" i="1"/>
  <c r="N51" i="1"/>
  <c r="N21" i="1"/>
  <c r="N18" i="1"/>
  <c r="N16" i="1"/>
  <c r="N34" i="1"/>
  <c r="N167" i="1"/>
  <c r="N154" i="1"/>
  <c r="N109" i="1"/>
  <c r="N55" i="1"/>
  <c r="N198" i="1"/>
  <c r="N194" i="1"/>
  <c r="N46" i="1"/>
  <c r="N147" i="1"/>
  <c r="N191" i="1"/>
  <c r="N157" i="1"/>
  <c r="N179" i="1"/>
  <c r="N132" i="1"/>
  <c r="N47" i="1"/>
  <c r="N169" i="1"/>
  <c r="N108" i="1"/>
  <c r="N177" i="1"/>
  <c r="N184" i="1"/>
  <c r="N63" i="1"/>
  <c r="N79" i="1"/>
  <c r="N111" i="1"/>
  <c r="N106" i="1"/>
  <c r="N69" i="1"/>
  <c r="N52" i="1"/>
  <c r="N20" i="1"/>
  <c r="N120" i="1"/>
  <c r="N41" i="1"/>
  <c r="N95" i="1"/>
  <c r="N138" i="1"/>
  <c r="N27" i="1"/>
  <c r="N150" i="1"/>
  <c r="N196" i="1"/>
  <c r="N66" i="1"/>
  <c r="N97" i="1"/>
  <c r="N62" i="1"/>
  <c r="N99" i="1"/>
  <c r="N210" i="1"/>
  <c r="N33" i="1"/>
  <c r="N126" i="1"/>
  <c r="N209" i="1"/>
  <c r="N168" i="1"/>
  <c r="N73" i="1"/>
  <c r="N39" i="1"/>
  <c r="N93" i="1"/>
  <c r="N12" i="1"/>
  <c r="N159" i="1"/>
  <c r="N67" i="1"/>
  <c r="N140" i="1"/>
  <c r="N195" i="1"/>
  <c r="N40" i="1"/>
  <c r="N98" i="1"/>
  <c r="N162" i="1"/>
  <c r="N88" i="1"/>
  <c r="N205" i="1"/>
  <c r="N137" i="1"/>
  <c r="N128" i="1"/>
  <c r="N125" i="1"/>
  <c r="N118" i="1"/>
  <c r="N83" i="1"/>
  <c r="N153" i="1"/>
  <c r="N9" i="1"/>
  <c r="N202" i="1"/>
  <c r="N151" i="1"/>
  <c r="N101" i="1"/>
  <c r="N208" i="1"/>
  <c r="N29" i="1"/>
  <c r="N129" i="1"/>
  <c r="N146" i="1"/>
  <c r="N53" i="1"/>
  <c r="N86" i="1"/>
  <c r="N8" i="1"/>
  <c r="N181" i="1"/>
  <c r="N107" i="1"/>
  <c r="N116" i="1"/>
  <c r="N90" i="1"/>
  <c r="N186" i="1"/>
  <c r="N94" i="1"/>
  <c r="N104" i="1"/>
  <c r="N59" i="1"/>
  <c r="N152" i="1"/>
  <c r="N19" i="1"/>
  <c r="N65" i="1"/>
  <c r="N92" i="1"/>
  <c r="N24" i="1"/>
  <c r="N200" i="1"/>
  <c r="N7" i="1"/>
  <c r="N36" i="1"/>
  <c r="N182" i="1"/>
  <c r="N142" i="1"/>
  <c r="N124" i="1"/>
  <c r="N158" i="1"/>
  <c r="N145" i="1"/>
  <c r="N3" i="1"/>
  <c r="N68" i="1"/>
  <c r="N37" i="1"/>
  <c r="N161" i="1"/>
  <c r="N190" i="1"/>
  <c r="N50" i="1"/>
  <c r="N207" i="1"/>
  <c r="N189" i="1"/>
  <c r="N2" i="1"/>
  <c r="N127" i="1"/>
  <c r="N173" i="1"/>
  <c r="N204" i="1"/>
  <c r="N42" i="1"/>
  <c r="N71" i="1"/>
  <c r="N49" i="1"/>
  <c r="N139" i="1"/>
  <c r="N170" i="1"/>
  <c r="N87" i="1"/>
  <c r="N82" i="1"/>
  <c r="N133" i="1"/>
  <c r="N131" i="1"/>
  <c r="N84" i="1"/>
  <c r="N203" i="1"/>
  <c r="N100" i="1"/>
  <c r="N74" i="1"/>
  <c r="N10" i="1"/>
  <c r="N70" i="1"/>
  <c r="N148" i="1"/>
  <c r="N23" i="1"/>
  <c r="N25" i="1"/>
  <c r="N64" i="1"/>
  <c r="N72" i="1"/>
  <c r="N58" i="1"/>
  <c r="N56" i="1"/>
  <c r="N188" i="1"/>
  <c r="N13" i="1"/>
  <c r="N141" i="1"/>
  <c r="N22" i="1"/>
  <c r="N61" i="1"/>
  <c r="N43" i="1"/>
  <c r="N89" i="1"/>
  <c r="N171" i="1"/>
  <c r="N76" i="1"/>
  <c r="N85" i="1"/>
  <c r="N112" i="1"/>
  <c r="N96" i="1"/>
  <c r="N103" i="1"/>
  <c r="N193" i="1"/>
  <c r="N54" i="1"/>
  <c r="N17" i="1"/>
  <c r="N199" i="1"/>
  <c r="N183" i="1"/>
  <c r="N28" i="1"/>
  <c r="N163" i="1"/>
  <c r="N174" i="1"/>
  <c r="N44" i="1"/>
  <c r="N78" i="1"/>
  <c r="N122" i="1"/>
  <c r="N175" i="1"/>
  <c r="N197" i="1"/>
  <c r="N38" i="1"/>
  <c r="N45" i="1"/>
  <c r="N31" i="1"/>
  <c r="N32" i="1"/>
  <c r="N166" i="1"/>
  <c r="N164" i="1"/>
  <c r="N4" i="1"/>
  <c r="N14" i="1"/>
  <c r="N75" i="1"/>
  <c r="N48" i="1"/>
  <c r="N57" i="1"/>
  <c r="N115" i="1"/>
  <c r="N165" i="1"/>
  <c r="N180" i="1"/>
  <c r="N30" i="1"/>
  <c r="N160" i="1"/>
  <c r="T143" i="1"/>
  <c r="T91" i="1"/>
  <c r="T172" i="1"/>
  <c r="T185" i="1"/>
  <c r="T178" i="1"/>
  <c r="T113" i="1"/>
  <c r="T134" i="1"/>
  <c r="T187" i="1"/>
  <c r="T149" i="1"/>
  <c r="T130" i="1"/>
  <c r="T35" i="1"/>
  <c r="T201" i="1"/>
  <c r="T76" i="1"/>
  <c r="T96" i="1"/>
  <c r="T199" i="1"/>
  <c r="T45" i="1"/>
  <c r="T14" i="1"/>
  <c r="T57" i="1"/>
  <c r="T192" i="1"/>
  <c r="T80" i="1"/>
  <c r="T121" i="1"/>
  <c r="T123" i="1"/>
  <c r="T81" i="1"/>
  <c r="T22" i="1"/>
  <c r="T13" i="1"/>
  <c r="T188" i="1"/>
  <c r="T56" i="1"/>
  <c r="T72" i="1"/>
  <c r="T64" i="1"/>
  <c r="T25" i="1"/>
  <c r="T148" i="1"/>
  <c r="T70" i="1"/>
  <c r="T10" i="1"/>
  <c r="T100" i="1"/>
  <c r="T203" i="1"/>
  <c r="T84" i="1"/>
  <c r="T133" i="1"/>
  <c r="T82" i="1"/>
  <c r="T87" i="1"/>
  <c r="T139" i="1"/>
  <c r="T49" i="1"/>
  <c r="T71" i="1"/>
  <c r="T204" i="1"/>
  <c r="T173" i="1"/>
  <c r="T127" i="1"/>
  <c r="T189" i="1"/>
  <c r="T207" i="1"/>
  <c r="T50" i="1"/>
  <c r="T161" i="1"/>
  <c r="T37" i="1"/>
  <c r="T68" i="1"/>
  <c r="T145" i="1"/>
  <c r="T158" i="1"/>
  <c r="T124" i="1"/>
  <c r="T142" i="1"/>
  <c r="T182" i="1"/>
  <c r="T36" i="1"/>
  <c r="T200" i="1"/>
  <c r="T24" i="1"/>
  <c r="T92" i="1"/>
  <c r="T19" i="1"/>
  <c r="T152" i="1"/>
  <c r="T59" i="1"/>
  <c r="T94" i="1"/>
  <c r="T186" i="1"/>
  <c r="T90" i="1"/>
  <c r="T107" i="1"/>
  <c r="T181" i="1"/>
  <c r="T8" i="1"/>
  <c r="T53" i="1"/>
  <c r="T146" i="1"/>
  <c r="T129" i="1"/>
  <c r="T208" i="1"/>
  <c r="T101" i="1"/>
  <c r="T151" i="1"/>
  <c r="T9" i="1"/>
  <c r="T153" i="1"/>
  <c r="T83" i="1"/>
  <c r="T125" i="1"/>
  <c r="T128" i="1"/>
  <c r="T137" i="1"/>
  <c r="T88" i="1"/>
  <c r="T162" i="1"/>
  <c r="T98" i="1"/>
  <c r="T195" i="1"/>
  <c r="T51" i="1"/>
  <c r="T206" i="1"/>
  <c r="T140" i="1"/>
  <c r="T67" i="1"/>
  <c r="T159" i="1"/>
  <c r="T93" i="1"/>
  <c r="T39" i="1"/>
  <c r="T73" i="1"/>
  <c r="T209" i="1"/>
  <c r="T126" i="1"/>
  <c r="T33" i="1"/>
  <c r="T99" i="1"/>
  <c r="T62" i="1"/>
  <c r="T97" i="1"/>
  <c r="T196" i="1"/>
  <c r="T150" i="1"/>
  <c r="T27" i="1"/>
  <c r="T95" i="1"/>
  <c r="T41" i="1"/>
  <c r="T120" i="1"/>
  <c r="T52" i="1"/>
  <c r="T69" i="1"/>
  <c r="T106" i="1"/>
  <c r="T79" i="1"/>
  <c r="T63" i="1"/>
  <c r="T184" i="1"/>
  <c r="T108" i="1"/>
  <c r="T169" i="1"/>
  <c r="T47" i="1"/>
  <c r="T179" i="1"/>
  <c r="T157" i="1"/>
  <c r="T191" i="1"/>
  <c r="T46" i="1"/>
  <c r="T194" i="1"/>
  <c r="T198" i="1"/>
  <c r="T109" i="1"/>
  <c r="T21" i="1"/>
  <c r="T18" i="1"/>
  <c r="T34" i="1"/>
  <c r="T167" i="1"/>
  <c r="T77" i="1"/>
  <c r="T43" i="1"/>
  <c r="T103" i="1"/>
  <c r="T17" i="1"/>
  <c r="T28" i="1"/>
  <c r="T163" i="1"/>
  <c r="T122" i="1"/>
  <c r="T32" i="1"/>
  <c r="T48" i="1"/>
  <c r="T165" i="1"/>
  <c r="T119" i="1"/>
  <c r="T110" i="1"/>
  <c r="T117" i="1"/>
  <c r="T136" i="1"/>
  <c r="T26" i="1"/>
  <c r="T135" i="1"/>
  <c r="T89" i="1"/>
  <c r="T54" i="1"/>
  <c r="T78" i="1"/>
  <c r="T164" i="1"/>
  <c r="T75" i="1"/>
  <c r="T115" i="1"/>
  <c r="T105" i="1"/>
  <c r="T155" i="1"/>
  <c r="T144" i="1"/>
  <c r="T112" i="1"/>
  <c r="T193" i="1"/>
  <c r="T174" i="1"/>
  <c r="T38" i="1"/>
  <c r="T166" i="1"/>
  <c r="T4" i="1"/>
  <c r="X7" i="1"/>
  <c r="X6" i="1"/>
  <c r="X4" i="1"/>
  <c r="T180" i="1" l="1"/>
  <c r="T175" i="1"/>
  <c r="T171" i="1"/>
  <c r="T15" i="1"/>
  <c r="T31" i="1"/>
  <c r="T61" i="1"/>
  <c r="T6" i="1"/>
  <c r="T176" i="1"/>
  <c r="T197" i="1"/>
  <c r="T183" i="1"/>
  <c r="T5" i="1"/>
  <c r="T16" i="1"/>
  <c r="T55" i="1"/>
  <c r="T147" i="1"/>
  <c r="T132" i="1"/>
  <c r="T177" i="1"/>
  <c r="T111" i="1"/>
  <c r="T20" i="1"/>
  <c r="T138" i="1"/>
  <c r="T66" i="1"/>
  <c r="T210" i="1"/>
  <c r="T168" i="1"/>
  <c r="T12" i="1"/>
  <c r="T156" i="1"/>
  <c r="T40" i="1"/>
  <c r="T205" i="1"/>
  <c r="T118" i="1"/>
  <c r="T202" i="1"/>
  <c r="T29" i="1"/>
  <c r="T86" i="1"/>
  <c r="T116" i="1"/>
  <c r="T104" i="1"/>
  <c r="T65" i="1"/>
  <c r="T7" i="1"/>
  <c r="T154" i="1"/>
  <c r="T3" i="1"/>
  <c r="T190" i="1"/>
  <c r="T2" i="1"/>
  <c r="T42" i="1"/>
  <c r="T170" i="1"/>
  <c r="T131" i="1"/>
  <c r="T74" i="1"/>
  <c r="T23" i="1"/>
  <c r="T58" i="1"/>
  <c r="T141" i="1"/>
  <c r="T85" i="1"/>
  <c r="T30" i="1"/>
  <c r="T44" i="1"/>
  <c r="T11" i="1"/>
  <c r="T60" i="1"/>
  <c r="T114" i="1"/>
  <c r="T102" i="1"/>
  <c r="T160" i="1"/>
  <c r="T298" i="1"/>
  <c r="T297" i="1"/>
  <c r="T328" i="1"/>
  <c r="T317" i="1"/>
  <c r="T309" i="1"/>
  <c r="T301" i="1"/>
  <c r="T318" i="1"/>
  <c r="T310" i="1"/>
  <c r="T302" i="1"/>
  <c r="T290" i="1"/>
  <c r="T282" i="1"/>
  <c r="T272" i="1"/>
  <c r="T289" i="1"/>
  <c r="T281" i="1"/>
  <c r="T273" i="1"/>
  <c r="T264" i="1"/>
  <c r="T256" i="1"/>
  <c r="T248" i="1"/>
  <c r="T238" i="1"/>
  <c r="T263" i="1"/>
  <c r="T255" i="1"/>
  <c r="T247" i="1"/>
  <c r="T234" i="1"/>
  <c r="T226" i="1"/>
  <c r="T218" i="1"/>
  <c r="T239" i="1"/>
  <c r="T231" i="1"/>
  <c r="T223" i="1"/>
  <c r="T215" i="1"/>
  <c r="T276" i="1"/>
  <c r="T325" i="1"/>
  <c r="T244" i="1"/>
  <c r="T323" i="1"/>
  <c r="T315" i="1"/>
  <c r="T307" i="1"/>
  <c r="T295" i="1"/>
  <c r="T316" i="1"/>
  <c r="T308" i="1"/>
  <c r="T296" i="1"/>
  <c r="T288" i="1"/>
  <c r="T280" i="1"/>
  <c r="T270" i="1"/>
  <c r="T287" i="1"/>
  <c r="T279" i="1"/>
  <c r="T242" i="1"/>
  <c r="T262" i="1"/>
  <c r="T254" i="1"/>
  <c r="T246" i="1"/>
  <c r="T269" i="1"/>
  <c r="T261" i="1"/>
  <c r="T253" i="1"/>
  <c r="T245" i="1"/>
  <c r="T232" i="1"/>
  <c r="T224" i="1"/>
  <c r="T216" i="1"/>
  <c r="T237" i="1"/>
  <c r="T229" i="1"/>
  <c r="T221" i="1"/>
  <c r="T213" i="1"/>
  <c r="M220" i="1"/>
  <c r="M228" i="1"/>
  <c r="M236" i="1"/>
  <c r="M215" i="1"/>
  <c r="M223" i="1"/>
  <c r="M231" i="1"/>
  <c r="M260" i="1"/>
  <c r="M268" i="1"/>
  <c r="M245" i="1"/>
  <c r="M253" i="1"/>
  <c r="M261" i="1"/>
  <c r="M275" i="1"/>
  <c r="M290" i="1"/>
  <c r="M283" i="1"/>
  <c r="M291" i="1"/>
  <c r="M300" i="1"/>
  <c r="M308" i="1"/>
  <c r="M316" i="1"/>
  <c r="M299" i="1"/>
  <c r="M313" i="1"/>
  <c r="M309" i="1"/>
  <c r="M328" i="1"/>
  <c r="M278" i="1"/>
  <c r="M258" i="1"/>
  <c r="M305" i="1"/>
  <c r="M276" i="1"/>
  <c r="M269" i="1"/>
  <c r="M315" i="1"/>
  <c r="M256" i="1"/>
  <c r="P212" i="1"/>
  <c r="P214" i="1"/>
  <c r="P216" i="1"/>
  <c r="P218" i="1"/>
  <c r="P220" i="1"/>
  <c r="P222" i="1"/>
  <c r="P224" i="1"/>
  <c r="P226" i="1"/>
  <c r="P228" i="1"/>
  <c r="P230" i="1"/>
  <c r="P232" i="1"/>
  <c r="P234" i="1"/>
  <c r="P236" i="1"/>
  <c r="P238" i="1"/>
  <c r="P241" i="1"/>
  <c r="P244" i="1"/>
  <c r="P242" i="1"/>
  <c r="P243" i="1"/>
  <c r="P246" i="1"/>
  <c r="P248" i="1"/>
  <c r="P250" i="1"/>
  <c r="P252" i="1"/>
  <c r="P254" i="1"/>
  <c r="P256" i="1"/>
  <c r="P258" i="1"/>
  <c r="P260" i="1"/>
  <c r="P262" i="1"/>
  <c r="P264" i="1"/>
  <c r="P266" i="1"/>
  <c r="P268" i="1"/>
  <c r="P240" i="1"/>
  <c r="P270" i="1"/>
  <c r="P271" i="1"/>
  <c r="P275" i="1"/>
  <c r="P276" i="1"/>
  <c r="P277" i="1"/>
  <c r="P279" i="1"/>
  <c r="P281" i="1"/>
  <c r="P283" i="1"/>
  <c r="P285" i="1"/>
  <c r="P287" i="1"/>
  <c r="P289" i="1"/>
  <c r="P291" i="1"/>
  <c r="P293" i="1"/>
  <c r="P299" i="1"/>
  <c r="P300" i="1"/>
  <c r="P325" i="1"/>
  <c r="P295" i="1"/>
  <c r="P297" i="1"/>
  <c r="P298" i="1"/>
  <c r="P301" i="1"/>
  <c r="P303" i="1"/>
  <c r="P305" i="1"/>
  <c r="P307" i="1"/>
  <c r="P309" i="1"/>
  <c r="P311" i="1"/>
  <c r="P313" i="1"/>
  <c r="P315" i="1"/>
  <c r="P317" i="1"/>
  <c r="P319" i="1"/>
  <c r="P321" i="1"/>
  <c r="P323" i="1"/>
  <c r="P327" i="1"/>
  <c r="P320" i="1"/>
  <c r="P316" i="1"/>
  <c r="P280" i="1"/>
  <c r="P296" i="1"/>
  <c r="P284" i="1"/>
  <c r="P278" i="1"/>
  <c r="P263" i="1"/>
  <c r="P265" i="1"/>
  <c r="P251" i="1"/>
  <c r="P253" i="1"/>
  <c r="P245" i="1"/>
  <c r="P235" i="1"/>
  <c r="P219" i="1"/>
  <c r="P225" i="1"/>
  <c r="P213" i="1"/>
  <c r="P308" i="1"/>
  <c r="P310" i="1"/>
  <c r="P314" i="1"/>
  <c r="P312" i="1"/>
  <c r="P273" i="1"/>
  <c r="P290" i="1"/>
  <c r="P267" i="1"/>
  <c r="P269" i="1"/>
  <c r="P257" i="1"/>
  <c r="P223" i="1"/>
  <c r="P211" i="1"/>
  <c r="P239" i="1"/>
  <c r="P229" i="1"/>
  <c r="P282" i="1"/>
  <c r="P304" i="1"/>
  <c r="P324" i="1"/>
  <c r="P306" i="1"/>
  <c r="P322" i="1"/>
  <c r="P318" i="1"/>
  <c r="P302" i="1"/>
  <c r="P328" i="1"/>
  <c r="P326" i="1"/>
  <c r="P288" i="1"/>
  <c r="P274" i="1"/>
  <c r="P294" i="1"/>
  <c r="P272" i="1"/>
  <c r="P255" i="1"/>
  <c r="P247" i="1"/>
  <c r="P249" i="1"/>
  <c r="P227" i="1"/>
  <c r="P233" i="1"/>
  <c r="P217" i="1"/>
  <c r="P292" i="1"/>
  <c r="P215" i="1"/>
  <c r="P237" i="1"/>
  <c r="P231" i="1"/>
  <c r="P259" i="1"/>
  <c r="P286" i="1"/>
  <c r="P221" i="1"/>
  <c r="P261" i="1"/>
  <c r="T324" i="1"/>
  <c r="T326" i="1"/>
  <c r="T275" i="1"/>
  <c r="T321" i="1"/>
  <c r="T313" i="1"/>
  <c r="T305" i="1"/>
  <c r="T322" i="1"/>
  <c r="T314" i="1"/>
  <c r="T306" i="1"/>
  <c r="T294" i="1"/>
  <c r="T286" i="1"/>
  <c r="T278" i="1"/>
  <c r="T293" i="1"/>
  <c r="T285" i="1"/>
  <c r="T277" i="1"/>
  <c r="T268" i="1"/>
  <c r="T260" i="1"/>
  <c r="T252" i="1"/>
  <c r="T241" i="1"/>
  <c r="T267" i="1"/>
  <c r="T259" i="1"/>
  <c r="T251" i="1"/>
  <c r="T243" i="1"/>
  <c r="T230" i="1"/>
  <c r="T222" i="1"/>
  <c r="T214" i="1"/>
  <c r="T235" i="1"/>
  <c r="T227" i="1"/>
  <c r="T219" i="1"/>
  <c r="X16" i="1"/>
  <c r="X15" i="1"/>
  <c r="P118" i="1"/>
  <c r="P125" i="1"/>
  <c r="P128" i="1"/>
  <c r="P137" i="1"/>
  <c r="P205" i="1"/>
  <c r="P88" i="1"/>
  <c r="P162" i="1"/>
  <c r="P98" i="1"/>
  <c r="P40" i="1"/>
  <c r="P195" i="1"/>
  <c r="P127" i="1"/>
  <c r="P2" i="1"/>
  <c r="P189" i="1"/>
  <c r="P112" i="1"/>
  <c r="P85" i="1"/>
  <c r="P63" i="1"/>
  <c r="P184" i="1"/>
  <c r="P177" i="1"/>
  <c r="P108" i="1"/>
  <c r="P169" i="1"/>
  <c r="P171" i="1"/>
  <c r="P47" i="1"/>
  <c r="P190" i="1"/>
  <c r="P68" i="1"/>
  <c r="P145" i="1"/>
  <c r="P124" i="1"/>
  <c r="P135" i="1"/>
  <c r="P172" i="1"/>
  <c r="P144" i="1"/>
  <c r="P155" i="1"/>
  <c r="P91" i="1"/>
  <c r="P105" i="1"/>
  <c r="P143" i="1"/>
  <c r="P76" i="1"/>
  <c r="P132" i="1"/>
  <c r="P207" i="1"/>
  <c r="P43" i="1"/>
  <c r="P157" i="1"/>
  <c r="P161" i="1"/>
  <c r="P147" i="1"/>
  <c r="P89" i="1"/>
  <c r="P179" i="1"/>
  <c r="P61" i="1"/>
  <c r="P191" i="1"/>
  <c r="P37" i="1"/>
  <c r="P50" i="1"/>
  <c r="P198" i="1"/>
  <c r="P11" i="1"/>
  <c r="P154" i="1"/>
  <c r="P77" i="1"/>
  <c r="P55" i="1"/>
  <c r="P201" i="1"/>
  <c r="P167" i="1"/>
  <c r="P80" i="1"/>
  <c r="P81" i="1"/>
  <c r="P119" i="1"/>
  <c r="P176" i="1"/>
  <c r="P192" i="1"/>
  <c r="P123" i="1"/>
  <c r="P3" i="1"/>
  <c r="P46" i="1"/>
  <c r="P51" i="1"/>
  <c r="P156" i="1"/>
  <c r="P26" i="1"/>
  <c r="P5" i="1"/>
  <c r="P194" i="1"/>
  <c r="P109" i="1"/>
  <c r="P35" i="1"/>
  <c r="P110" i="1"/>
  <c r="P15" i="1"/>
  <c r="P158" i="1"/>
  <c r="P206" i="1"/>
  <c r="P121" i="1"/>
  <c r="P6" i="1"/>
  <c r="P130" i="1"/>
  <c r="P60" i="1"/>
  <c r="P149" i="1"/>
  <c r="P187" i="1"/>
  <c r="P134" i="1"/>
  <c r="P114" i="1"/>
  <c r="P113" i="1"/>
  <c r="P178" i="1"/>
  <c r="P185" i="1"/>
  <c r="P117" i="1"/>
  <c r="P136" i="1"/>
  <c r="P18" i="1"/>
  <c r="P16" i="1"/>
  <c r="P34" i="1"/>
  <c r="P21" i="1"/>
  <c r="P17" i="1"/>
  <c r="P54" i="1"/>
  <c r="P193" i="1"/>
  <c r="P103" i="1"/>
  <c r="P96" i="1"/>
  <c r="P106" i="1"/>
  <c r="P111" i="1"/>
  <c r="P79" i="1"/>
  <c r="P83" i="1"/>
  <c r="P139" i="1"/>
  <c r="P20" i="1"/>
  <c r="P52" i="1"/>
  <c r="P69" i="1"/>
  <c r="P49" i="1"/>
  <c r="P71" i="1"/>
  <c r="P101" i="1"/>
  <c r="P151" i="1"/>
  <c r="P202" i="1"/>
  <c r="P9" i="1"/>
  <c r="P153" i="1"/>
  <c r="P42" i="1"/>
  <c r="P204" i="1"/>
  <c r="P173" i="1"/>
  <c r="P199" i="1"/>
  <c r="X3" i="1"/>
  <c r="M214" i="1" s="1"/>
  <c r="X2" i="1"/>
  <c r="P182" i="1"/>
  <c r="P102" i="1"/>
  <c r="P208" i="1"/>
  <c r="P133" i="1"/>
  <c r="P138" i="1"/>
  <c r="P146" i="1"/>
  <c r="P84" i="1"/>
  <c r="P150" i="1"/>
  <c r="P196" i="1"/>
  <c r="P181" i="1"/>
  <c r="P74" i="1"/>
  <c r="P62" i="1"/>
  <c r="P33" i="1"/>
  <c r="P94" i="1"/>
  <c r="P59" i="1"/>
  <c r="P19" i="1"/>
  <c r="P65" i="1"/>
  <c r="P92" i="1"/>
  <c r="P200" i="1"/>
  <c r="P7" i="1"/>
  <c r="P22" i="1"/>
  <c r="P141" i="1"/>
  <c r="P13" i="1"/>
  <c r="P188" i="1"/>
  <c r="P56" i="1"/>
  <c r="P58" i="1"/>
  <c r="P72" i="1"/>
  <c r="P64" i="1"/>
  <c r="P25" i="1"/>
  <c r="P23" i="1"/>
  <c r="P160" i="1"/>
  <c r="P30" i="1"/>
  <c r="P180" i="1"/>
  <c r="P165" i="1"/>
  <c r="P115" i="1"/>
  <c r="P57" i="1"/>
  <c r="P48" i="1"/>
  <c r="P75" i="1"/>
  <c r="P14" i="1"/>
  <c r="P4" i="1"/>
  <c r="P164" i="1"/>
  <c r="P166" i="1"/>
  <c r="P32" i="1"/>
  <c r="P31" i="1"/>
  <c r="P45" i="1"/>
  <c r="P38" i="1"/>
  <c r="P197" i="1"/>
  <c r="P175" i="1"/>
  <c r="P122" i="1"/>
  <c r="P78" i="1"/>
  <c r="P44" i="1"/>
  <c r="P174" i="1"/>
  <c r="P163" i="1"/>
  <c r="P28" i="1"/>
  <c r="P183" i="1"/>
  <c r="P170" i="1"/>
  <c r="P120" i="1"/>
  <c r="P129" i="1"/>
  <c r="P82" i="1"/>
  <c r="P95" i="1"/>
  <c r="P53" i="1"/>
  <c r="P8" i="1"/>
  <c r="P100" i="1"/>
  <c r="P116" i="1"/>
  <c r="P70" i="1"/>
  <c r="P209" i="1"/>
  <c r="P168" i="1"/>
  <c r="P39" i="1"/>
  <c r="P93" i="1"/>
  <c r="P159" i="1"/>
  <c r="P140" i="1"/>
  <c r="P203" i="1"/>
  <c r="P86" i="1"/>
  <c r="P97" i="1"/>
  <c r="P107" i="1"/>
  <c r="P10" i="1"/>
  <c r="P210" i="1"/>
  <c r="P186" i="1"/>
  <c r="P104" i="1"/>
  <c r="P152" i="1"/>
  <c r="P24" i="1"/>
  <c r="P36" i="1"/>
  <c r="P142" i="1"/>
  <c r="P29" i="1"/>
  <c r="P87" i="1"/>
  <c r="P41" i="1"/>
  <c r="P131" i="1"/>
  <c r="P27" i="1"/>
  <c r="P66" i="1"/>
  <c r="P99" i="1"/>
  <c r="P90" i="1"/>
  <c r="P148" i="1"/>
  <c r="P126" i="1"/>
  <c r="P73" i="1"/>
  <c r="P12" i="1"/>
  <c r="P67" i="1"/>
  <c r="S246" i="1" l="1"/>
  <c r="S248" i="1"/>
  <c r="S250" i="1"/>
  <c r="S252" i="1"/>
  <c r="S254" i="1"/>
  <c r="S278" i="1"/>
  <c r="S280" i="1"/>
  <c r="S282" i="1"/>
  <c r="S284" i="1"/>
  <c r="S286" i="1"/>
  <c r="S301" i="1"/>
  <c r="S303" i="1"/>
  <c r="S305" i="1"/>
  <c r="S307" i="1"/>
  <c r="S309" i="1"/>
  <c r="S314" i="1"/>
  <c r="S311" i="1"/>
  <c r="S312" i="1"/>
  <c r="S321" i="1"/>
  <c r="S308" i="1"/>
  <c r="S318" i="1"/>
  <c r="S304" i="1"/>
  <c r="S323" i="1"/>
  <c r="S292" i="1"/>
  <c r="S285" i="1"/>
  <c r="S274" i="1"/>
  <c r="S259" i="1"/>
  <c r="S266" i="1"/>
  <c r="S256" i="1"/>
  <c r="S271" i="1"/>
  <c r="S261" i="1"/>
  <c r="S243" i="1"/>
  <c r="S231" i="1"/>
  <c r="S215" i="1"/>
  <c r="S242" i="1"/>
  <c r="S234" i="1"/>
  <c r="S226" i="1"/>
  <c r="S218" i="1"/>
  <c r="S237" i="1"/>
  <c r="S221" i="1"/>
  <c r="S319" i="1"/>
  <c r="S320" i="1"/>
  <c r="S288" i="1"/>
  <c r="S272" i="1"/>
  <c r="S317" i="1"/>
  <c r="S326" i="1"/>
  <c r="S322" i="1"/>
  <c r="S315" i="1"/>
  <c r="S291" i="1"/>
  <c r="S296" i="1"/>
  <c r="S289" i="1"/>
  <c r="S263" i="1"/>
  <c r="S265" i="1"/>
  <c r="S251" i="1"/>
  <c r="S244" i="1"/>
  <c r="S264" i="1"/>
  <c r="S253" i="1"/>
  <c r="S245" i="1"/>
  <c r="S236" i="1"/>
  <c r="S228" i="1"/>
  <c r="S220" i="1"/>
  <c r="S235" i="1"/>
  <c r="S219" i="1"/>
  <c r="S216" i="1"/>
  <c r="S225" i="1"/>
  <c r="S213" i="1"/>
  <c r="S328" i="1"/>
  <c r="S310" i="1"/>
  <c r="S300" i="1"/>
  <c r="S281" i="1"/>
  <c r="S295" i="1"/>
  <c r="S327" i="1"/>
  <c r="S316" i="1"/>
  <c r="S325" i="1"/>
  <c r="S313" i="1"/>
  <c r="S298" i="1"/>
  <c r="S306" i="1"/>
  <c r="S283" i="1"/>
  <c r="S290" i="1"/>
  <c r="S267" i="1"/>
  <c r="S262" i="1"/>
  <c r="S269" i="1"/>
  <c r="S257" i="1"/>
  <c r="S223" i="1"/>
  <c r="S211" i="1"/>
  <c r="S238" i="1"/>
  <c r="S230" i="1"/>
  <c r="S222" i="1"/>
  <c r="S212" i="1"/>
  <c r="S239" i="1"/>
  <c r="S229" i="1"/>
  <c r="S324" i="1"/>
  <c r="S302" i="1"/>
  <c r="S276" i="1"/>
  <c r="S287" i="1"/>
  <c r="S255" i="1"/>
  <c r="S249" i="1"/>
  <c r="S268" i="1"/>
  <c r="S233" i="1"/>
  <c r="S279" i="1"/>
  <c r="S294" i="1"/>
  <c r="S293" i="1"/>
  <c r="S247" i="1"/>
  <c r="S273" i="1"/>
  <c r="S258" i="1"/>
  <c r="S232" i="1"/>
  <c r="S224" i="1"/>
  <c r="S227" i="1"/>
  <c r="S277" i="1"/>
  <c r="S260" i="1"/>
  <c r="S214" i="1"/>
  <c r="S217" i="1"/>
  <c r="S270" i="1"/>
  <c r="S241" i="1"/>
  <c r="S275" i="1"/>
  <c r="S297" i="1"/>
  <c r="S240" i="1"/>
  <c r="S299" i="1"/>
  <c r="M274" i="1"/>
  <c r="M321" i="1"/>
  <c r="M242" i="1"/>
  <c r="M282" i="1"/>
  <c r="M246" i="1"/>
  <c r="M277" i="1"/>
  <c r="M284" i="1"/>
  <c r="M298" i="1"/>
  <c r="M325" i="1"/>
  <c r="M303" i="1"/>
  <c r="M322" i="1"/>
  <c r="M314" i="1"/>
  <c r="M306" i="1"/>
  <c r="M297" i="1"/>
  <c r="M289" i="1"/>
  <c r="M281" i="1"/>
  <c r="M288" i="1"/>
  <c r="M267" i="1"/>
  <c r="M259" i="1"/>
  <c r="M251" i="1"/>
  <c r="M244" i="1"/>
  <c r="M266" i="1"/>
  <c r="M237" i="1"/>
  <c r="M229" i="1"/>
  <c r="M221" i="1"/>
  <c r="M213" i="1"/>
  <c r="M234" i="1"/>
  <c r="M226" i="1"/>
  <c r="M218" i="1"/>
  <c r="L211" i="1"/>
  <c r="L213" i="1"/>
  <c r="L215" i="1"/>
  <c r="L245" i="1"/>
  <c r="L247" i="1"/>
  <c r="L249" i="1"/>
  <c r="L251" i="1"/>
  <c r="L253" i="1"/>
  <c r="L255" i="1"/>
  <c r="L257" i="1"/>
  <c r="L259" i="1"/>
  <c r="L273" i="1"/>
  <c r="L277" i="1"/>
  <c r="L279" i="1"/>
  <c r="L281" i="1"/>
  <c r="L283" i="1"/>
  <c r="L285" i="1"/>
  <c r="L328" i="1"/>
  <c r="L302" i="1"/>
  <c r="L304" i="1"/>
  <c r="L306" i="1"/>
  <c r="L308" i="1"/>
  <c r="L310" i="1"/>
  <c r="L312" i="1"/>
  <c r="L314" i="1"/>
  <c r="L316" i="1"/>
  <c r="L318" i="1"/>
  <c r="L320" i="1"/>
  <c r="L322" i="1"/>
  <c r="L324" i="1"/>
  <c r="L326" i="1"/>
  <c r="L299" i="1"/>
  <c r="L301" i="1"/>
  <c r="L297" i="1"/>
  <c r="L325" i="1"/>
  <c r="L317" i="1"/>
  <c r="L293" i="1"/>
  <c r="L286" i="1"/>
  <c r="L292" i="1"/>
  <c r="L291" i="1"/>
  <c r="L282" i="1"/>
  <c r="L269" i="1"/>
  <c r="L254" i="1"/>
  <c r="L246" i="1"/>
  <c r="L248" i="1"/>
  <c r="L272" i="1"/>
  <c r="L266" i="1"/>
  <c r="L258" i="1"/>
  <c r="L238" i="1"/>
  <c r="L230" i="1"/>
  <c r="L222" i="1"/>
  <c r="L225" i="1"/>
  <c r="L231" i="1"/>
  <c r="L214" i="1"/>
  <c r="L319" i="1"/>
  <c r="L300" i="1"/>
  <c r="L307" i="1"/>
  <c r="L303" i="1"/>
  <c r="L309" i="1"/>
  <c r="L323" i="1"/>
  <c r="L315" i="1"/>
  <c r="L296" i="1"/>
  <c r="L290" i="1"/>
  <c r="L284" i="1"/>
  <c r="L275" i="1"/>
  <c r="L274" i="1"/>
  <c r="L276" i="1"/>
  <c r="L264" i="1"/>
  <c r="L256" i="1"/>
  <c r="L241" i="1"/>
  <c r="L229" i="1"/>
  <c r="L240" i="1"/>
  <c r="L232" i="1"/>
  <c r="L224" i="1"/>
  <c r="L235" i="1"/>
  <c r="L219" i="1"/>
  <c r="L212" i="1"/>
  <c r="L311" i="1"/>
  <c r="L321" i="1"/>
  <c r="L313" i="1"/>
  <c r="L294" i="1"/>
  <c r="L298" i="1"/>
  <c r="L289" i="1"/>
  <c r="L278" i="1"/>
  <c r="L295" i="1"/>
  <c r="L287" i="1"/>
  <c r="L280" i="1"/>
  <c r="L261" i="1"/>
  <c r="L270" i="1"/>
  <c r="L263" i="1"/>
  <c r="L250" i="1"/>
  <c r="L262" i="1"/>
  <c r="L252" i="1"/>
  <c r="L242" i="1"/>
  <c r="L234" i="1"/>
  <c r="L226" i="1"/>
  <c r="L218" i="1"/>
  <c r="L239" i="1"/>
  <c r="L233" i="1"/>
  <c r="L217" i="1"/>
  <c r="L223" i="1"/>
  <c r="L305" i="1"/>
  <c r="L327" i="1"/>
  <c r="L237" i="1"/>
  <c r="L220" i="1"/>
  <c r="L216" i="1"/>
  <c r="L271" i="1"/>
  <c r="L244" i="1"/>
  <c r="L243" i="1"/>
  <c r="L227" i="1"/>
  <c r="L288" i="1"/>
  <c r="L265" i="1"/>
  <c r="L268" i="1"/>
  <c r="L267" i="1"/>
  <c r="L236" i="1"/>
  <c r="L260" i="1"/>
  <c r="L221" i="1"/>
  <c r="L228" i="1"/>
  <c r="M250" i="1"/>
  <c r="M317" i="1"/>
  <c r="M212" i="1"/>
  <c r="M239" i="1"/>
  <c r="M301" i="1"/>
  <c r="M254" i="1"/>
  <c r="M280" i="1"/>
  <c r="M324" i="1"/>
  <c r="M311" i="1"/>
  <c r="M272" i="1"/>
  <c r="M327" i="1"/>
  <c r="M320" i="1"/>
  <c r="M312" i="1"/>
  <c r="M304" i="1"/>
  <c r="M295" i="1"/>
  <c r="M287" i="1"/>
  <c r="M294" i="1"/>
  <c r="M286" i="1"/>
  <c r="M265" i="1"/>
  <c r="M257" i="1"/>
  <c r="M249" i="1"/>
  <c r="M240" i="1"/>
  <c r="M264" i="1"/>
  <c r="M235" i="1"/>
  <c r="M227" i="1"/>
  <c r="M219" i="1"/>
  <c r="M211" i="1"/>
  <c r="M232" i="1"/>
  <c r="M224" i="1"/>
  <c r="M216" i="1"/>
  <c r="M248" i="1"/>
  <c r="M323" i="1"/>
  <c r="M241" i="1"/>
  <c r="M270" i="1"/>
  <c r="M307" i="1"/>
  <c r="M252" i="1"/>
  <c r="M296" i="1"/>
  <c r="M279" i="1"/>
  <c r="M319" i="1"/>
  <c r="M271" i="1"/>
  <c r="M326" i="1"/>
  <c r="M318" i="1"/>
  <c r="M310" i="1"/>
  <c r="M302" i="1"/>
  <c r="M293" i="1"/>
  <c r="M285" i="1"/>
  <c r="M292" i="1"/>
  <c r="M273" i="1"/>
  <c r="M263" i="1"/>
  <c r="M255" i="1"/>
  <c r="M247" i="1"/>
  <c r="M243" i="1"/>
  <c r="M262" i="1"/>
  <c r="M233" i="1"/>
  <c r="M225" i="1"/>
  <c r="M217" i="1"/>
  <c r="M238" i="1"/>
  <c r="M230" i="1"/>
  <c r="M222" i="1"/>
  <c r="S30" i="1"/>
  <c r="S31" i="1"/>
  <c r="S15" i="1"/>
  <c r="S201" i="1"/>
  <c r="S209" i="1"/>
  <c r="S205" i="1"/>
  <c r="S158" i="1"/>
  <c r="S42" i="1"/>
  <c r="S10" i="1"/>
  <c r="S118" i="1"/>
  <c r="S64" i="1"/>
  <c r="S5" i="1"/>
  <c r="S198" i="1"/>
  <c r="S187" i="1"/>
  <c r="S111" i="1"/>
  <c r="S7" i="1"/>
  <c r="S174" i="1"/>
  <c r="S114" i="1"/>
  <c r="S80" i="1"/>
  <c r="S47" i="1"/>
  <c r="S86" i="1"/>
  <c r="S60" i="1"/>
  <c r="S69" i="1"/>
  <c r="S142" i="1"/>
  <c r="S122" i="1"/>
  <c r="S12" i="1"/>
  <c r="S148" i="1"/>
  <c r="S171" i="1"/>
  <c r="S144" i="1"/>
  <c r="S110" i="1"/>
  <c r="S79" i="1"/>
  <c r="S66" i="1"/>
  <c r="S65" i="1"/>
  <c r="S61" i="1"/>
  <c r="S160" i="1"/>
  <c r="S105" i="1"/>
  <c r="S156" i="1"/>
  <c r="S195" i="1"/>
  <c r="S161" i="1"/>
  <c r="S131" i="1"/>
  <c r="S183" i="1"/>
  <c r="S48" i="1"/>
  <c r="S121" i="1"/>
  <c r="S16" i="1"/>
  <c r="S191" i="1"/>
  <c r="S95" i="1"/>
  <c r="S83" i="1"/>
  <c r="S68" i="1"/>
  <c r="S13" i="1"/>
  <c r="S4" i="1"/>
  <c r="S135" i="1"/>
  <c r="S185" i="1"/>
  <c r="S6" i="1"/>
  <c r="S52" i="1"/>
  <c r="S73" i="1"/>
  <c r="S128" i="1"/>
  <c r="S71" i="1"/>
  <c r="S77" i="1"/>
  <c r="S134" i="1"/>
  <c r="S176" i="1"/>
  <c r="S109" i="1"/>
  <c r="S210" i="1"/>
  <c r="S88" i="1"/>
  <c r="S129" i="1"/>
  <c r="S163" i="1"/>
  <c r="S208" i="1"/>
  <c r="S92" i="1"/>
  <c r="S2" i="1"/>
  <c r="S11" i="1"/>
  <c r="S184" i="1"/>
  <c r="S59" i="1"/>
  <c r="S84" i="1"/>
  <c r="S115" i="1"/>
  <c r="S136" i="1"/>
  <c r="S18" i="1"/>
  <c r="S140" i="1"/>
  <c r="S116" i="1"/>
  <c r="S87" i="1"/>
  <c r="S188" i="1"/>
  <c r="S17" i="1"/>
  <c r="S120" i="1"/>
  <c r="S67" i="1"/>
  <c r="S181" i="1"/>
  <c r="S145" i="1"/>
  <c r="S72" i="1"/>
  <c r="S166" i="1"/>
  <c r="S41" i="1"/>
  <c r="S143" i="1"/>
  <c r="S113" i="1"/>
  <c r="S167" i="1"/>
  <c r="S106" i="1"/>
  <c r="S27" i="1"/>
  <c r="S126" i="1"/>
  <c r="S9" i="1"/>
  <c r="S186" i="1"/>
  <c r="S182" i="1"/>
  <c r="S37" i="1"/>
  <c r="S204" i="1"/>
  <c r="S133" i="1"/>
  <c r="S22" i="1"/>
  <c r="S85" i="1"/>
  <c r="S78" i="1"/>
  <c r="S75" i="1"/>
  <c r="S63" i="1"/>
  <c r="S97" i="1"/>
  <c r="S159" i="1"/>
  <c r="S40" i="1"/>
  <c r="S8" i="1"/>
  <c r="S189" i="1"/>
  <c r="S43" i="1"/>
  <c r="S28" i="1"/>
  <c r="S32" i="1"/>
  <c r="S46" i="1"/>
  <c r="S108" i="1"/>
  <c r="S20" i="1"/>
  <c r="S101" i="1"/>
  <c r="S19" i="1"/>
  <c r="S203" i="1"/>
  <c r="S193" i="1"/>
  <c r="S38" i="1"/>
  <c r="S180" i="1"/>
  <c r="S155" i="1"/>
  <c r="S192" i="1"/>
  <c r="S117" i="1"/>
  <c r="S154" i="1"/>
  <c r="S147" i="1"/>
  <c r="S62" i="1"/>
  <c r="S98" i="1"/>
  <c r="S29" i="1"/>
  <c r="S24" i="1"/>
  <c r="S127" i="1"/>
  <c r="S170" i="1"/>
  <c r="S100" i="1"/>
  <c r="S58" i="1"/>
  <c r="S172" i="1"/>
  <c r="S178" i="1"/>
  <c r="S149" i="1"/>
  <c r="S26" i="1"/>
  <c r="S34" i="1"/>
  <c r="S55" i="1"/>
  <c r="S157" i="1"/>
  <c r="S138" i="1"/>
  <c r="S33" i="1"/>
  <c r="S153" i="1"/>
  <c r="S90" i="1"/>
  <c r="S36" i="1"/>
  <c r="S173" i="1"/>
  <c r="S82" i="1"/>
  <c r="S70" i="1"/>
  <c r="S141" i="1"/>
  <c r="S76" i="1"/>
  <c r="S199" i="1"/>
  <c r="S44" i="1"/>
  <c r="S14" i="1"/>
  <c r="S130" i="1"/>
  <c r="S81" i="1"/>
  <c r="S51" i="1"/>
  <c r="S21" i="1"/>
  <c r="S194" i="1"/>
  <c r="S132" i="1"/>
  <c r="S150" i="1"/>
  <c r="S168" i="1"/>
  <c r="S137" i="1"/>
  <c r="S104" i="1"/>
  <c r="S50" i="1"/>
  <c r="S96" i="1"/>
  <c r="S57" i="1"/>
  <c r="S99" i="1"/>
  <c r="S162" i="1"/>
  <c r="S107" i="1"/>
  <c r="S200" i="1"/>
  <c r="S3" i="1"/>
  <c r="S74" i="1"/>
  <c r="S56" i="1"/>
  <c r="S89" i="1"/>
  <c r="S54" i="1"/>
  <c r="S164" i="1"/>
  <c r="S169" i="1"/>
  <c r="S39" i="1"/>
  <c r="S125" i="1"/>
  <c r="S151" i="1"/>
  <c r="S53" i="1"/>
  <c r="S152" i="1"/>
  <c r="S207" i="1"/>
  <c r="S49" i="1"/>
  <c r="S23" i="1"/>
  <c r="S103" i="1"/>
  <c r="S197" i="1"/>
  <c r="S165" i="1"/>
  <c r="S91" i="1"/>
  <c r="S119" i="1"/>
  <c r="S206" i="1"/>
  <c r="S179" i="1"/>
  <c r="S202" i="1"/>
  <c r="S146" i="1"/>
  <c r="S94" i="1"/>
  <c r="S124" i="1"/>
  <c r="S190" i="1"/>
  <c r="S112" i="1"/>
  <c r="S175" i="1"/>
  <c r="S102" i="1"/>
  <c r="S35" i="1"/>
  <c r="S123" i="1"/>
  <c r="S177" i="1"/>
  <c r="S196" i="1"/>
  <c r="S93" i="1"/>
  <c r="S139" i="1"/>
  <c r="S25" i="1"/>
  <c r="S45" i="1"/>
  <c r="M178" i="1"/>
  <c r="M185" i="1"/>
  <c r="M176" i="1"/>
  <c r="M134" i="1"/>
  <c r="M60" i="1"/>
  <c r="M121" i="1"/>
  <c r="M21" i="1"/>
  <c r="M34" i="1"/>
  <c r="M26" i="1"/>
  <c r="M155" i="1"/>
  <c r="M172" i="1"/>
  <c r="M47" i="1"/>
  <c r="M109" i="1"/>
  <c r="M194" i="1"/>
  <c r="M132" i="1"/>
  <c r="M184" i="1"/>
  <c r="M76" i="1"/>
  <c r="M161" i="1"/>
  <c r="M207" i="1"/>
  <c r="M189" i="1"/>
  <c r="M113" i="1"/>
  <c r="M119" i="1"/>
  <c r="M154" i="1"/>
  <c r="M40" i="1"/>
  <c r="M187" i="1"/>
  <c r="M156" i="1"/>
  <c r="M143" i="1"/>
  <c r="M144" i="1"/>
  <c r="M135" i="1"/>
  <c r="M162" i="1"/>
  <c r="M108" i="1"/>
  <c r="M205" i="1"/>
  <c r="M179" i="1"/>
  <c r="M55" i="1"/>
  <c r="M5" i="1"/>
  <c r="M98" i="1"/>
  <c r="M157" i="1"/>
  <c r="M169" i="1"/>
  <c r="M63" i="1"/>
  <c r="M85" i="1"/>
  <c r="M124" i="1"/>
  <c r="M145" i="1"/>
  <c r="M68" i="1"/>
  <c r="M190" i="1"/>
  <c r="M2" i="1"/>
  <c r="L112" i="1"/>
  <c r="L85" i="1"/>
  <c r="L76" i="1"/>
  <c r="L171" i="1"/>
  <c r="L89" i="1"/>
  <c r="L43" i="1"/>
  <c r="L61" i="1"/>
  <c r="L5" i="1"/>
  <c r="L77" i="1"/>
  <c r="L11" i="1"/>
  <c r="L63" i="1"/>
  <c r="L184" i="1"/>
  <c r="L177" i="1"/>
  <c r="L108" i="1"/>
  <c r="L127" i="1"/>
  <c r="L2" i="1"/>
  <c r="L189" i="1"/>
  <c r="L207" i="1"/>
  <c r="L179" i="1"/>
  <c r="L161" i="1"/>
  <c r="L191" i="1"/>
  <c r="L205" i="1"/>
  <c r="L46" i="1"/>
  <c r="L51" i="1"/>
  <c r="L206" i="1"/>
  <c r="L156" i="1"/>
  <c r="L26" i="1"/>
  <c r="L121" i="1"/>
  <c r="L136" i="1"/>
  <c r="L6" i="1"/>
  <c r="L117" i="1"/>
  <c r="L110" i="1"/>
  <c r="L125" i="1"/>
  <c r="L37" i="1"/>
  <c r="L88" i="1"/>
  <c r="L118" i="1"/>
  <c r="L47" i="1"/>
  <c r="L128" i="1"/>
  <c r="L50" i="1"/>
  <c r="L169" i="1"/>
  <c r="L132" i="1"/>
  <c r="L137" i="1"/>
  <c r="L190" i="1"/>
  <c r="L157" i="1"/>
  <c r="L68" i="1"/>
  <c r="L147" i="1"/>
  <c r="L98" i="1"/>
  <c r="L145" i="1"/>
  <c r="L194" i="1"/>
  <c r="L124" i="1"/>
  <c r="L55" i="1"/>
  <c r="L109" i="1"/>
  <c r="L201" i="1"/>
  <c r="L35" i="1"/>
  <c r="L3" i="1"/>
  <c r="L15" i="1"/>
  <c r="L162" i="1"/>
  <c r="L135" i="1"/>
  <c r="L144" i="1"/>
  <c r="L40" i="1"/>
  <c r="L158" i="1"/>
  <c r="L198" i="1"/>
  <c r="L195" i="1"/>
  <c r="L154" i="1"/>
  <c r="L130" i="1"/>
  <c r="L167" i="1"/>
  <c r="L80" i="1"/>
  <c r="L81" i="1"/>
  <c r="L119" i="1"/>
  <c r="L176" i="1"/>
  <c r="L192" i="1"/>
  <c r="L123" i="1"/>
  <c r="L172" i="1"/>
  <c r="L155" i="1"/>
  <c r="L105" i="1"/>
  <c r="L34" i="1"/>
  <c r="L16" i="1"/>
  <c r="L18" i="1"/>
  <c r="L21" i="1"/>
  <c r="L60" i="1"/>
  <c r="L134" i="1"/>
  <c r="L187" i="1"/>
  <c r="L113" i="1"/>
  <c r="L178" i="1"/>
  <c r="L143" i="1"/>
  <c r="L149" i="1"/>
  <c r="L91" i="1"/>
  <c r="L114" i="1"/>
  <c r="L185" i="1"/>
  <c r="M15" i="1"/>
  <c r="M110" i="1"/>
  <c r="M123" i="1"/>
  <c r="M192" i="1"/>
  <c r="M81" i="1"/>
  <c r="M195" i="1"/>
  <c r="M149" i="1"/>
  <c r="M206" i="1"/>
  <c r="M18" i="1"/>
  <c r="M117" i="1"/>
  <c r="M51" i="1"/>
  <c r="M46" i="1"/>
  <c r="M105" i="1"/>
  <c r="M191" i="1"/>
  <c r="M89" i="1"/>
  <c r="M130" i="1"/>
  <c r="M35" i="1"/>
  <c r="M77" i="1"/>
  <c r="M147" i="1"/>
  <c r="M43" i="1"/>
  <c r="M50" i="1"/>
  <c r="M127" i="1"/>
  <c r="M80" i="1"/>
  <c r="M167" i="1"/>
  <c r="M198" i="1"/>
  <c r="M88" i="1"/>
  <c r="M114" i="1"/>
  <c r="M6" i="1"/>
  <c r="M11" i="1"/>
  <c r="M16" i="1"/>
  <c r="M136" i="1"/>
  <c r="M91" i="1"/>
  <c r="M128" i="1"/>
  <c r="M125" i="1"/>
  <c r="M61" i="1"/>
  <c r="M201" i="1"/>
  <c r="M137" i="1"/>
  <c r="M118" i="1"/>
  <c r="M177" i="1"/>
  <c r="M171" i="1"/>
  <c r="M112" i="1"/>
  <c r="M158" i="1"/>
  <c r="M3" i="1"/>
  <c r="M37" i="1"/>
  <c r="M42" i="1"/>
  <c r="M49" i="1"/>
  <c r="M96" i="1"/>
  <c r="M54" i="1"/>
  <c r="L101" i="1"/>
  <c r="L151" i="1"/>
  <c r="L202" i="1"/>
  <c r="L9" i="1"/>
  <c r="L153" i="1"/>
  <c r="L83" i="1"/>
  <c r="L204" i="1"/>
  <c r="L96" i="1"/>
  <c r="L139" i="1"/>
  <c r="L49" i="1"/>
  <c r="L71" i="1"/>
  <c r="L42" i="1"/>
  <c r="L173" i="1"/>
  <c r="L52" i="1"/>
  <c r="L106" i="1"/>
  <c r="L111" i="1"/>
  <c r="L17" i="1"/>
  <c r="L54" i="1"/>
  <c r="L193" i="1"/>
  <c r="L103" i="1"/>
  <c r="L79" i="1"/>
  <c r="L20" i="1"/>
  <c r="L69" i="1"/>
  <c r="M83" i="1"/>
  <c r="M79" i="1"/>
  <c r="M106" i="1"/>
  <c r="M52" i="1"/>
  <c r="M173" i="1"/>
  <c r="M139" i="1"/>
  <c r="M17" i="1"/>
  <c r="M153" i="1"/>
  <c r="M151" i="1"/>
  <c r="M103" i="1"/>
  <c r="M9" i="1"/>
  <c r="M69" i="1"/>
  <c r="M204" i="1"/>
  <c r="M71" i="1"/>
  <c r="M202" i="1"/>
  <c r="M101" i="1"/>
  <c r="M193" i="1"/>
  <c r="M111" i="1"/>
  <c r="M20" i="1"/>
  <c r="M82" i="1"/>
  <c r="M25" i="1"/>
  <c r="M183" i="1"/>
  <c r="M28" i="1"/>
  <c r="M122" i="1"/>
  <c r="M32" i="1"/>
  <c r="M7" i="1"/>
  <c r="M170" i="1"/>
  <c r="M23" i="1"/>
  <c r="M84" i="1"/>
  <c r="M74" i="1"/>
  <c r="M87" i="1"/>
  <c r="M12" i="1"/>
  <c r="M174" i="1"/>
  <c r="M38" i="1"/>
  <c r="M65" i="1"/>
  <c r="M138" i="1"/>
  <c r="M150" i="1"/>
  <c r="M196" i="1"/>
  <c r="M62" i="1"/>
  <c r="M33" i="1"/>
  <c r="M168" i="1"/>
  <c r="M159" i="1"/>
  <c r="M29" i="1"/>
  <c r="M90" i="1"/>
  <c r="M104" i="1"/>
  <c r="M36" i="1"/>
  <c r="M75" i="1"/>
  <c r="M115" i="1"/>
  <c r="M160" i="1"/>
  <c r="M58" i="1"/>
  <c r="M141" i="1"/>
  <c r="L142" i="1"/>
  <c r="L182" i="1"/>
  <c r="L36" i="1"/>
  <c r="L7" i="1"/>
  <c r="L200" i="1"/>
  <c r="L24" i="1"/>
  <c r="L92" i="1"/>
  <c r="L140" i="1"/>
  <c r="L67" i="1"/>
  <c r="L159" i="1"/>
  <c r="L12" i="1"/>
  <c r="L93" i="1"/>
  <c r="L39" i="1"/>
  <c r="L73" i="1"/>
  <c r="L168" i="1"/>
  <c r="L209" i="1"/>
  <c r="L126" i="1"/>
  <c r="L33" i="1"/>
  <c r="L210" i="1"/>
  <c r="L99" i="1"/>
  <c r="L62" i="1"/>
  <c r="L97" i="1"/>
  <c r="L66" i="1"/>
  <c r="L196" i="1"/>
  <c r="L141" i="1"/>
  <c r="L181" i="1"/>
  <c r="L146" i="1"/>
  <c r="L102" i="1"/>
  <c r="L160" i="1"/>
  <c r="L180" i="1"/>
  <c r="L115" i="1"/>
  <c r="L75" i="1"/>
  <c r="L164" i="1"/>
  <c r="L23" i="1"/>
  <c r="L104" i="1"/>
  <c r="L31" i="1"/>
  <c r="L148" i="1"/>
  <c r="L90" i="1"/>
  <c r="L78" i="1"/>
  <c r="L150" i="1"/>
  <c r="L27" i="1"/>
  <c r="L138" i="1"/>
  <c r="L95" i="1"/>
  <c r="L41" i="1"/>
  <c r="L120" i="1"/>
  <c r="L14" i="1"/>
  <c r="L19" i="1"/>
  <c r="L74" i="1"/>
  <c r="L29" i="1"/>
  <c r="L22" i="1"/>
  <c r="L13" i="1"/>
  <c r="L56" i="1"/>
  <c r="L72" i="1"/>
  <c r="L65" i="1"/>
  <c r="L59" i="1"/>
  <c r="L32" i="1"/>
  <c r="L186" i="1"/>
  <c r="L197" i="1"/>
  <c r="L10" i="1"/>
  <c r="L107" i="1"/>
  <c r="L122" i="1"/>
  <c r="L86" i="1"/>
  <c r="L163" i="1"/>
  <c r="L28" i="1"/>
  <c r="L183" i="1"/>
  <c r="L199" i="1"/>
  <c r="L188" i="1"/>
  <c r="L45" i="1"/>
  <c r="L208" i="1"/>
  <c r="L30" i="1"/>
  <c r="L165" i="1"/>
  <c r="L57" i="1"/>
  <c r="L48" i="1"/>
  <c r="L4" i="1"/>
  <c r="L25" i="1"/>
  <c r="L152" i="1"/>
  <c r="L166" i="1"/>
  <c r="L38" i="1"/>
  <c r="L70" i="1"/>
  <c r="L116" i="1"/>
  <c r="L175" i="1"/>
  <c r="L100" i="1"/>
  <c r="L8" i="1"/>
  <c r="L174" i="1"/>
  <c r="L203" i="1"/>
  <c r="L84" i="1"/>
  <c r="L131" i="1"/>
  <c r="L133" i="1"/>
  <c r="L82" i="1"/>
  <c r="L87" i="1"/>
  <c r="L170" i="1"/>
  <c r="L58" i="1"/>
  <c r="L64" i="1"/>
  <c r="L94" i="1"/>
  <c r="L44" i="1"/>
  <c r="L53" i="1"/>
  <c r="L129" i="1"/>
  <c r="M131" i="1"/>
  <c r="M203" i="1"/>
  <c r="M10" i="1"/>
  <c r="M78" i="1"/>
  <c r="M31" i="1"/>
  <c r="M200" i="1"/>
  <c r="M41" i="1"/>
  <c r="M27" i="1"/>
  <c r="M66" i="1"/>
  <c r="M99" i="1"/>
  <c r="M126" i="1"/>
  <c r="M73" i="1"/>
  <c r="M102" i="1"/>
  <c r="M86" i="1"/>
  <c r="M107" i="1"/>
  <c r="M186" i="1"/>
  <c r="M59" i="1"/>
  <c r="M142" i="1"/>
  <c r="M48" i="1"/>
  <c r="M165" i="1"/>
  <c r="M64" i="1"/>
  <c r="M56" i="1"/>
  <c r="M22" i="1"/>
  <c r="M100" i="1"/>
  <c r="M163" i="1"/>
  <c r="M197" i="1"/>
  <c r="M133" i="1"/>
  <c r="M175" i="1"/>
  <c r="M166" i="1"/>
  <c r="M182" i="1"/>
  <c r="M97" i="1"/>
  <c r="M210" i="1"/>
  <c r="M209" i="1"/>
  <c r="M39" i="1"/>
  <c r="M140" i="1"/>
  <c r="M129" i="1"/>
  <c r="M53" i="1"/>
  <c r="M8" i="1"/>
  <c r="M116" i="1"/>
  <c r="M152" i="1"/>
  <c r="M24" i="1"/>
  <c r="M4" i="1"/>
  <c r="M180" i="1"/>
  <c r="M188" i="1"/>
  <c r="M70" i="1"/>
  <c r="M199" i="1"/>
  <c r="M44" i="1"/>
  <c r="M45" i="1"/>
  <c r="M92" i="1"/>
  <c r="M67" i="1"/>
  <c r="M148" i="1"/>
  <c r="M164" i="1"/>
  <c r="M120" i="1"/>
  <c r="M95" i="1"/>
  <c r="M93" i="1"/>
  <c r="M208" i="1"/>
  <c r="M146" i="1"/>
  <c r="M181" i="1"/>
  <c r="M94" i="1"/>
  <c r="M19" i="1"/>
  <c r="M14" i="1"/>
  <c r="M57" i="1"/>
  <c r="M30" i="1"/>
  <c r="M72" i="1"/>
  <c r="M13" i="1"/>
  <c r="X9" i="1" l="1"/>
  <c r="Q260" i="1" s="1"/>
  <c r="X10" i="1"/>
  <c r="X13" i="1"/>
  <c r="X12" i="1"/>
  <c r="R225" i="1" s="1"/>
  <c r="R244" i="1" l="1"/>
  <c r="Q247" i="1"/>
  <c r="Q293" i="1"/>
  <c r="Q231" i="1"/>
  <c r="Q256" i="1"/>
  <c r="Q223" i="1"/>
  <c r="Q221" i="1"/>
  <c r="R216" i="1"/>
  <c r="R302" i="1"/>
  <c r="R267" i="1"/>
  <c r="Q249" i="1"/>
  <c r="Q286" i="1"/>
  <c r="Q214" i="1"/>
  <c r="Q241" i="1"/>
  <c r="Q305" i="1"/>
  <c r="Q228" i="1"/>
  <c r="R295" i="1"/>
  <c r="R263" i="1"/>
  <c r="R284" i="1"/>
  <c r="R237" i="1"/>
  <c r="Q318" i="1"/>
  <c r="U318" i="1" s="1"/>
  <c r="Q254" i="1"/>
  <c r="U254" i="1" s="1"/>
  <c r="Q235" i="1"/>
  <c r="Q250" i="1"/>
  <c r="Q271" i="1"/>
  <c r="R235" i="1"/>
  <c r="R318" i="1"/>
  <c r="R281" i="1"/>
  <c r="Q264" i="1"/>
  <c r="R325" i="1"/>
  <c r="R221" i="1"/>
  <c r="Q255" i="1"/>
  <c r="U255" i="1" s="1"/>
  <c r="Q314" i="1"/>
  <c r="Q282" i="1"/>
  <c r="U282" i="1" s="1"/>
  <c r="Q307" i="1"/>
  <c r="Q232" i="1"/>
  <c r="Q270" i="1"/>
  <c r="Q220" i="1"/>
  <c r="R317" i="1"/>
  <c r="R286" i="1"/>
  <c r="R323" i="1"/>
  <c r="R273" i="1"/>
  <c r="R277" i="1"/>
  <c r="R266" i="1"/>
  <c r="Q257" i="1"/>
  <c r="Q316" i="1"/>
  <c r="Q269" i="1"/>
  <c r="Q303" i="1"/>
  <c r="U303" i="1" s="1"/>
  <c r="Q224" i="1"/>
  <c r="Q263" i="1"/>
  <c r="U263" i="1" s="1"/>
  <c r="Q216" i="1"/>
  <c r="R212" i="1"/>
  <c r="R265" i="1"/>
  <c r="R296" i="1"/>
  <c r="R262" i="1"/>
  <c r="R322" i="1"/>
  <c r="R234" i="1"/>
  <c r="Q281" i="1"/>
  <c r="U281" i="1" s="1"/>
  <c r="Q326" i="1"/>
  <c r="Q266" i="1"/>
  <c r="U266" i="1" s="1"/>
  <c r="Q290" i="1"/>
  <c r="Q321" i="1"/>
  <c r="Q234" i="1"/>
  <c r="Q288" i="1"/>
  <c r="R320" i="1"/>
  <c r="R232" i="1"/>
  <c r="R285" i="1"/>
  <c r="R282" i="1"/>
  <c r="R251" i="1"/>
  <c r="Q253" i="1"/>
  <c r="Q312" i="1"/>
  <c r="Q291" i="1"/>
  <c r="U291" i="1" s="1"/>
  <c r="Q300" i="1"/>
  <c r="Q240" i="1"/>
  <c r="U240" i="1" s="1"/>
  <c r="Q261" i="1"/>
  <c r="Q237" i="1"/>
  <c r="U237" i="1" s="1"/>
  <c r="R250" i="1"/>
  <c r="R294" i="1"/>
  <c r="R248" i="1"/>
  <c r="R292" i="1"/>
  <c r="Q277" i="1"/>
  <c r="U277" i="1" s="1"/>
  <c r="Q248" i="1"/>
  <c r="U248" i="1" s="1"/>
  <c r="Q315" i="1"/>
  <c r="Q212" i="1"/>
  <c r="U212" i="1" s="1"/>
  <c r="Q252" i="1"/>
  <c r="Q243" i="1"/>
  <c r="R254" i="1"/>
  <c r="R240" i="1"/>
  <c r="R252" i="1"/>
  <c r="R243" i="1"/>
  <c r="R303" i="1"/>
  <c r="R213" i="1"/>
  <c r="Q279" i="1"/>
  <c r="U279" i="1" s="1"/>
  <c r="Q324" i="1"/>
  <c r="U324" i="1" s="1"/>
  <c r="Q272" i="1"/>
  <c r="Q296" i="1"/>
  <c r="Q311" i="1"/>
  <c r="Q242" i="1"/>
  <c r="U242" i="1" s="1"/>
  <c r="Q227" i="1"/>
  <c r="R280" i="1"/>
  <c r="R264" i="1"/>
  <c r="R326" i="1"/>
  <c r="R238" i="1"/>
  <c r="R289" i="1"/>
  <c r="Q215" i="1"/>
  <c r="U215" i="1" s="1"/>
  <c r="Q302" i="1"/>
  <c r="U302" i="1" s="1"/>
  <c r="Q325" i="1"/>
  <c r="Q222" i="1"/>
  <c r="Q276" i="1"/>
  <c r="Q289" i="1"/>
  <c r="U289" i="1" s="1"/>
  <c r="Q233" i="1"/>
  <c r="Q236" i="1"/>
  <c r="R287" i="1"/>
  <c r="R270" i="1"/>
  <c r="R255" i="1"/>
  <c r="R298" i="1"/>
  <c r="R229" i="1"/>
  <c r="Q273" i="1"/>
  <c r="U273" i="1" s="1"/>
  <c r="Q320" i="1"/>
  <c r="Q246" i="1"/>
  <c r="Q323" i="1"/>
  <c r="U323" i="1" s="1"/>
  <c r="Q219" i="1"/>
  <c r="U219" i="1" s="1"/>
  <c r="Q262" i="1"/>
  <c r="U262" i="1" s="1"/>
  <c r="Q244" i="1"/>
  <c r="U244" i="1" s="1"/>
  <c r="R301" i="1"/>
  <c r="R249" i="1"/>
  <c r="R307" i="1"/>
  <c r="R247" i="1"/>
  <c r="R306" i="1"/>
  <c r="R218" i="1"/>
  <c r="Q322" i="1"/>
  <c r="R288" i="1"/>
  <c r="Q285" i="1"/>
  <c r="U285" i="1" s="1"/>
  <c r="Q238" i="1"/>
  <c r="U238" i="1" s="1"/>
  <c r="Q218" i="1"/>
  <c r="Q268" i="1"/>
  <c r="R219" i="1"/>
  <c r="R271" i="1"/>
  <c r="R217" i="1"/>
  <c r="R297" i="1"/>
  <c r="Q213" i="1"/>
  <c r="U213" i="1" s="1"/>
  <c r="Q328" i="1"/>
  <c r="U328" i="1" s="1"/>
  <c r="Q297" i="1"/>
  <c r="Q230" i="1"/>
  <c r="Q274" i="1"/>
  <c r="U274" i="1" s="1"/>
  <c r="Q298" i="1"/>
  <c r="U298" i="1" s="1"/>
  <c r="Q239" i="1"/>
  <c r="Q267" i="1"/>
  <c r="U267" i="1" s="1"/>
  <c r="R327" i="1"/>
  <c r="R211" i="1"/>
  <c r="R293" i="1"/>
  <c r="R242" i="1"/>
  <c r="R259" i="1"/>
  <c r="Q251" i="1"/>
  <c r="U251" i="1" s="1"/>
  <c r="Q310" i="1"/>
  <c r="Q292" i="1"/>
  <c r="U292" i="1" s="1"/>
  <c r="Q319" i="1"/>
  <c r="Q229" i="1"/>
  <c r="U229" i="1" s="1"/>
  <c r="Q280" i="1"/>
  <c r="Q327" i="1"/>
  <c r="R239" i="1"/>
  <c r="R257" i="1"/>
  <c r="R279" i="1"/>
  <c r="R233" i="1"/>
  <c r="R314" i="1"/>
  <c r="R226" i="1"/>
  <c r="Q283" i="1"/>
  <c r="Q299" i="1"/>
  <c r="Q258" i="1"/>
  <c r="Q284" i="1"/>
  <c r="U284" i="1" s="1"/>
  <c r="Q313" i="1"/>
  <c r="Q226" i="1"/>
  <c r="Q265" i="1"/>
  <c r="U265" i="1" s="1"/>
  <c r="R311" i="1"/>
  <c r="R227" i="1"/>
  <c r="R319" i="1"/>
  <c r="R214" i="1"/>
  <c r="R276" i="1"/>
  <c r="R328" i="1"/>
  <c r="R300" i="1"/>
  <c r="R275" i="1"/>
  <c r="R268" i="1"/>
  <c r="R215" i="1"/>
  <c r="R315" i="1"/>
  <c r="R305" i="1"/>
  <c r="R313" i="1"/>
  <c r="R291" i="1"/>
  <c r="R261" i="1"/>
  <c r="R260" i="1"/>
  <c r="U260" i="1" s="1"/>
  <c r="R236" i="1"/>
  <c r="R308" i="1"/>
  <c r="R256" i="1"/>
  <c r="R258" i="1"/>
  <c r="R299" i="1"/>
  <c r="R283" i="1"/>
  <c r="R253" i="1"/>
  <c r="R231" i="1"/>
  <c r="R228" i="1"/>
  <c r="R269" i="1"/>
  <c r="R278" i="1"/>
  <c r="R316" i="1"/>
  <c r="R290" i="1"/>
  <c r="R245" i="1"/>
  <c r="R223" i="1"/>
  <c r="R220" i="1"/>
  <c r="R309" i="1"/>
  <c r="R274" i="1"/>
  <c r="Q211" i="1"/>
  <c r="Q301" i="1"/>
  <c r="U301" i="1" s="1"/>
  <c r="Q275" i="1"/>
  <c r="U275" i="1" s="1"/>
  <c r="Q294" i="1"/>
  <c r="R272" i="1"/>
  <c r="R246" i="1"/>
  <c r="Q306" i="1"/>
  <c r="U306" i="1" s="1"/>
  <c r="Q295" i="1"/>
  <c r="U295" i="1" s="1"/>
  <c r="R304" i="1"/>
  <c r="R321" i="1"/>
  <c r="Q308" i="1"/>
  <c r="U308" i="1" s="1"/>
  <c r="Q287" i="1"/>
  <c r="R241" i="1"/>
  <c r="Q259" i="1"/>
  <c r="U259" i="1" s="1"/>
  <c r="Q309" i="1"/>
  <c r="U309" i="1" s="1"/>
  <c r="R324" i="1"/>
  <c r="R230" i="1"/>
  <c r="Q245" i="1"/>
  <c r="U245" i="1" s="1"/>
  <c r="Q304" i="1"/>
  <c r="U304" i="1" s="1"/>
  <c r="Q317" i="1"/>
  <c r="U317" i="1" s="1"/>
  <c r="Q225" i="1"/>
  <c r="U225" i="1" s="1"/>
  <c r="Q278" i="1"/>
  <c r="U278" i="1" s="1"/>
  <c r="Q217" i="1"/>
  <c r="U217" i="1" s="1"/>
  <c r="R312" i="1"/>
  <c r="R224" i="1"/>
  <c r="R310" i="1"/>
  <c r="R222" i="1"/>
  <c r="Q112" i="1"/>
  <c r="Q85" i="1"/>
  <c r="Q76" i="1"/>
  <c r="Q118" i="1"/>
  <c r="Q171" i="1"/>
  <c r="Q89" i="1"/>
  <c r="Q125" i="1"/>
  <c r="Q128" i="1"/>
  <c r="Q137" i="1"/>
  <c r="Q43" i="1"/>
  <c r="Q61" i="1"/>
  <c r="Q205" i="1"/>
  <c r="Q88" i="1"/>
  <c r="Q162" i="1"/>
  <c r="Q98" i="1"/>
  <c r="Q40" i="1"/>
  <c r="Q63" i="1"/>
  <c r="Q127" i="1"/>
  <c r="Q184" i="1"/>
  <c r="Q2" i="1"/>
  <c r="Q177" i="1"/>
  <c r="Q189" i="1"/>
  <c r="Q108" i="1"/>
  <c r="Q169" i="1"/>
  <c r="Q47" i="1"/>
  <c r="Q132" i="1"/>
  <c r="Q207" i="1"/>
  <c r="Q179" i="1"/>
  <c r="Q50" i="1"/>
  <c r="Q190" i="1"/>
  <c r="Q157" i="1"/>
  <c r="Q161" i="1"/>
  <c r="Q191" i="1"/>
  <c r="Q37" i="1"/>
  <c r="Q68" i="1"/>
  <c r="Q147" i="1"/>
  <c r="Q3" i="1"/>
  <c r="Q145" i="1"/>
  <c r="Q46" i="1"/>
  <c r="Q158" i="1"/>
  <c r="Q77" i="1"/>
  <c r="Q124" i="1"/>
  <c r="Q11" i="1"/>
  <c r="Q154" i="1"/>
  <c r="Q5" i="1"/>
  <c r="Q194" i="1"/>
  <c r="Q198" i="1"/>
  <c r="Q55" i="1"/>
  <c r="Q81" i="1"/>
  <c r="Q119" i="1"/>
  <c r="Q176" i="1"/>
  <c r="Q192" i="1"/>
  <c r="Q185" i="1"/>
  <c r="Q123" i="1"/>
  <c r="Q15" i="1"/>
  <c r="Q80" i="1"/>
  <c r="Q110" i="1"/>
  <c r="Q117" i="1"/>
  <c r="Q6" i="1"/>
  <c r="Q136" i="1"/>
  <c r="Q121" i="1"/>
  <c r="Q135" i="1"/>
  <c r="Q21" i="1"/>
  <c r="Q178" i="1"/>
  <c r="Q26" i="1"/>
  <c r="Q18" i="1"/>
  <c r="Q16" i="1"/>
  <c r="Q34" i="1"/>
  <c r="Q167" i="1"/>
  <c r="Q156" i="1"/>
  <c r="Q51" i="1"/>
  <c r="Q113" i="1"/>
  <c r="Q114" i="1"/>
  <c r="Q143" i="1"/>
  <c r="Q105" i="1"/>
  <c r="Q91" i="1"/>
  <c r="Q155" i="1"/>
  <c r="Q144" i="1"/>
  <c r="Q172" i="1"/>
  <c r="Q187" i="1"/>
  <c r="Q149" i="1"/>
  <c r="Q60" i="1"/>
  <c r="Q130" i="1"/>
  <c r="Q35" i="1"/>
  <c r="Q201" i="1"/>
  <c r="Q206" i="1"/>
  <c r="Q195" i="1"/>
  <c r="Q109" i="1"/>
  <c r="Q134" i="1"/>
  <c r="R109" i="1"/>
  <c r="R195" i="1"/>
  <c r="R51" i="1"/>
  <c r="R206" i="1"/>
  <c r="R135" i="1"/>
  <c r="R156" i="1"/>
  <c r="R172" i="1"/>
  <c r="R121" i="1"/>
  <c r="R201" i="1"/>
  <c r="R144" i="1"/>
  <c r="R136" i="1"/>
  <c r="R35" i="1"/>
  <c r="R155" i="1"/>
  <c r="R6" i="1"/>
  <c r="R91" i="1"/>
  <c r="R117" i="1"/>
  <c r="R105" i="1"/>
  <c r="R143" i="1"/>
  <c r="R130" i="1"/>
  <c r="R167" i="1"/>
  <c r="R110" i="1"/>
  <c r="R34" i="1"/>
  <c r="R60" i="1"/>
  <c r="R16" i="1"/>
  <c r="R18" i="1"/>
  <c r="R149" i="1"/>
  <c r="R80" i="1"/>
  <c r="R187" i="1"/>
  <c r="R26" i="1"/>
  <c r="R81" i="1"/>
  <c r="R119" i="1"/>
  <c r="R176" i="1"/>
  <c r="R192" i="1"/>
  <c r="R21" i="1"/>
  <c r="R15" i="1"/>
  <c r="R123" i="1"/>
  <c r="R178" i="1"/>
  <c r="R134" i="1"/>
  <c r="R68" i="1"/>
  <c r="R124" i="1"/>
  <c r="R118" i="1"/>
  <c r="R169" i="1"/>
  <c r="R77" i="1"/>
  <c r="R114" i="1"/>
  <c r="R113" i="1"/>
  <c r="R185" i="1"/>
  <c r="R161" i="1"/>
  <c r="R207" i="1"/>
  <c r="R189" i="1"/>
  <c r="R154" i="1"/>
  <c r="R98" i="1"/>
  <c r="R137" i="1"/>
  <c r="R47" i="1"/>
  <c r="R184" i="1"/>
  <c r="R5" i="1"/>
  <c r="R43" i="1"/>
  <c r="R145" i="1"/>
  <c r="R190" i="1"/>
  <c r="R2" i="1"/>
  <c r="R162" i="1"/>
  <c r="R128" i="1"/>
  <c r="R55" i="1"/>
  <c r="R63" i="1"/>
  <c r="R11" i="1"/>
  <c r="R50" i="1"/>
  <c r="R127" i="1"/>
  <c r="R40" i="1"/>
  <c r="R46" i="1"/>
  <c r="R191" i="1"/>
  <c r="R108" i="1"/>
  <c r="R89" i="1"/>
  <c r="R112" i="1"/>
  <c r="R3" i="1"/>
  <c r="R157" i="1"/>
  <c r="R177" i="1"/>
  <c r="R61" i="1"/>
  <c r="R171" i="1"/>
  <c r="R88" i="1"/>
  <c r="R125" i="1"/>
  <c r="R198" i="1"/>
  <c r="R179" i="1"/>
  <c r="R76" i="1"/>
  <c r="R158" i="1"/>
  <c r="R37" i="1"/>
  <c r="R205" i="1"/>
  <c r="R194" i="1"/>
  <c r="R147" i="1"/>
  <c r="R132" i="1"/>
  <c r="R85" i="1"/>
  <c r="R20" i="1"/>
  <c r="R139" i="1"/>
  <c r="R52" i="1"/>
  <c r="R49" i="1"/>
  <c r="R71" i="1"/>
  <c r="R69" i="1"/>
  <c r="R106" i="1"/>
  <c r="R42" i="1"/>
  <c r="R111" i="1"/>
  <c r="R173" i="1"/>
  <c r="R79" i="1"/>
  <c r="R96" i="1"/>
  <c r="R54" i="1"/>
  <c r="R204" i="1"/>
  <c r="R101" i="1"/>
  <c r="R9" i="1"/>
  <c r="R103" i="1"/>
  <c r="R83" i="1"/>
  <c r="R17" i="1"/>
  <c r="R153" i="1"/>
  <c r="R151" i="1"/>
  <c r="R193" i="1"/>
  <c r="R202" i="1"/>
  <c r="R87" i="1"/>
  <c r="Q29" i="1"/>
  <c r="Q180" i="1"/>
  <c r="Q20" i="1"/>
  <c r="Q17" i="1"/>
  <c r="Q101" i="1"/>
  <c r="Q54" i="1"/>
  <c r="Q151" i="1"/>
  <c r="Q202" i="1"/>
  <c r="Q9" i="1"/>
  <c r="Q193" i="1"/>
  <c r="Q153" i="1"/>
  <c r="Q103" i="1"/>
  <c r="Q83" i="1"/>
  <c r="Q96" i="1"/>
  <c r="Q49" i="1"/>
  <c r="Q79" i="1"/>
  <c r="Q71" i="1"/>
  <c r="Q204" i="1"/>
  <c r="Q106" i="1"/>
  <c r="Q52" i="1"/>
  <c r="Q139" i="1"/>
  <c r="Q111" i="1"/>
  <c r="Q173" i="1"/>
  <c r="Q69" i="1"/>
  <c r="Q42" i="1"/>
  <c r="R210" i="1"/>
  <c r="Q24" i="1"/>
  <c r="Q87" i="1"/>
  <c r="Q196" i="1"/>
  <c r="Q165" i="1"/>
  <c r="Q72" i="1"/>
  <c r="R174" i="1"/>
  <c r="R152" i="1"/>
  <c r="R39" i="1"/>
  <c r="R197" i="1"/>
  <c r="Q94" i="1"/>
  <c r="Q73" i="1"/>
  <c r="Q7" i="1"/>
  <c r="Q84" i="1"/>
  <c r="Q203" i="1"/>
  <c r="R13" i="1"/>
  <c r="R141" i="1"/>
  <c r="R48" i="1"/>
  <c r="R126" i="1"/>
  <c r="Q100" i="1"/>
  <c r="Q82" i="1"/>
  <c r="Q160" i="1"/>
  <c r="R209" i="1"/>
  <c r="R22" i="1"/>
  <c r="R159" i="1"/>
  <c r="R148" i="1"/>
  <c r="R95" i="1"/>
  <c r="R146" i="1"/>
  <c r="R93" i="1"/>
  <c r="R70" i="1"/>
  <c r="R94" i="1"/>
  <c r="R186" i="1"/>
  <c r="Q200" i="1"/>
  <c r="Q4" i="1"/>
  <c r="Q133" i="1"/>
  <c r="R90" i="1"/>
  <c r="R23" i="1"/>
  <c r="R199" i="1"/>
  <c r="R107" i="1"/>
  <c r="R181" i="1"/>
  <c r="R64" i="1"/>
  <c r="R203" i="1"/>
  <c r="R58" i="1"/>
  <c r="R4" i="1"/>
  <c r="R160" i="1"/>
  <c r="R65" i="1"/>
  <c r="R38" i="1"/>
  <c r="R44" i="1"/>
  <c r="R175" i="1"/>
  <c r="Q210" i="1"/>
  <c r="Q174" i="1"/>
  <c r="Q168" i="1"/>
  <c r="Q115" i="1"/>
  <c r="R115" i="1"/>
  <c r="R41" i="1"/>
  <c r="R84" i="1"/>
  <c r="R129" i="1"/>
  <c r="R28" i="1"/>
  <c r="R36" i="1"/>
  <c r="R62" i="1"/>
  <c r="R73" i="1"/>
  <c r="Q116" i="1"/>
  <c r="Q164" i="1"/>
  <c r="Q95" i="1"/>
  <c r="Q33" i="1"/>
  <c r="Q183" i="1"/>
  <c r="Q126" i="1"/>
  <c r="Q44" i="1"/>
  <c r="Q148" i="1"/>
  <c r="Q53" i="1"/>
  <c r="Q146" i="1"/>
  <c r="Q120" i="1"/>
  <c r="Q122" i="1"/>
  <c r="Q107" i="1"/>
  <c r="Q138" i="1"/>
  <c r="Q62" i="1"/>
  <c r="Q45" i="1"/>
  <c r="Q58" i="1"/>
  <c r="Q86" i="1"/>
  <c r="Q181" i="1"/>
  <c r="Q48" i="1"/>
  <c r="Q99" i="1"/>
  <c r="Q163" i="1"/>
  <c r="Q93" i="1"/>
  <c r="Q209" i="1"/>
  <c r="Q65" i="1"/>
  <c r="Q14" i="1"/>
  <c r="Q36" i="1"/>
  <c r="Q70" i="1"/>
  <c r="Q56" i="1"/>
  <c r="Q188" i="1"/>
  <c r="Q150" i="1"/>
  <c r="Q8" i="1"/>
  <c r="Q28" i="1"/>
  <c r="Q19" i="1"/>
  <c r="Q90" i="1"/>
  <c r="Q159" i="1"/>
  <c r="Q170" i="1"/>
  <c r="Q78" i="1"/>
  <c r="Q74" i="1"/>
  <c r="Q31" i="1"/>
  <c r="Q64" i="1"/>
  <c r="Q13" i="1"/>
  <c r="Q140" i="1"/>
  <c r="Q199" i="1"/>
  <c r="Q131" i="1"/>
  <c r="Q166" i="1"/>
  <c r="Q10" i="1"/>
  <c r="Q102" i="1"/>
  <c r="Q22" i="1"/>
  <c r="Q59" i="1"/>
  <c r="Q39" i="1"/>
  <c r="Q75" i="1"/>
  <c r="Q152" i="1"/>
  <c r="Q208" i="1"/>
  <c r="Q92" i="1"/>
  <c r="Q186" i="1"/>
  <c r="Q67" i="1"/>
  <c r="Q12" i="1"/>
  <c r="Q182" i="1"/>
  <c r="Q104" i="1"/>
  <c r="Q97" i="1"/>
  <c r="Q129" i="1"/>
  <c r="Q197" i="1"/>
  <c r="Q25" i="1"/>
  <c r="Q27" i="1"/>
  <c r="Q32" i="1"/>
  <c r="Q41" i="1"/>
  <c r="Q141" i="1"/>
  <c r="Q175" i="1"/>
  <c r="Q142" i="1"/>
  <c r="Q66" i="1"/>
  <c r="Q57" i="1"/>
  <c r="Q30" i="1"/>
  <c r="Q23" i="1"/>
  <c r="Q38" i="1"/>
  <c r="R74" i="1"/>
  <c r="R24" i="1"/>
  <c r="R29" i="1"/>
  <c r="R168" i="1"/>
  <c r="R75" i="1"/>
  <c r="R92" i="1"/>
  <c r="R82" i="1"/>
  <c r="R166" i="1"/>
  <c r="R188" i="1"/>
  <c r="R56" i="1"/>
  <c r="R33" i="1"/>
  <c r="R19" i="1"/>
  <c r="R14" i="1"/>
  <c r="R72" i="1"/>
  <c r="R122" i="1"/>
  <c r="R140" i="1"/>
  <c r="R12" i="1"/>
  <c r="R116" i="1"/>
  <c r="R183" i="1"/>
  <c r="R120" i="1"/>
  <c r="R30" i="1"/>
  <c r="R45" i="1"/>
  <c r="R164" i="1"/>
  <c r="R99" i="1"/>
  <c r="R78" i="1"/>
  <c r="R150" i="1"/>
  <c r="R97" i="1"/>
  <c r="R57" i="1"/>
  <c r="R53" i="1"/>
  <c r="R133" i="1"/>
  <c r="R31" i="1"/>
  <c r="R196" i="1"/>
  <c r="R200" i="1"/>
  <c r="R8" i="1"/>
  <c r="R182" i="1"/>
  <c r="R102" i="1"/>
  <c r="R10" i="1"/>
  <c r="R27" i="1"/>
  <c r="R170" i="1"/>
  <c r="R208" i="1"/>
  <c r="R104" i="1"/>
  <c r="R165" i="1"/>
  <c r="R180" i="1"/>
  <c r="R32" i="1"/>
  <c r="R86" i="1"/>
  <c r="R163" i="1"/>
  <c r="R7" i="1"/>
  <c r="R67" i="1"/>
  <c r="R142" i="1"/>
  <c r="R59" i="1"/>
  <c r="R66" i="1"/>
  <c r="R100" i="1"/>
  <c r="R131" i="1"/>
  <c r="R25" i="1"/>
  <c r="R138" i="1"/>
  <c r="U287" i="1" l="1"/>
  <c r="U294" i="1"/>
  <c r="U313" i="1"/>
  <c r="U283" i="1"/>
  <c r="U280" i="1"/>
  <c r="U310" i="1"/>
  <c r="U239" i="1"/>
  <c r="U297" i="1"/>
  <c r="U218" i="1"/>
  <c r="U322" i="1"/>
  <c r="U320" i="1"/>
  <c r="U233" i="1"/>
  <c r="U325" i="1"/>
  <c r="U227" i="1"/>
  <c r="U272" i="1"/>
  <c r="U315" i="1"/>
  <c r="U261" i="1"/>
  <c r="U312" i="1"/>
  <c r="U234" i="1"/>
  <c r="U326" i="1"/>
  <c r="U216" i="1"/>
  <c r="U269" i="1"/>
  <c r="U307" i="1"/>
  <c r="U235" i="1"/>
  <c r="U305" i="1"/>
  <c r="U249" i="1"/>
  <c r="U221" i="1"/>
  <c r="U293" i="1"/>
  <c r="U243" i="1"/>
  <c r="U253" i="1"/>
  <c r="U321" i="1"/>
  <c r="U316" i="1"/>
  <c r="U220" i="1"/>
  <c r="U241" i="1"/>
  <c r="U223" i="1"/>
  <c r="U247" i="1"/>
  <c r="U258" i="1"/>
  <c r="U319" i="1"/>
  <c r="U276" i="1"/>
  <c r="U311" i="1"/>
  <c r="U252" i="1"/>
  <c r="U300" i="1"/>
  <c r="U290" i="1"/>
  <c r="U224" i="1"/>
  <c r="U257" i="1"/>
  <c r="U270" i="1"/>
  <c r="U314" i="1"/>
  <c r="U264" i="1"/>
  <c r="U271" i="1"/>
  <c r="U214" i="1"/>
  <c r="U256" i="1"/>
  <c r="U211" i="1"/>
  <c r="U226" i="1"/>
  <c r="U299" i="1"/>
  <c r="U327" i="1"/>
  <c r="U230" i="1"/>
  <c r="U268" i="1"/>
  <c r="U246" i="1"/>
  <c r="U236" i="1"/>
  <c r="U222" i="1"/>
  <c r="U296" i="1"/>
  <c r="U288" i="1"/>
  <c r="U232" i="1"/>
  <c r="U250" i="1"/>
  <c r="U228" i="1"/>
  <c r="U286" i="1"/>
  <c r="U231" i="1"/>
  <c r="U102" i="1"/>
  <c r="U189" i="1"/>
  <c r="U116" i="1"/>
  <c r="U58" i="1"/>
  <c r="U84" i="1"/>
  <c r="U109" i="1"/>
  <c r="U73" i="1"/>
  <c r="U100" i="1"/>
  <c r="U113" i="1"/>
  <c r="U37" i="1"/>
  <c r="U165" i="1"/>
  <c r="U9" i="1"/>
  <c r="U72" i="1"/>
  <c r="U74" i="1"/>
  <c r="U135" i="1"/>
  <c r="U126" i="1"/>
  <c r="U181" i="1"/>
  <c r="U12" i="1"/>
  <c r="U127" i="1"/>
  <c r="U15" i="1"/>
  <c r="U77" i="1"/>
  <c r="U140" i="1"/>
  <c r="U90" i="1"/>
  <c r="U188" i="1"/>
  <c r="U13" i="1"/>
  <c r="U92" i="1"/>
  <c r="U67" i="1"/>
  <c r="U148" i="1"/>
  <c r="U35" i="1"/>
  <c r="U204" i="1"/>
  <c r="U197" i="1"/>
  <c r="U85" i="1"/>
  <c r="U200" i="1"/>
  <c r="U49" i="1"/>
  <c r="U173" i="1"/>
  <c r="U31" i="1"/>
  <c r="U78" i="1"/>
  <c r="U33" i="1"/>
  <c r="U210" i="1"/>
  <c r="U94" i="1"/>
  <c r="U186" i="1"/>
  <c r="U190" i="1"/>
  <c r="U10" i="1"/>
  <c r="U120" i="1"/>
  <c r="U170" i="1"/>
  <c r="U70" i="1"/>
  <c r="U11" i="1"/>
  <c r="U69" i="1"/>
  <c r="U182" i="1"/>
  <c r="U104" i="1"/>
  <c r="U93" i="1"/>
  <c r="U159" i="1"/>
  <c r="U155" i="1"/>
  <c r="U152" i="1"/>
  <c r="U107" i="1"/>
  <c r="U162" i="1"/>
  <c r="U8" i="1"/>
  <c r="U71" i="1"/>
  <c r="U141" i="1"/>
  <c r="U55" i="1"/>
  <c r="U36" i="1"/>
  <c r="U23" i="1"/>
  <c r="U98" i="1"/>
  <c r="U86" i="1"/>
  <c r="U2" i="1"/>
  <c r="U44" i="1"/>
  <c r="U111" i="1"/>
  <c r="U105" i="1"/>
  <c r="U180" i="1"/>
  <c r="U56" i="1"/>
  <c r="U125" i="1"/>
  <c r="U114" i="1"/>
  <c r="U41" i="1"/>
  <c r="U48" i="1"/>
  <c r="U153" i="1"/>
  <c r="U172" i="1"/>
  <c r="U119" i="1"/>
  <c r="U145" i="1"/>
  <c r="U121" i="1"/>
  <c r="U75" i="1"/>
  <c r="U42" i="1"/>
  <c r="U79" i="1"/>
  <c r="U65" i="1"/>
  <c r="U19" i="1"/>
  <c r="U163" i="1"/>
  <c r="U82" i="1"/>
  <c r="U99" i="1"/>
  <c r="U39" i="1"/>
  <c r="U207" i="1"/>
  <c r="U89" i="1"/>
  <c r="U24" i="1"/>
  <c r="U123" i="1"/>
  <c r="U28" i="1"/>
  <c r="U57" i="1"/>
  <c r="U14" i="1"/>
  <c r="U122" i="1"/>
  <c r="U139" i="1"/>
  <c r="U6" i="1"/>
  <c r="U168" i="1"/>
  <c r="U51" i="1"/>
  <c r="U201" i="1"/>
  <c r="U83" i="1"/>
  <c r="U195" i="1"/>
  <c r="U187" i="1"/>
  <c r="U142" i="1"/>
  <c r="U64" i="1"/>
  <c r="U53" i="1"/>
  <c r="U160" i="1"/>
  <c r="U171" i="1"/>
  <c r="U194" i="1"/>
  <c r="U34" i="1"/>
  <c r="U103" i="1"/>
  <c r="U117" i="1"/>
  <c r="U88" i="1"/>
  <c r="U158" i="1"/>
  <c r="U198" i="1"/>
  <c r="U199" i="1"/>
  <c r="U80" i="1"/>
  <c r="U50" i="1"/>
  <c r="U143" i="1"/>
  <c r="U68" i="1"/>
  <c r="U32" i="1"/>
  <c r="U91" i="1"/>
  <c r="U66" i="1"/>
  <c r="U144" i="1"/>
  <c r="U101" i="1"/>
  <c r="U183" i="1"/>
  <c r="U16" i="1"/>
  <c r="U63" i="1"/>
  <c r="U206" i="1"/>
  <c r="U138" i="1"/>
  <c r="U176" i="1"/>
  <c r="U208" i="1"/>
  <c r="U81" i="1"/>
  <c r="U178" i="1"/>
  <c r="U61" i="1"/>
  <c r="U209" i="1"/>
  <c r="U166" i="1"/>
  <c r="U26" i="1"/>
  <c r="U45" i="1"/>
  <c r="U52" i="1"/>
  <c r="U131" i="1"/>
  <c r="U112" i="1"/>
  <c r="U17" i="1"/>
  <c r="U76" i="1"/>
  <c r="U151" i="1"/>
  <c r="U202" i="1"/>
  <c r="U95" i="1"/>
  <c r="U30" i="1"/>
  <c r="U136" i="1"/>
  <c r="U40" i="1"/>
  <c r="U177" i="1"/>
  <c r="U130" i="1"/>
  <c r="U196" i="1"/>
  <c r="U157" i="1"/>
  <c r="U179" i="1"/>
  <c r="U185" i="1"/>
  <c r="U38" i="1"/>
  <c r="U21" i="1"/>
  <c r="U128" i="1"/>
  <c r="U133" i="1"/>
  <c r="U43" i="1"/>
  <c r="U132" i="1"/>
  <c r="U167" i="1"/>
  <c r="U169" i="1"/>
  <c r="U106" i="1"/>
  <c r="U156" i="1"/>
  <c r="U203" i="1"/>
  <c r="U20" i="1"/>
  <c r="U146" i="1"/>
  <c r="U118" i="1"/>
  <c r="U192" i="1"/>
  <c r="U193" i="1"/>
  <c r="U205" i="1"/>
  <c r="U134" i="1"/>
  <c r="U87" i="1"/>
  <c r="U4" i="1"/>
  <c r="U22" i="1"/>
  <c r="U129" i="1"/>
  <c r="U62" i="1"/>
  <c r="U25" i="1"/>
  <c r="U3" i="1"/>
  <c r="U5" i="1"/>
  <c r="U174" i="1"/>
  <c r="U27" i="1"/>
  <c r="U147" i="1"/>
  <c r="U175" i="1"/>
  <c r="U154" i="1"/>
  <c r="U149" i="1"/>
  <c r="U184" i="1"/>
  <c r="U29" i="1"/>
  <c r="U161" i="1"/>
  <c r="U54" i="1"/>
  <c r="U150" i="1"/>
  <c r="U164" i="1"/>
  <c r="U59" i="1"/>
  <c r="U97" i="1"/>
  <c r="U46" i="1"/>
  <c r="U108" i="1"/>
  <c r="U191" i="1"/>
  <c r="U18" i="1"/>
  <c r="U115" i="1"/>
  <c r="U47" i="1"/>
  <c r="U137" i="1"/>
  <c r="U110" i="1"/>
  <c r="U60" i="1"/>
  <c r="U96" i="1"/>
  <c r="U124" i="1"/>
  <c r="U7" i="1"/>
</calcChain>
</file>

<file path=xl/sharedStrings.xml><?xml version="1.0" encoding="utf-8"?>
<sst xmlns="http://schemas.openxmlformats.org/spreadsheetml/2006/main" count="1361" uniqueCount="390">
  <si>
    <t>Name</t>
  </si>
  <si>
    <t>Team</t>
  </si>
  <si>
    <t>GS</t>
  </si>
  <si>
    <t>IP</t>
  </si>
  <si>
    <t>ER</t>
  </si>
  <si>
    <t>SO</t>
  </si>
  <si>
    <t>H</t>
  </si>
  <si>
    <t>BB</t>
  </si>
  <si>
    <t>playerid</t>
  </si>
  <si>
    <t>Zack Greinke</t>
  </si>
  <si>
    <t>Dodgers</t>
  </si>
  <si>
    <t>Mariners</t>
  </si>
  <si>
    <t>Jaime Garcia</t>
  </si>
  <si>
    <t>Cardinals</t>
  </si>
  <si>
    <t>Max Scherzer</t>
  </si>
  <si>
    <t>Nationals</t>
  </si>
  <si>
    <t>Robbie Ray</t>
  </si>
  <si>
    <t>Diamondbacks</t>
  </si>
  <si>
    <t>Pirates</t>
  </si>
  <si>
    <t>Dallas Keuchel</t>
  </si>
  <si>
    <t>Astros</t>
  </si>
  <si>
    <t>Sonny Gray</t>
  </si>
  <si>
    <t>Athletics</t>
  </si>
  <si>
    <t>Jacob deGrom</t>
  </si>
  <si>
    <t>Mets</t>
  </si>
  <si>
    <t>Shelby Miller</t>
  </si>
  <si>
    <t>Braves</t>
  </si>
  <si>
    <t>Gerrit Cole</t>
  </si>
  <si>
    <t>Chris Archer</t>
  </si>
  <si>
    <t>Rays</t>
  </si>
  <si>
    <t>Williams Perez</t>
  </si>
  <si>
    <t>Jake Odorizzi</t>
  </si>
  <si>
    <t>Rangers</t>
  </si>
  <si>
    <t>David Price</t>
  </si>
  <si>
    <t>Tigers</t>
  </si>
  <si>
    <t>Hector Santiago</t>
  </si>
  <si>
    <t>Angels</t>
  </si>
  <si>
    <t>Yovani Gallardo</t>
  </si>
  <si>
    <t>Padres</t>
  </si>
  <si>
    <t>Michael Wacha</t>
  </si>
  <si>
    <t>Scott Kazmir</t>
  </si>
  <si>
    <t>Carlos Martinez</t>
  </si>
  <si>
    <t>Chris Sale</t>
  </si>
  <si>
    <t>White Sox</t>
  </si>
  <si>
    <t>Wei-Yin Chen</t>
  </si>
  <si>
    <t>Orioles</t>
  </si>
  <si>
    <t>Jason Hammel</t>
  </si>
  <si>
    <t>Cubs</t>
  </si>
  <si>
    <t>Jake Arrieta</t>
  </si>
  <si>
    <t>Chris Young</t>
  </si>
  <si>
    <t>Royals</t>
  </si>
  <si>
    <t>Johnny Cueto</t>
  </si>
  <si>
    <t>Reds</t>
  </si>
  <si>
    <t>Madison Bumgarner</t>
  </si>
  <si>
    <t>Giants</t>
  </si>
  <si>
    <t>Felix Hernandez</t>
  </si>
  <si>
    <t>Matt Harvey</t>
  </si>
  <si>
    <t>Ubaldo Jimenez</t>
  </si>
  <si>
    <t>Jordan Zimmermann</t>
  </si>
  <si>
    <t>Alex Wood</t>
  </si>
  <si>
    <t>Edinson Volquez</t>
  </si>
  <si>
    <t>Tommy Milone</t>
  </si>
  <si>
    <t>Twins</t>
  </si>
  <si>
    <t>Clayton Kershaw</t>
  </si>
  <si>
    <t>Francisco Liriano</t>
  </si>
  <si>
    <t>Cole Hamels</t>
  </si>
  <si>
    <t>Phillies</t>
  </si>
  <si>
    <t>Nate Karns</t>
  </si>
  <si>
    <t>Kyle Gibson</t>
  </si>
  <si>
    <t>John Lackey</t>
  </si>
  <si>
    <t>Marlins</t>
  </si>
  <si>
    <t>Erasmo Ramirez</t>
  </si>
  <si>
    <t>Kendall Graveman</t>
  </si>
  <si>
    <t>Clay Buchholz</t>
  </si>
  <si>
    <t>Red Sox</t>
  </si>
  <si>
    <t>Garrett Richards</t>
  </si>
  <si>
    <t>Aaron Sanchez</t>
  </si>
  <si>
    <t>Blue Jays</t>
  </si>
  <si>
    <t>Chad Bettis</t>
  </si>
  <si>
    <t>Rockies</t>
  </si>
  <si>
    <t>Noah Syndergaard</t>
  </si>
  <si>
    <t>Yankees</t>
  </si>
  <si>
    <t>Chase Anderson</t>
  </si>
  <si>
    <t>Corey Kluber</t>
  </si>
  <si>
    <t>Indians</t>
  </si>
  <si>
    <t>Tom Koehler</t>
  </si>
  <si>
    <t>Danny Salazar</t>
  </si>
  <si>
    <t>Mike Pelfrey</t>
  </si>
  <si>
    <t>David Phelps</t>
  </si>
  <si>
    <t>Masahiro Tanaka</t>
  </si>
  <si>
    <t>J.A. Happ</t>
  </si>
  <si>
    <t>Jon Niese</t>
  </si>
  <si>
    <t>Ryan Vogelsong</t>
  </si>
  <si>
    <t>Jose Quintana</t>
  </si>
  <si>
    <t>Trevor Bauer</t>
  </si>
  <si>
    <t>Wily Peralta</t>
  </si>
  <si>
    <t>Brewers</t>
  </si>
  <si>
    <t>Jon Lester</t>
  </si>
  <si>
    <t>Marco Estrada</t>
  </si>
  <si>
    <t>Michael Pineda</t>
  </si>
  <si>
    <t>Jarred Cosart</t>
  </si>
  <si>
    <t>Phil Hughes</t>
  </si>
  <si>
    <t>Colby Lewis</t>
  </si>
  <si>
    <t>Mike Fiers</t>
  </si>
  <si>
    <t>Kyle Hendricks</t>
  </si>
  <si>
    <t>Doug Fister</t>
  </si>
  <si>
    <t>Carlos Carrasco</t>
  </si>
  <si>
    <t>Andrew Cashner</t>
  </si>
  <si>
    <t>Carlos Rodon</t>
  </si>
  <si>
    <t>James Shields</t>
  </si>
  <si>
    <t>Charlie Morton</t>
  </si>
  <si>
    <t>Brett Oberholtzer</t>
  </si>
  <si>
    <t>Kyle Lobstein</t>
  </si>
  <si>
    <t>Wade Miley</t>
  </si>
  <si>
    <t>Mike Leake</t>
  </si>
  <si>
    <t>Vance Worley</t>
  </si>
  <si>
    <t>Drew Pomeranz</t>
  </si>
  <si>
    <t>Gio Gonzalez</t>
  </si>
  <si>
    <t>Jimmy Nelson</t>
  </si>
  <si>
    <t>Collin McHugh</t>
  </si>
  <si>
    <t>Jeff Locke</t>
  </si>
  <si>
    <t>Jeff Samardzija</t>
  </si>
  <si>
    <t>Jorge de la Rosa</t>
  </si>
  <si>
    <t>Rubby de la Rosa</t>
  </si>
  <si>
    <t>Trevor May</t>
  </si>
  <si>
    <t>Anibal Sanchez</t>
  </si>
  <si>
    <t>Taijuan Walker</t>
  </si>
  <si>
    <t>Yordano Ventura</t>
  </si>
  <si>
    <t>Jered Weaver</t>
  </si>
  <si>
    <t>Scott Feldman</t>
  </si>
  <si>
    <t>Nathan Eovaldi</t>
  </si>
  <si>
    <t>R.A. Dickey</t>
  </si>
  <si>
    <t>Ian Kennedy</t>
  </si>
  <si>
    <t>Bartolo Colon</t>
  </si>
  <si>
    <t>Julio Teheran</t>
  </si>
  <si>
    <t>Matt Shoemaker</t>
  </si>
  <si>
    <t>Jordan Lyles</t>
  </si>
  <si>
    <t>Mat Latos</t>
  </si>
  <si>
    <t>Chris Rusin</t>
  </si>
  <si>
    <t>John Danks</t>
  </si>
  <si>
    <t>Jeremy Hellickson</t>
  </si>
  <si>
    <t>Danny Duffy</t>
  </si>
  <si>
    <t>Stephen Strasburg</t>
  </si>
  <si>
    <t>Ricky Nolasco</t>
  </si>
  <si>
    <t>Rick Porcello</t>
  </si>
  <si>
    <t>CC Sabathia</t>
  </si>
  <si>
    <t>Tanner Roark</t>
  </si>
  <si>
    <t>Chris Tillman</t>
  </si>
  <si>
    <t>Shane Greene</t>
  </si>
  <si>
    <t>Bud Norris</t>
  </si>
  <si>
    <t>Total IPs</t>
  </si>
  <si>
    <t>Total Ers x 9</t>
  </si>
  <si>
    <t>xERA</t>
  </si>
  <si>
    <t>Total H+ BB</t>
  </si>
  <si>
    <t>xWHIP</t>
  </si>
  <si>
    <t>ERA Z-Score</t>
  </si>
  <si>
    <t>WHIP Z-Score</t>
  </si>
  <si>
    <t>SO Std Dev</t>
  </si>
  <si>
    <t>SO Mean</t>
  </si>
  <si>
    <t>ERA Mean</t>
  </si>
  <si>
    <t>ERA St Dev</t>
  </si>
  <si>
    <t>WHIP Mean</t>
  </si>
  <si>
    <t>WHIP St Dev</t>
  </si>
  <si>
    <t>SO Z-Score</t>
  </si>
  <si>
    <t>Taylor Jungmann</t>
  </si>
  <si>
    <t>Vincent Velasquez</t>
  </si>
  <si>
    <t>Steven Wright</t>
  </si>
  <si>
    <t>Kyle Ryan</t>
  </si>
  <si>
    <t>Cody Anderson</t>
  </si>
  <si>
    <t>Steven Matz</t>
  </si>
  <si>
    <t>Adam Wainwright</t>
  </si>
  <si>
    <t>Chris Bassitt</t>
  </si>
  <si>
    <t>Ivan Nova</t>
  </si>
  <si>
    <t>Joe Ross</t>
  </si>
  <si>
    <t>Drew Smyly</t>
  </si>
  <si>
    <t>Matt Cain</t>
  </si>
  <si>
    <t>Raisel Iglesias</t>
  </si>
  <si>
    <t>Jon Moscot</t>
  </si>
  <si>
    <t>Jake Peavy</t>
  </si>
  <si>
    <t>Dan Straily</t>
  </si>
  <si>
    <t>Mike Wright</t>
  </si>
  <si>
    <t>Chris Capuano</t>
  </si>
  <si>
    <t>Justin Verlander</t>
  </si>
  <si>
    <t>Hisashi Iwakuma</t>
  </si>
  <si>
    <t>SV</t>
  </si>
  <si>
    <t>Will Harris</t>
  </si>
  <si>
    <t>Brad Ziegler</t>
  </si>
  <si>
    <t>Jeurys Familia</t>
  </si>
  <si>
    <t>Carlos Villanueva</t>
  </si>
  <si>
    <t>Kelvin Herrera</t>
  </si>
  <si>
    <t>Jose Fernandez</t>
  </si>
  <si>
    <t>Tony Watson</t>
  </si>
  <si>
    <t>Brandon Maurer</t>
  </si>
  <si>
    <t>Tyler Wilson</t>
  </si>
  <si>
    <t>John Axford</t>
  </si>
  <si>
    <t>Felipe Rivero</t>
  </si>
  <si>
    <t>David Robertson</t>
  </si>
  <si>
    <t>Jeanmar Gomez</t>
  </si>
  <si>
    <t>T.J. McFarland</t>
  </si>
  <si>
    <t>Joe Smith</t>
  </si>
  <si>
    <t>Ryan Pressly</t>
  </si>
  <si>
    <t>Logan Verrett</t>
  </si>
  <si>
    <t>Liam Hendriks</t>
  </si>
  <si>
    <t>Brad Brach</t>
  </si>
  <si>
    <t>Randall Delgado</t>
  </si>
  <si>
    <t>Brandon Finnegan</t>
  </si>
  <si>
    <t>Kevin Quackenbush</t>
  </si>
  <si>
    <t>Juan Nicasio</t>
  </si>
  <si>
    <t>Fernando Rodriguez</t>
  </si>
  <si>
    <t>Jose Alvarez</t>
  </si>
  <si>
    <t>Alexi Ogando</t>
  </si>
  <si>
    <t>Craig Breslow</t>
  </si>
  <si>
    <t>Arquimedes Caminero</t>
  </si>
  <si>
    <t>Neftali Feliz</t>
  </si>
  <si>
    <t>Carlos Torres</t>
  </si>
  <si>
    <t>Fernando Salas</t>
  </si>
  <si>
    <t>Yusmeiro Petit</t>
  </si>
  <si>
    <t>Christian Bergman</t>
  </si>
  <si>
    <t>Steve Cishek</t>
  </si>
  <si>
    <t>Patrick Corbin</t>
  </si>
  <si>
    <t>Matt Barnes</t>
  </si>
  <si>
    <t>Michael Tonkin</t>
  </si>
  <si>
    <t>Addison Reed</t>
  </si>
  <si>
    <t>Ervin Santana</t>
  </si>
  <si>
    <t>Matt Moore</t>
  </si>
  <si>
    <t>W</t>
  </si>
  <si>
    <t>Sv Mean</t>
  </si>
  <si>
    <t>Sv Std Dev</t>
  </si>
  <si>
    <t>Sv Z-Score</t>
  </si>
  <si>
    <t>xQS</t>
  </si>
  <si>
    <t>QS Z-Score</t>
  </si>
  <si>
    <t>QS Mean</t>
  </si>
  <si>
    <t>QS Std Dev</t>
  </si>
  <si>
    <t>Total Z-Score</t>
  </si>
  <si>
    <t>Nicholas Tropeano</t>
  </si>
  <si>
    <t>Hector Neris</t>
  </si>
  <si>
    <t>Matt Albers</t>
  </si>
  <si>
    <t>Aaron Nola</t>
  </si>
  <si>
    <t>Martin Perez</t>
  </si>
  <si>
    <t>Dalier Hinojosa</t>
  </si>
  <si>
    <t>Rich Hill</t>
  </si>
  <si>
    <t>Marcus Stroman</t>
  </si>
  <si>
    <t>Tony Zych</t>
  </si>
  <si>
    <t>Jerad Eickhoff</t>
  </si>
  <si>
    <t>Gavin Floyd</t>
  </si>
  <si>
    <t>Luis Severino</t>
  </si>
  <si>
    <t>Josh Tomlin</t>
  </si>
  <si>
    <t>Nate Jones</t>
  </si>
  <si>
    <t>Jhoulys Chacin</t>
  </si>
  <si>
    <t>Ross Ohlendorf</t>
  </si>
  <si>
    <t>Adam Conley</t>
  </si>
  <si>
    <t>Kris Medlen</t>
  </si>
  <si>
    <t>Ryan Dull</t>
  </si>
  <si>
    <t>Colin Rea</t>
  </si>
  <si>
    <t>Mike Montgomery</t>
  </si>
  <si>
    <t>Robbie Erlin</t>
  </si>
  <si>
    <t>Derek Holland</t>
  </si>
  <si>
    <t>Cory Rasmus</t>
  </si>
  <si>
    <t>Tyler Wagner</t>
  </si>
  <si>
    <t>Kenta Maeda</t>
  </si>
  <si>
    <t>Christopher Devenski</t>
  </si>
  <si>
    <t>Seung Oh</t>
  </si>
  <si>
    <t>Caleb Cotham</t>
  </si>
  <si>
    <t>A.J. Griffin</t>
  </si>
  <si>
    <t>Cory Gearrin</t>
  </si>
  <si>
    <t>Robert Stephenson</t>
  </si>
  <si>
    <t>Ross Stripling</t>
  </si>
  <si>
    <t>Tyler Chatwood</t>
  </si>
  <si>
    <t>Matt Wisler</t>
  </si>
  <si>
    <t>Eric Surkamp</t>
  </si>
  <si>
    <t>Luis Perdomo</t>
  </si>
  <si>
    <t>Fernando Rodney</t>
  </si>
  <si>
    <t>Andrew Miller</t>
  </si>
  <si>
    <t>Wade Davis</t>
  </si>
  <si>
    <t>Shawn Kelley</t>
  </si>
  <si>
    <t>Daniel Hudson</t>
  </si>
  <si>
    <t>Ryan Buchter</t>
  </si>
  <si>
    <t>Kenley Jansen</t>
  </si>
  <si>
    <t>Fernando Abad</t>
  </si>
  <si>
    <t>A.J. Ramos</t>
  </si>
  <si>
    <t>Hector Rondon</t>
  </si>
  <si>
    <t>Heath Hembree</t>
  </si>
  <si>
    <t>Cesar Vargas</t>
  </si>
  <si>
    <t>Ryan Madson</t>
  </si>
  <si>
    <t>Adam Warren</t>
  </si>
  <si>
    <t>Nick Vincent</t>
  </si>
  <si>
    <t>Kevin Gausman</t>
  </si>
  <si>
    <t>Marc Rzepczynski</t>
  </si>
  <si>
    <t>Santiago Casilla</t>
  </si>
  <si>
    <t>Arodys Vizcaino</t>
  </si>
  <si>
    <t>Hansel Robles</t>
  </si>
  <si>
    <t>Zach McAllister</t>
  </si>
  <si>
    <t>Kyle Barraclough</t>
  </si>
  <si>
    <t>Jim Henderson</t>
  </si>
  <si>
    <t>John Lamb</t>
  </si>
  <si>
    <t>Roberto Osuna</t>
  </si>
  <si>
    <t>Josh Osich</t>
  </si>
  <si>
    <t>Pedro Strop</t>
  </si>
  <si>
    <t>Zach Duke</t>
  </si>
  <si>
    <t>Alex Colome</t>
  </si>
  <si>
    <t>Mike Morin</t>
  </si>
  <si>
    <t>Zach Britton</t>
  </si>
  <si>
    <t>Dylan Bundy</t>
  </si>
  <si>
    <t>Boone Logan</t>
  </si>
  <si>
    <t>Jake Diekman</t>
  </si>
  <si>
    <t>Darren O'Day</t>
  </si>
  <si>
    <t>Sam Dyson</t>
  </si>
  <si>
    <t>Blaine Boyer</t>
  </si>
  <si>
    <t>Timothy Adleman</t>
  </si>
  <si>
    <t>Junichi Tazawa</t>
  </si>
  <si>
    <t>Jesse Chavez</t>
  </si>
  <si>
    <t>Antonio Bastardo</t>
  </si>
  <si>
    <t>Dan Jennings</t>
  </si>
  <si>
    <t>Tyler Clippard</t>
  </si>
  <si>
    <t>Dellin Betances</t>
  </si>
  <si>
    <t>Tyler Duffey</t>
  </si>
  <si>
    <t>Cesar Ramos</t>
  </si>
  <si>
    <t>Jeremy Jeffress</t>
  </si>
  <si>
    <t>Mark Melancon</t>
  </si>
  <si>
    <t>Jonathan Broxton</t>
  </si>
  <si>
    <t>Joe Blanton</t>
  </si>
  <si>
    <t>Robbie Ross</t>
  </si>
  <si>
    <t>Kevin Siegrist</t>
  </si>
  <si>
    <t>Mychal Givens</t>
  </si>
  <si>
    <t>Justin Nicolino</t>
  </si>
  <si>
    <t>Joel Peralta</t>
  </si>
  <si>
    <t>Trevor Cahill</t>
  </si>
  <si>
    <t>Dillon Gee</t>
  </si>
  <si>
    <t>David Hernandez</t>
  </si>
  <si>
    <t>Jesse Hahn</t>
  </si>
  <si>
    <t>Michael Blazek</t>
  </si>
  <si>
    <t>Louis Coleman</t>
  </si>
  <si>
    <t>Jake Barrett</t>
  </si>
  <si>
    <t>Tony Cingrani</t>
  </si>
  <si>
    <t>Justin Grimm</t>
  </si>
  <si>
    <t>Anthony Barnette</t>
  </si>
  <si>
    <t>Luke Gregerson</t>
  </si>
  <si>
    <t>Aaron Blair</t>
  </si>
  <si>
    <t>Bryan Morris</t>
  </si>
  <si>
    <t>Justin Wilson</t>
  </si>
  <si>
    <t>Craig Kimbrel</t>
  </si>
  <si>
    <t>Hunter Strickland</t>
  </si>
  <si>
    <t>Chien-Ming Wang</t>
  </si>
  <si>
    <t>Blake Wood</t>
  </si>
  <si>
    <t>Koji Uehara</t>
  </si>
  <si>
    <t>Zach Putnam</t>
  </si>
  <si>
    <t>Eddie Butler</t>
  </si>
  <si>
    <t>Jonathan Papelbon</t>
  </si>
  <si>
    <t>Joakim Soria</t>
  </si>
  <si>
    <t>Pedro Baez</t>
  </si>
  <si>
    <t>Sean Doolittle</t>
  </si>
  <si>
    <t>Tony Sipp</t>
  </si>
  <si>
    <t>Kevin Jepsen</t>
  </si>
  <si>
    <t>Luke Hochevar</t>
  </si>
  <si>
    <t>Seth Maness</t>
  </si>
  <si>
    <t>Blake Treinen</t>
  </si>
  <si>
    <t>Andrew Schugel</t>
  </si>
  <si>
    <t>Brad Hand</t>
  </si>
  <si>
    <t>Tyler Thornburg</t>
  </si>
  <si>
    <t>Jason Grilli</t>
  </si>
  <si>
    <t>Chasen Shreve</t>
  </si>
  <si>
    <t>Francisco Rodriguez</t>
  </si>
  <si>
    <t>Mike Foltynewicz</t>
  </si>
  <si>
    <t>Henry Owens</t>
  </si>
  <si>
    <t>Matthew Bowman</t>
  </si>
  <si>
    <t>Tyler Lyons</t>
  </si>
  <si>
    <t>Jonathan Gray</t>
  </si>
  <si>
    <t>Jake McGee</t>
  </si>
  <si>
    <t>Justin Miller</t>
  </si>
  <si>
    <t>Johnny Barbato</t>
  </si>
  <si>
    <t>Shawn Tolleson</t>
  </si>
  <si>
    <t>Drew VerHagen</t>
  </si>
  <si>
    <t>Cody Allen</t>
  </si>
  <si>
    <t>Junior Guerra</t>
  </si>
  <si>
    <t>J.C. Ramirez</t>
  </si>
  <si>
    <t>Michael Fulmer</t>
  </si>
  <si>
    <t>Josh Fields</t>
  </si>
  <si>
    <t>Andrew Chafin</t>
  </si>
  <si>
    <t>Chris Hatcher</t>
  </si>
  <si>
    <t>Zachary Davies</t>
  </si>
  <si>
    <t>Bryan Shaw</t>
  </si>
  <si>
    <t>Mark Lowe</t>
  </si>
  <si>
    <t>Sean Manaea</t>
  </si>
  <si>
    <t>Tom Wilhelmsen</t>
  </si>
  <si>
    <t>Jim Johnson</t>
  </si>
  <si>
    <t>Casey Fien</t>
  </si>
  <si>
    <t>Drew Storen</t>
  </si>
  <si>
    <t>Ken Giles</t>
  </si>
  <si>
    <t>Alfredo Simon</t>
  </si>
  <si>
    <t>J.J. Hoover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</si>
</sst>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8"/>
  <sheetViews>
    <sheetView zoomScaleNormal="100" workbookViewId="0">
      <pane ySplit="1" topLeftCell="A2" activePane="bottomLeft" state="frozen"/>
      <selection activeCell="E1" sqref="E1"/>
      <selection pane="bottomLeft" activeCell="U1" sqref="U1:U1048576"/>
    </sheetView>
  </sheetViews>
  <sheetFormatPr defaultRowHeight="15" x14ac:dyDescent="0.25"/>
  <cols>
    <col min="2" max="2" width="23.42578125" bestFit="1" customWidth="1"/>
    <col min="3" max="3" width="20.28515625" bestFit="1" customWidth="1"/>
    <col min="14" max="14" width="9.140625" style="2"/>
  </cols>
  <sheetData>
    <row r="1" spans="1:24" x14ac:dyDescent="0.25">
      <c r="A1" s="5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184</v>
      </c>
      <c r="L1" t="s">
        <v>152</v>
      </c>
      <c r="M1" t="s">
        <v>154</v>
      </c>
      <c r="N1" s="1" t="s">
        <v>229</v>
      </c>
      <c r="P1" t="s">
        <v>163</v>
      </c>
      <c r="Q1" t="s">
        <v>155</v>
      </c>
      <c r="R1" t="s">
        <v>156</v>
      </c>
      <c r="S1" t="s">
        <v>230</v>
      </c>
      <c r="T1" t="s">
        <v>228</v>
      </c>
      <c r="U1" t="s">
        <v>233</v>
      </c>
    </row>
    <row r="2" spans="1:24" x14ac:dyDescent="0.25">
      <c r="A2" s="5">
        <v>494</v>
      </c>
      <c r="B2" t="str">
        <f>VLOOKUP(A2,Data!A:K,2,FALSE)</f>
        <v>Fernando Rodney</v>
      </c>
      <c r="C2" t="str">
        <f>VLOOKUP(A2,Data!A:K,3,FALSE)</f>
        <v>Padres</v>
      </c>
      <c r="D2">
        <f>VLOOKUP(A2,Data!A:K,4,FALSE)</f>
        <v>0</v>
      </c>
      <c r="E2">
        <f>VLOOKUP(A2,Data!A:K,5,FALSE)</f>
        <v>12</v>
      </c>
      <c r="F2">
        <f>VLOOKUP(A2,Data!A:K,6,FALSE)</f>
        <v>0</v>
      </c>
      <c r="G2">
        <f>VLOOKUP(A2,Data!A:K,7,FALSE)</f>
        <v>13</v>
      </c>
      <c r="H2">
        <f>VLOOKUP(A2,Data!A:K,8,FALSE)</f>
        <v>6</v>
      </c>
      <c r="I2">
        <f>VLOOKUP(A2,Data!A:K,9,FALSE)</f>
        <v>6</v>
      </c>
      <c r="J2">
        <f>VLOOKUP(A2,Data!A:K,11,FALSE)</f>
        <v>8</v>
      </c>
      <c r="L2">
        <f>(F2*9)/(E2*($X$2/$X$3))*-1</f>
        <v>0</v>
      </c>
      <c r="M2">
        <f>(I2+H2)/(E2*($X$4/$X$3))*-1</f>
        <v>-0.77375104079933421</v>
      </c>
      <c r="N2" s="2" t="str">
        <f>IF(ISERROR((((E2/D2)/6.15)-(0.11*((F2*9)/E2)))*D2),"0",(((E2/D2)/6.15)-(0.11*((F2*9)/E2)))*D2)</f>
        <v>0</v>
      </c>
      <c r="P2">
        <f>STANDARDIZE(H2,$X$6,$X$7)</f>
        <v>-1.2767449346418875</v>
      </c>
      <c r="Q2">
        <f>STANDARDIZE(L2,$X$9,$X$10)</f>
        <v>1.8181259271298784</v>
      </c>
      <c r="R2">
        <f>STANDARDIZE(M2,$X$12,$X$13)</f>
        <v>0.84227561259938244</v>
      </c>
      <c r="S2">
        <f>STANDARDIZE(N2,$X$15,$X$16)</f>
        <v>-1.4161756892355608</v>
      </c>
      <c r="T2">
        <f>STANDARDIZE(J2,$X$18,$X$19)</f>
        <v>3.2395420584141448</v>
      </c>
      <c r="U2">
        <f>(SUM(P2:T2))</f>
        <v>3.2070229742659571</v>
      </c>
      <c r="W2" t="s">
        <v>151</v>
      </c>
      <c r="X2">
        <f>(SUM(F:F))*9</f>
        <v>28935</v>
      </c>
    </row>
    <row r="3" spans="1:24" x14ac:dyDescent="0.25">
      <c r="A3" s="5">
        <v>6033</v>
      </c>
      <c r="B3" t="str">
        <f>VLOOKUP(A3,Data!A:K,2,FALSE)</f>
        <v>Kelvin Herrera</v>
      </c>
      <c r="C3" t="str">
        <f>VLOOKUP(A3,Data!A:K,3,FALSE)</f>
        <v>Royals</v>
      </c>
      <c r="D3">
        <f>VLOOKUP(A3,Data!A:K,4,FALSE)</f>
        <v>0</v>
      </c>
      <c r="E3">
        <f>VLOOKUP(A3,Data!A:K,5,FALSE)</f>
        <v>14.1</v>
      </c>
      <c r="F3">
        <f>VLOOKUP(A3,Data!A:K,6,FALSE)</f>
        <v>0</v>
      </c>
      <c r="G3">
        <f>VLOOKUP(A3,Data!A:K,7,FALSE)</f>
        <v>19</v>
      </c>
      <c r="H3">
        <f>VLOOKUP(A3,Data!A:K,8,FALSE)</f>
        <v>11</v>
      </c>
      <c r="I3">
        <f>VLOOKUP(A3,Data!A:K,9,FALSE)</f>
        <v>2</v>
      </c>
      <c r="J3">
        <f>VLOOKUP(A3,Data!A:K,11,FALSE)</f>
        <v>0</v>
      </c>
      <c r="L3">
        <f>(F3*9)/(E3*($X$2/$X$3))*-1</f>
        <v>0</v>
      </c>
      <c r="M3">
        <f>(I3+H3)/(E3*($X$4/$X$3))*-1</f>
        <v>-0.71338748442491806</v>
      </c>
      <c r="N3" s="2" t="str">
        <f>IF(ISERROR((((E3/D3)/6.15)-(0.11*((F3*9)/E3)))*D3),"0",(((E3/D3)/6.15)-(0.11*((F3*9)/E3)))*D3)</f>
        <v>0</v>
      </c>
      <c r="P3">
        <f>STANDARDIZE(H3,$X$6,$X$7)</f>
        <v>-0.84221579889261899</v>
      </c>
      <c r="Q3">
        <f>STANDARDIZE(L3,$X$9,$X$10)</f>
        <v>1.8181259271298784</v>
      </c>
      <c r="R3">
        <f>STANDARDIZE(M3,$X$12,$X$13)</f>
        <v>1.0581820245253559</v>
      </c>
      <c r="S3">
        <f>STANDARDIZE(N3,$X$15,$X$16)</f>
        <v>-1.4161756892355608</v>
      </c>
      <c r="T3">
        <f>STANDARDIZE(J3,$X$18,$X$19)</f>
        <v>-0.32422666522395566</v>
      </c>
      <c r="U3">
        <f>(SUM(P3:T3))</f>
        <v>0.29368979830309877</v>
      </c>
      <c r="W3" t="s">
        <v>150</v>
      </c>
      <c r="X3">
        <f>SUM(E:E)</f>
        <v>7434.2000000000025</v>
      </c>
    </row>
    <row r="4" spans="1:24" x14ac:dyDescent="0.25">
      <c r="A4" s="5">
        <v>6785</v>
      </c>
      <c r="B4" t="str">
        <f>VLOOKUP(A4,Data!A:K,2,FALSE)</f>
        <v>Andrew Miller</v>
      </c>
      <c r="C4" t="str">
        <f>VLOOKUP(A4,Data!A:K,3,FALSE)</f>
        <v>Yankees</v>
      </c>
      <c r="D4">
        <f>VLOOKUP(A4,Data!A:K,4,FALSE)</f>
        <v>0</v>
      </c>
      <c r="E4">
        <f>VLOOKUP(A4,Data!A:K,5,FALSE)</f>
        <v>11.2</v>
      </c>
      <c r="F4">
        <f>VLOOKUP(A4,Data!A:K,6,FALSE)</f>
        <v>0</v>
      </c>
      <c r="G4">
        <f>VLOOKUP(A4,Data!A:K,7,FALSE)</f>
        <v>20</v>
      </c>
      <c r="H4">
        <f>VLOOKUP(A4,Data!A:K,8,FALSE)</f>
        <v>7</v>
      </c>
      <c r="I4">
        <f>VLOOKUP(A4,Data!A:K,9,FALSE)</f>
        <v>1</v>
      </c>
      <c r="J4">
        <f>VLOOKUP(A4,Data!A:K,11,FALSE)</f>
        <v>6</v>
      </c>
      <c r="L4">
        <f>(F4*9)/(E4*($X$2/$X$3))*-1</f>
        <v>0</v>
      </c>
      <c r="M4">
        <f>(I4+H4)/(E4*($X$4/$X$3))*-1</f>
        <v>-0.55267931485666733</v>
      </c>
      <c r="N4" s="2" t="str">
        <f>IF(ISERROR((((E4/D4)/6.15)-(0.11*((F4*9)/E4)))*D4),"0",(((E4/D4)/6.15)-(0.11*((F4*9)/E4)))*D4)</f>
        <v>0</v>
      </c>
      <c r="P4">
        <f>STANDARDIZE(H4,$X$6,$X$7)</f>
        <v>-1.1898391074920338</v>
      </c>
      <c r="Q4">
        <f>STANDARDIZE(L4,$X$9,$X$10)</f>
        <v>1.8181259271298784</v>
      </c>
      <c r="R4">
        <f>STANDARDIZE(M4,$X$12,$X$13)</f>
        <v>1.6329977965360643</v>
      </c>
      <c r="S4">
        <f>STANDARDIZE(N4,$X$15,$X$16)</f>
        <v>-1.4161756892355608</v>
      </c>
      <c r="T4">
        <f>STANDARDIZE(J4,$X$18,$X$19)</f>
        <v>2.3485998775046197</v>
      </c>
      <c r="U4">
        <f>(SUM(P4:T4))</f>
        <v>3.1937088044429682</v>
      </c>
      <c r="W4" t="s">
        <v>153</v>
      </c>
      <c r="X4">
        <f>SUM(H:I)</f>
        <v>9608</v>
      </c>
    </row>
    <row r="5" spans="1:24" x14ac:dyDescent="0.25">
      <c r="A5" s="5">
        <v>7441</v>
      </c>
      <c r="B5" t="str">
        <f>VLOOKUP(A5,Data!A:K,2,FALSE)</f>
        <v>Wade Davis</v>
      </c>
      <c r="C5" t="str">
        <f>VLOOKUP(A5,Data!A:K,3,FALSE)</f>
        <v>Royals</v>
      </c>
      <c r="D5">
        <f>VLOOKUP(A5,Data!A:K,4,FALSE)</f>
        <v>0</v>
      </c>
      <c r="E5">
        <f>VLOOKUP(A5,Data!A:K,5,FALSE)</f>
        <v>10.199999999999999</v>
      </c>
      <c r="F5">
        <f>VLOOKUP(A5,Data!A:K,6,FALSE)</f>
        <v>0</v>
      </c>
      <c r="G5">
        <f>VLOOKUP(A5,Data!A:K,7,FALSE)</f>
        <v>11</v>
      </c>
      <c r="H5">
        <f>VLOOKUP(A5,Data!A:K,8,FALSE)</f>
        <v>3</v>
      </c>
      <c r="I5">
        <f>VLOOKUP(A5,Data!A:K,9,FALSE)</f>
        <v>5</v>
      </c>
      <c r="J5">
        <f>VLOOKUP(A5,Data!A:K,11,FALSE)</f>
        <v>8</v>
      </c>
      <c r="L5">
        <f>(F5*9)/(E5*($X$2/$X$3))*-1</f>
        <v>0</v>
      </c>
      <c r="M5">
        <f>(I5+H5)/(E5*($X$4/$X$3))*-1</f>
        <v>-0.60686356141124254</v>
      </c>
      <c r="N5" s="2" t="str">
        <f>IF(ISERROR((((E5/D5)/6.15)-(0.11*((F5*9)/E5)))*D5),"0",(((E5/D5)/6.15)-(0.11*((F5*9)/E5)))*D5)</f>
        <v>0</v>
      </c>
      <c r="P5">
        <f>STANDARDIZE(H5,$X$6,$X$7)</f>
        <v>-1.5374624160914487</v>
      </c>
      <c r="Q5">
        <f>STANDARDIZE(L5,$X$9,$X$10)</f>
        <v>1.8181259271298784</v>
      </c>
      <c r="R5">
        <f>STANDARDIZE(M5,$X$12,$X$13)</f>
        <v>1.4391933396888383</v>
      </c>
      <c r="S5">
        <f>STANDARDIZE(N5,$X$15,$X$16)</f>
        <v>-1.4161756892355608</v>
      </c>
      <c r="T5">
        <f>STANDARDIZE(J5,$X$18,$X$19)</f>
        <v>3.2395420584141448</v>
      </c>
      <c r="U5">
        <f>(SUM(P5:T5))</f>
        <v>3.543223219905852</v>
      </c>
    </row>
    <row r="6" spans="1:24" x14ac:dyDescent="0.25">
      <c r="A6" s="5">
        <v>7773</v>
      </c>
      <c r="B6" t="str">
        <f>VLOOKUP(A6,Data!A:K,2,FALSE)</f>
        <v>Shawn Kelley</v>
      </c>
      <c r="C6" t="str">
        <f>VLOOKUP(A6,Data!A:K,3,FALSE)</f>
        <v>Nationals</v>
      </c>
      <c r="D6">
        <f>VLOOKUP(A6,Data!A:K,4,FALSE)</f>
        <v>0</v>
      </c>
      <c r="E6">
        <f>VLOOKUP(A6,Data!A:K,5,FALSE)</f>
        <v>10.1</v>
      </c>
      <c r="F6">
        <f>VLOOKUP(A6,Data!A:K,6,FALSE)</f>
        <v>0</v>
      </c>
      <c r="G6">
        <f>VLOOKUP(A6,Data!A:K,7,FALSE)</f>
        <v>14</v>
      </c>
      <c r="H6">
        <f>VLOOKUP(A6,Data!A:K,8,FALSE)</f>
        <v>9</v>
      </c>
      <c r="I6">
        <f>VLOOKUP(A6,Data!A:K,9,FALSE)</f>
        <v>2</v>
      </c>
      <c r="J6">
        <f>VLOOKUP(A6,Data!A:K,11,FALSE)</f>
        <v>0</v>
      </c>
      <c r="L6">
        <f>(F6*9)/(E6*($X$2/$X$3))*-1</f>
        <v>0</v>
      </c>
      <c r="M6">
        <f>(I6+H6)/(E6*($X$4/$X$3))*-1</f>
        <v>-0.84269915334580947</v>
      </c>
      <c r="N6" s="2" t="str">
        <f>IF(ISERROR((((E6/D6)/6.15)-(0.11*((F6*9)/E6)))*D6),"0",(((E6/D6)/6.15)-(0.11*((F6*9)/E6)))*D6)</f>
        <v>0</v>
      </c>
      <c r="P6">
        <f>STANDARDIZE(H6,$X$6,$X$7)</f>
        <v>-1.0160274531923266</v>
      </c>
      <c r="Q6">
        <f>STANDARDIZE(L6,$X$9,$X$10)</f>
        <v>1.8181259271298784</v>
      </c>
      <c r="R6">
        <f>STANDARDIZE(M6,$X$12,$X$13)</f>
        <v>0.59566423840130855</v>
      </c>
      <c r="S6">
        <f>STANDARDIZE(N6,$X$15,$X$16)</f>
        <v>-1.4161756892355608</v>
      </c>
      <c r="T6">
        <f>STANDARDIZE(J6,$X$18,$X$19)</f>
        <v>-0.32422666522395566</v>
      </c>
      <c r="U6">
        <f>(SUM(P6:T6))</f>
        <v>-0.34263964212065595</v>
      </c>
      <c r="W6" t="s">
        <v>158</v>
      </c>
      <c r="X6">
        <f>AVERAGE(G:G)</f>
        <v>20.691131498470948</v>
      </c>
    </row>
    <row r="7" spans="1:24" x14ac:dyDescent="0.25">
      <c r="A7" s="5">
        <v>7146</v>
      </c>
      <c r="B7" t="str">
        <f>VLOOKUP(A7,Data!A:K,2,FALSE)</f>
        <v>Daniel Hudson</v>
      </c>
      <c r="C7" t="str">
        <f>VLOOKUP(A7,Data!A:K,3,FALSE)</f>
        <v>Diamondbacks</v>
      </c>
      <c r="D7">
        <f>VLOOKUP(A7,Data!A:K,4,FALSE)</f>
        <v>0</v>
      </c>
      <c r="E7">
        <f>VLOOKUP(A7,Data!A:K,5,FALSE)</f>
        <v>14.2</v>
      </c>
      <c r="F7">
        <f>VLOOKUP(A7,Data!A:K,6,FALSE)</f>
        <v>1</v>
      </c>
      <c r="G7">
        <f>VLOOKUP(A7,Data!A:K,7,FALSE)</f>
        <v>10</v>
      </c>
      <c r="H7">
        <f>VLOOKUP(A7,Data!A:K,8,FALSE)</f>
        <v>5</v>
      </c>
      <c r="I7">
        <f>VLOOKUP(A7,Data!A:K,9,FALSE)</f>
        <v>4</v>
      </c>
      <c r="J7">
        <f>VLOOKUP(A7,Data!A:K,11,FALSE)</f>
        <v>0</v>
      </c>
      <c r="L7">
        <f>(F7*9)/(E7*($X$2/$X$3))*-1</f>
        <v>-0.16284143429785564</v>
      </c>
      <c r="M7">
        <f>(I7+H7)/(E7*($X$4/$X$3))*-1</f>
        <v>-0.49040558923901467</v>
      </c>
      <c r="N7" s="2" t="str">
        <f>IF(ISERROR((((E7/D7)/6.15)-(0.11*((F7*9)/E7)))*D7),"0",(((E7/D7)/6.15)-(0.11*((F7*9)/E7)))*D7)</f>
        <v>0</v>
      </c>
      <c r="P7">
        <f>STANDARDIZE(H7,$X$6,$X$7)</f>
        <v>-1.3636507617917413</v>
      </c>
      <c r="Q7">
        <f>STANDARDIZE(L7,$X$9,$X$10)</f>
        <v>1.5228643441991043</v>
      </c>
      <c r="R7">
        <f>STANDARDIZE(M7,$X$12,$X$13)</f>
        <v>1.8557364398985099</v>
      </c>
      <c r="S7">
        <f>STANDARDIZE(N7,$X$15,$X$16)</f>
        <v>-1.4161756892355608</v>
      </c>
      <c r="T7">
        <f>STANDARDIZE(J7,$X$18,$X$19)</f>
        <v>-0.32422666522395566</v>
      </c>
      <c r="U7">
        <f>(SUM(P7:T7))</f>
        <v>0.27454766784635648</v>
      </c>
      <c r="W7" t="s">
        <v>157</v>
      </c>
      <c r="X7">
        <f>STDEVPA(G:G)</f>
        <v>11.506708270271417</v>
      </c>
    </row>
    <row r="8" spans="1:24" x14ac:dyDescent="0.25">
      <c r="A8" s="5">
        <v>4300</v>
      </c>
      <c r="B8" t="str">
        <f>VLOOKUP(A8,Data!A:K,2,FALSE)</f>
        <v>Matt Albers</v>
      </c>
      <c r="C8" t="str">
        <f>VLOOKUP(A8,Data!A:K,3,FALSE)</f>
        <v>White Sox</v>
      </c>
      <c r="D8">
        <f>VLOOKUP(A8,Data!A:K,4,FALSE)</f>
        <v>0</v>
      </c>
      <c r="E8">
        <f>VLOOKUP(A8,Data!A:K,5,FALSE)</f>
        <v>14.2</v>
      </c>
      <c r="F8">
        <f>VLOOKUP(A8,Data!A:K,6,FALSE)</f>
        <v>1</v>
      </c>
      <c r="G8">
        <f>VLOOKUP(A8,Data!A:K,7,FALSE)</f>
        <v>9</v>
      </c>
      <c r="H8">
        <f>VLOOKUP(A8,Data!A:K,8,FALSE)</f>
        <v>10</v>
      </c>
      <c r="I8">
        <f>VLOOKUP(A8,Data!A:K,9,FALSE)</f>
        <v>3</v>
      </c>
      <c r="J8">
        <f>VLOOKUP(A8,Data!A:K,11,FALSE)</f>
        <v>0</v>
      </c>
      <c r="L8">
        <f>(F8*9)/(E8*($X$2/$X$3))*-1</f>
        <v>-0.16284143429785564</v>
      </c>
      <c r="M8">
        <f>(I8+H8)/(E8*($X$4/$X$3))*-1</f>
        <v>-0.70836362890079896</v>
      </c>
      <c r="N8" s="2" t="str">
        <f>IF(ISERROR((((E8/D8)/6.15)-(0.11*((F8*9)/E8)))*D8),"0",(((E8/D8)/6.15)-(0.11*((F8*9)/E8)))*D8)</f>
        <v>0</v>
      </c>
      <c r="P8">
        <f>STANDARDIZE(H8,$X$6,$X$7)</f>
        <v>-0.92912162604247273</v>
      </c>
      <c r="Q8">
        <f>STANDARDIZE(L8,$X$9,$X$10)</f>
        <v>1.5228643441991043</v>
      </c>
      <c r="R8">
        <f>STANDARDIZE(M8,$X$12,$X$13)</f>
        <v>1.0761511881299501</v>
      </c>
      <c r="S8">
        <f>STANDARDIZE(N8,$X$15,$X$16)</f>
        <v>-1.4161756892355608</v>
      </c>
      <c r="T8">
        <f>STANDARDIZE(J8,$X$18,$X$19)</f>
        <v>-0.32422666522395566</v>
      </c>
      <c r="U8">
        <f>(SUM(P8:T8))</f>
        <v>-7.0508448172934612E-2</v>
      </c>
    </row>
    <row r="9" spans="1:24" x14ac:dyDescent="0.25">
      <c r="A9" s="5">
        <v>3192</v>
      </c>
      <c r="B9" t="str">
        <f>VLOOKUP(A9,Data!A:K,2,FALSE)</f>
        <v>Will Harris</v>
      </c>
      <c r="C9" t="str">
        <f>VLOOKUP(A9,Data!A:K,3,FALSE)</f>
        <v>Astros</v>
      </c>
      <c r="D9">
        <f>VLOOKUP(A9,Data!A:K,4,FALSE)</f>
        <v>0</v>
      </c>
      <c r="E9">
        <f>VLOOKUP(A9,Data!A:K,5,FALSE)</f>
        <v>14.2</v>
      </c>
      <c r="F9">
        <f>VLOOKUP(A9,Data!A:K,6,FALSE)</f>
        <v>1</v>
      </c>
      <c r="G9">
        <f>VLOOKUP(A9,Data!A:K,7,FALSE)</f>
        <v>13</v>
      </c>
      <c r="H9">
        <f>VLOOKUP(A9,Data!A:K,8,FALSE)</f>
        <v>9</v>
      </c>
      <c r="I9">
        <f>VLOOKUP(A9,Data!A:K,9,FALSE)</f>
        <v>1</v>
      </c>
      <c r="J9">
        <f>VLOOKUP(A9,Data!A:K,11,FALSE)</f>
        <v>0</v>
      </c>
      <c r="L9">
        <f>(F9*9)/(E9*($X$2/$X$3))*-1</f>
        <v>-0.16284143429785564</v>
      </c>
      <c r="M9">
        <f>(I9+H9)/(E9*($X$4/$X$3))*-1</f>
        <v>-0.54489509915446077</v>
      </c>
      <c r="N9" s="2" t="str">
        <f>IF(ISERROR((((E9/D9)/6.15)-(0.11*((F9*9)/E9)))*D9),"0",(((E9/D9)/6.15)-(0.11*((F9*9)/E9)))*D9)</f>
        <v>0</v>
      </c>
      <c r="P9">
        <f>STANDARDIZE(H9,$X$6,$X$7)</f>
        <v>-1.0160274531923266</v>
      </c>
      <c r="Q9">
        <f>STANDARDIZE(L9,$X$9,$X$10)</f>
        <v>1.5228643441991043</v>
      </c>
      <c r="R9">
        <f>STANDARDIZE(M9,$X$12,$X$13)</f>
        <v>1.66084012695637</v>
      </c>
      <c r="S9">
        <f>STANDARDIZE(N9,$X$15,$X$16)</f>
        <v>-1.4161756892355608</v>
      </c>
      <c r="T9">
        <f>STANDARDIZE(J9,$X$18,$X$19)</f>
        <v>-0.32422666522395566</v>
      </c>
      <c r="U9">
        <f>(SUM(P9:T9))</f>
        <v>0.42727466350363125</v>
      </c>
      <c r="W9" t="s">
        <v>159</v>
      </c>
      <c r="X9">
        <f>AVERAGE(L:L)</f>
        <v>-1.002725213247138</v>
      </c>
    </row>
    <row r="10" spans="1:24" x14ac:dyDescent="0.25">
      <c r="A10" s="5">
        <v>9456</v>
      </c>
      <c r="B10" t="str">
        <f>VLOOKUP(A10,Data!A:K,2,FALSE)</f>
        <v>Ryan Buchter</v>
      </c>
      <c r="C10" t="str">
        <f>VLOOKUP(A10,Data!A:K,3,FALSE)</f>
        <v>Padres</v>
      </c>
      <c r="D10">
        <f>VLOOKUP(A10,Data!A:K,4,FALSE)</f>
        <v>0</v>
      </c>
      <c r="E10">
        <f>VLOOKUP(A10,Data!A:K,5,FALSE)</f>
        <v>14.2</v>
      </c>
      <c r="F10">
        <f>VLOOKUP(A10,Data!A:K,6,FALSE)</f>
        <v>1</v>
      </c>
      <c r="G10">
        <f>VLOOKUP(A10,Data!A:K,7,FALSE)</f>
        <v>21</v>
      </c>
      <c r="H10">
        <f>VLOOKUP(A10,Data!A:K,8,FALSE)</f>
        <v>8</v>
      </c>
      <c r="I10">
        <f>VLOOKUP(A10,Data!A:K,9,FALSE)</f>
        <v>8</v>
      </c>
      <c r="J10">
        <f>VLOOKUP(A10,Data!A:K,11,FALSE)</f>
        <v>0</v>
      </c>
      <c r="L10">
        <f>(F10*9)/(E10*($X$2/$X$3))*-1</f>
        <v>-0.16284143429785564</v>
      </c>
      <c r="M10">
        <f>(I10+H10)/(E10*($X$4/$X$3))*-1</f>
        <v>-0.87183215864713726</v>
      </c>
      <c r="N10" s="2" t="str">
        <f>IF(ISERROR((((E10/D10)/6.15)-(0.11*((F10*9)/E10)))*D10),"0",(((E10/D10)/6.15)-(0.11*((F10*9)/E10)))*D10)</f>
        <v>0</v>
      </c>
      <c r="P10">
        <f>STANDARDIZE(H10,$X$6,$X$7)</f>
        <v>-1.1029332803421801</v>
      </c>
      <c r="Q10">
        <f>STANDARDIZE(L10,$X$9,$X$10)</f>
        <v>1.5228643441991043</v>
      </c>
      <c r="R10">
        <f>STANDARDIZE(M10,$X$12,$X$13)</f>
        <v>0.49146224930353005</v>
      </c>
      <c r="S10">
        <f>STANDARDIZE(N10,$X$15,$X$16)</f>
        <v>-1.4161756892355608</v>
      </c>
      <c r="T10">
        <f>STANDARDIZE(J10,$X$18,$X$19)</f>
        <v>-0.32422666522395566</v>
      </c>
      <c r="U10">
        <f>(SUM(P10:T10))</f>
        <v>-0.82900904129906205</v>
      </c>
      <c r="W10" t="s">
        <v>160</v>
      </c>
      <c r="X10">
        <f>STDEVPA(L:L)</f>
        <v>0.55151582092559204</v>
      </c>
    </row>
    <row r="11" spans="1:24" x14ac:dyDescent="0.25">
      <c r="A11" s="5">
        <v>4696</v>
      </c>
      <c r="B11" t="str">
        <f>VLOOKUP(A11,Data!A:K,2,FALSE)</f>
        <v>Nate Jones</v>
      </c>
      <c r="C11" t="str">
        <f>VLOOKUP(A11,Data!A:K,3,FALSE)</f>
        <v>White Sox</v>
      </c>
      <c r="D11">
        <f>VLOOKUP(A11,Data!A:K,4,FALSE)</f>
        <v>0</v>
      </c>
      <c r="E11">
        <f>VLOOKUP(A11,Data!A:K,5,FALSE)</f>
        <v>14</v>
      </c>
      <c r="F11">
        <f>VLOOKUP(A11,Data!A:K,6,FALSE)</f>
        <v>1</v>
      </c>
      <c r="G11">
        <f>VLOOKUP(A11,Data!A:K,7,FALSE)</f>
        <v>13</v>
      </c>
      <c r="H11">
        <f>VLOOKUP(A11,Data!A:K,8,FALSE)</f>
        <v>4</v>
      </c>
      <c r="I11">
        <f>VLOOKUP(A11,Data!A:K,9,FALSE)</f>
        <v>3</v>
      </c>
      <c r="J11">
        <f>VLOOKUP(A11,Data!A:K,11,FALSE)</f>
        <v>1</v>
      </c>
      <c r="L11">
        <f>(F11*9)/(E11*($X$2/$X$3))*-1</f>
        <v>-0.16516774050211069</v>
      </c>
      <c r="M11">
        <f>(I11+H11)/(E11*($X$4/$X$3))*-1</f>
        <v>-0.38687552039966711</v>
      </c>
      <c r="N11" s="2" t="str">
        <f>IF(ISERROR((((E11/D11)/6.15)-(0.11*((F11*9)/E11)))*D11),"0",(((E11/D11)/6.15)-(0.11*((F11*9)/E11)))*D11)</f>
        <v>0</v>
      </c>
      <c r="P11">
        <f>STANDARDIZE(H11,$X$6,$X$7)</f>
        <v>-1.450556588941595</v>
      </c>
      <c r="Q11">
        <f>STANDARDIZE(L11,$X$9,$X$10)</f>
        <v>1.5186463215858077</v>
      </c>
      <c r="R11">
        <f>STANDARDIZE(M11,$X$12,$X$13)</f>
        <v>2.2260394344885759</v>
      </c>
      <c r="S11">
        <f>STANDARDIZE(N11,$X$15,$X$16)</f>
        <v>-1.4161756892355608</v>
      </c>
      <c r="T11">
        <f>STANDARDIZE(J11,$X$18,$X$19)</f>
        <v>0.12124442523080695</v>
      </c>
      <c r="U11">
        <f>(SUM(P11:T11))</f>
        <v>0.99919790312803447</v>
      </c>
    </row>
    <row r="12" spans="1:24" x14ac:dyDescent="0.25">
      <c r="A12" s="5">
        <v>8241</v>
      </c>
      <c r="B12" t="str">
        <f>VLOOKUP(A12,Data!A:K,2,FALSE)</f>
        <v>David Robertson</v>
      </c>
      <c r="C12" t="str">
        <f>VLOOKUP(A12,Data!A:K,3,FALSE)</f>
        <v>White Sox</v>
      </c>
      <c r="D12">
        <f>VLOOKUP(A12,Data!A:K,4,FALSE)</f>
        <v>0</v>
      </c>
      <c r="E12">
        <f>VLOOKUP(A12,Data!A:K,5,FALSE)</f>
        <v>13.1</v>
      </c>
      <c r="F12">
        <f>VLOOKUP(A12,Data!A:K,6,FALSE)</f>
        <v>1</v>
      </c>
      <c r="G12">
        <f>VLOOKUP(A12,Data!A:K,7,FALSE)</f>
        <v>17</v>
      </c>
      <c r="H12">
        <f>VLOOKUP(A12,Data!A:K,8,FALSE)</f>
        <v>6</v>
      </c>
      <c r="I12">
        <f>VLOOKUP(A12,Data!A:K,9,FALSE)</f>
        <v>5</v>
      </c>
      <c r="J12">
        <f>VLOOKUP(A12,Data!A:K,11,FALSE)</f>
        <v>10</v>
      </c>
      <c r="L12">
        <f>(F12*9)/(E12*($X$2/$X$3))*-1</f>
        <v>-0.17651514252133971</v>
      </c>
      <c r="M12">
        <f>(I12+H12)/(E12*($X$4/$X$3))*-1</f>
        <v>-0.64971461441165479</v>
      </c>
      <c r="N12" s="2" t="str">
        <f>IF(ISERROR((((E12/D12)/6.15)-(0.11*((F12*9)/E12)))*D12),"0",(((E12/D12)/6.15)-(0.11*((F12*9)/E12)))*D12)</f>
        <v>0</v>
      </c>
      <c r="P12">
        <f>STANDARDIZE(H12,$X$6,$X$7)</f>
        <v>-1.2767449346418875</v>
      </c>
      <c r="Q12">
        <f>STANDARDIZE(L12,$X$9,$X$10)</f>
        <v>1.4980713868537723</v>
      </c>
      <c r="R12">
        <f>STANDARDIZE(M12,$X$12,$X$13)</f>
        <v>1.2859250822127113</v>
      </c>
      <c r="S12">
        <f>STANDARDIZE(N12,$X$15,$X$16)</f>
        <v>-1.4161756892355608</v>
      </c>
      <c r="T12">
        <f>STANDARDIZE(J12,$X$18,$X$19)</f>
        <v>4.1304842393236703</v>
      </c>
      <c r="U12">
        <f>(SUM(P12:T12))</f>
        <v>4.2215600845127055</v>
      </c>
      <c r="W12" t="s">
        <v>161</v>
      </c>
      <c r="X12">
        <f>AVERAGE(M:M)</f>
        <v>-1.009236179801926</v>
      </c>
    </row>
    <row r="13" spans="1:24" x14ac:dyDescent="0.25">
      <c r="A13" s="5">
        <v>3096</v>
      </c>
      <c r="B13" t="str">
        <f>VLOOKUP(A13,Data!A:K,2,FALSE)</f>
        <v>Kenley Jansen</v>
      </c>
      <c r="C13" t="str">
        <f>VLOOKUP(A13,Data!A:K,3,FALSE)</f>
        <v>Dodgers</v>
      </c>
      <c r="D13">
        <f>VLOOKUP(A13,Data!A:K,4,FALSE)</f>
        <v>0</v>
      </c>
      <c r="E13">
        <f>VLOOKUP(A13,Data!A:K,5,FALSE)</f>
        <v>13.1</v>
      </c>
      <c r="F13">
        <f>VLOOKUP(A13,Data!A:K,6,FALSE)</f>
        <v>1</v>
      </c>
      <c r="G13">
        <f>VLOOKUP(A13,Data!A:K,7,FALSE)</f>
        <v>14</v>
      </c>
      <c r="H13">
        <f>VLOOKUP(A13,Data!A:K,8,FALSE)</f>
        <v>7</v>
      </c>
      <c r="I13">
        <f>VLOOKUP(A13,Data!A:K,9,FALSE)</f>
        <v>1</v>
      </c>
      <c r="J13">
        <f>VLOOKUP(A13,Data!A:K,11,FALSE)</f>
        <v>11</v>
      </c>
      <c r="L13">
        <f>(F13*9)/(E13*($X$2/$X$3))*-1</f>
        <v>-0.17651514252133971</v>
      </c>
      <c r="M13">
        <f>(I13+H13)/(E13*($X$4/$X$3))*-1</f>
        <v>-0.47251971957211253</v>
      </c>
      <c r="N13" s="2" t="str">
        <f>IF(ISERROR((((E13/D13)/6.15)-(0.11*((F13*9)/E13)))*D13),"0",(((E13/D13)/6.15)-(0.11*((F13*9)/E13)))*D13)</f>
        <v>0</v>
      </c>
      <c r="P13">
        <f>STANDARDIZE(H13,$X$6,$X$7)</f>
        <v>-1.1898391074920338</v>
      </c>
      <c r="Q13">
        <f>STANDARDIZE(L13,$X$9,$X$10)</f>
        <v>1.4980713868537723</v>
      </c>
      <c r="R13">
        <f>STANDARDIZE(M13,$X$12,$X$13)</f>
        <v>1.919710038803182</v>
      </c>
      <c r="S13">
        <f>STANDARDIZE(N13,$X$15,$X$16)</f>
        <v>-1.4161756892355608</v>
      </c>
      <c r="T13">
        <f>STANDARDIZE(J13,$X$18,$X$19)</f>
        <v>4.5759553297784334</v>
      </c>
      <c r="U13">
        <f>(SUM(P13:T13))</f>
        <v>5.3877219587077931</v>
      </c>
      <c r="W13" t="s">
        <v>162</v>
      </c>
      <c r="X13">
        <f>STDEVPA(M:M)</f>
        <v>0.27958204592419716</v>
      </c>
    </row>
    <row r="14" spans="1:24" x14ac:dyDescent="0.25">
      <c r="A14" s="5">
        <v>4994</v>
      </c>
      <c r="B14" t="str">
        <f>VLOOKUP(A14,Data!A:K,2,FALSE)</f>
        <v>Fernando Abad</v>
      </c>
      <c r="C14" t="str">
        <f>VLOOKUP(A14,Data!A:K,3,FALSE)</f>
        <v>Twins</v>
      </c>
      <c r="D14">
        <f>VLOOKUP(A14,Data!A:K,4,FALSE)</f>
        <v>0</v>
      </c>
      <c r="E14">
        <f>VLOOKUP(A14,Data!A:K,5,FALSE)</f>
        <v>13.1</v>
      </c>
      <c r="F14">
        <f>VLOOKUP(A14,Data!A:K,6,FALSE)</f>
        <v>1</v>
      </c>
      <c r="G14">
        <f>VLOOKUP(A14,Data!A:K,7,FALSE)</f>
        <v>14</v>
      </c>
      <c r="H14">
        <f>VLOOKUP(A14,Data!A:K,8,FALSE)</f>
        <v>8</v>
      </c>
      <c r="I14">
        <f>VLOOKUP(A14,Data!A:K,9,FALSE)</f>
        <v>4</v>
      </c>
      <c r="J14">
        <f>VLOOKUP(A14,Data!A:K,11,FALSE)</f>
        <v>0</v>
      </c>
      <c r="L14">
        <f>(F14*9)/(E14*($X$2/$X$3))*-1</f>
        <v>-0.17651514252133971</v>
      </c>
      <c r="M14">
        <f>(I14+H14)/(E14*($X$4/$X$3))*-1</f>
        <v>-0.70877957935816882</v>
      </c>
      <c r="N14" s="2" t="str">
        <f>IF(ISERROR((((E14/D14)/6.15)-(0.11*((F14*9)/E14)))*D14),"0",(((E14/D14)/6.15)-(0.11*((F14*9)/E14)))*D14)</f>
        <v>0</v>
      </c>
      <c r="P14">
        <f>STANDARDIZE(H14,$X$6,$X$7)</f>
        <v>-1.1029332803421801</v>
      </c>
      <c r="Q14">
        <f>STANDARDIZE(L14,$X$9,$X$10)</f>
        <v>1.4980713868537723</v>
      </c>
      <c r="R14">
        <f>STANDARDIZE(M14,$X$12,$X$13)</f>
        <v>1.0746634300158879</v>
      </c>
      <c r="S14">
        <f>STANDARDIZE(N14,$X$15,$X$16)</f>
        <v>-1.4161756892355608</v>
      </c>
      <c r="T14">
        <f>STANDARDIZE(J14,$X$18,$X$19)</f>
        <v>-0.32422666522395566</v>
      </c>
      <c r="U14">
        <f>(SUM(P14:T14))</f>
        <v>-0.27060081793203633</v>
      </c>
    </row>
    <row r="15" spans="1:24" x14ac:dyDescent="0.25">
      <c r="A15" s="5">
        <v>8350</v>
      </c>
      <c r="B15" t="str">
        <f>VLOOKUP(A15,Data!A:K,2,FALSE)</f>
        <v>A.J. Ramos</v>
      </c>
      <c r="C15" t="str">
        <f>VLOOKUP(A15,Data!A:K,3,FALSE)</f>
        <v>Marlins</v>
      </c>
      <c r="D15">
        <f>VLOOKUP(A15,Data!A:K,4,FALSE)</f>
        <v>0</v>
      </c>
      <c r="E15">
        <f>VLOOKUP(A15,Data!A:K,5,FALSE)</f>
        <v>12.1</v>
      </c>
      <c r="F15">
        <f>VLOOKUP(A15,Data!A:K,6,FALSE)</f>
        <v>1</v>
      </c>
      <c r="G15">
        <f>VLOOKUP(A15,Data!A:K,7,FALSE)</f>
        <v>18</v>
      </c>
      <c r="H15">
        <f>VLOOKUP(A15,Data!A:K,8,FALSE)</f>
        <v>6</v>
      </c>
      <c r="I15">
        <f>VLOOKUP(A15,Data!A:K,9,FALSE)</f>
        <v>8</v>
      </c>
      <c r="J15">
        <f>VLOOKUP(A15,Data!A:K,11,FALSE)</f>
        <v>9</v>
      </c>
      <c r="L15">
        <f>(F15*9)/(E15*($X$2/$X$3))*-1</f>
        <v>-0.19110317082888842</v>
      </c>
      <c r="M15">
        <f>(I15+H15)/(E15*($X$4/$X$3))*-1</f>
        <v>-0.89524913811493212</v>
      </c>
      <c r="N15" s="2" t="str">
        <f>IF(ISERROR((((E15/D15)/6.15)-(0.11*((F15*9)/E15)))*D15),"0",(((E15/D15)/6.15)-(0.11*((F15*9)/E15)))*D15)</f>
        <v>0</v>
      </c>
      <c r="P15">
        <f>STANDARDIZE(H15,$X$6,$X$7)</f>
        <v>-1.2767449346418875</v>
      </c>
      <c r="Q15">
        <f>STANDARDIZE(L15,$X$9,$X$10)</f>
        <v>1.4716205984012014</v>
      </c>
      <c r="R15">
        <f>STANDARDIZE(M15,$X$12,$X$13)</f>
        <v>0.40770515613831343</v>
      </c>
      <c r="S15">
        <f>STANDARDIZE(N15,$X$15,$X$16)</f>
        <v>-1.4161756892355608</v>
      </c>
      <c r="T15">
        <f>STANDARDIZE(J15,$X$18,$X$19)</f>
        <v>3.685013148868908</v>
      </c>
      <c r="U15">
        <f>(SUM(P15:T15))</f>
        <v>2.8714182795309746</v>
      </c>
      <c r="W15" t="s">
        <v>231</v>
      </c>
      <c r="X15">
        <f>AVERAGE(N:N)</f>
        <v>2.5949944235053835</v>
      </c>
    </row>
    <row r="16" spans="1:24" x14ac:dyDescent="0.25">
      <c r="A16" s="5">
        <v>2391</v>
      </c>
      <c r="B16" t="str">
        <f>VLOOKUP(A16,Data!A:K,2,FALSE)</f>
        <v>Hector Rondon</v>
      </c>
      <c r="C16" t="str">
        <f>VLOOKUP(A16,Data!A:K,3,FALSE)</f>
        <v>Cubs</v>
      </c>
      <c r="D16">
        <f>VLOOKUP(A16,Data!A:K,4,FALSE)</f>
        <v>0</v>
      </c>
      <c r="E16">
        <f>VLOOKUP(A16,Data!A:K,5,FALSE)</f>
        <v>11.1</v>
      </c>
      <c r="F16">
        <f>VLOOKUP(A16,Data!A:K,6,FALSE)</f>
        <v>1</v>
      </c>
      <c r="G16">
        <f>VLOOKUP(A16,Data!A:K,7,FALSE)</f>
        <v>18</v>
      </c>
      <c r="H16">
        <f>VLOOKUP(A16,Data!A:K,8,FALSE)</f>
        <v>4</v>
      </c>
      <c r="I16">
        <f>VLOOKUP(A16,Data!A:K,9,FALSE)</f>
        <v>0</v>
      </c>
      <c r="J16">
        <f>VLOOKUP(A16,Data!A:K,11,FALSE)</f>
        <v>6</v>
      </c>
      <c r="L16">
        <f>(F16*9)/(E16*($X$2/$X$3))*-1</f>
        <v>-0.20831967270536486</v>
      </c>
      <c r="M16">
        <f>(I16+H16)/(E16*($X$4/$X$3))*-1</f>
        <v>-0.27882920389165194</v>
      </c>
      <c r="N16" s="2" t="str">
        <f>IF(ISERROR((((E16/D16)/6.15)-(0.11*((F16*9)/E16)))*D16),"0",(((E16/D16)/6.15)-(0.11*((F16*9)/E16)))*D16)</f>
        <v>0</v>
      </c>
      <c r="P16">
        <f>STANDARDIZE(H16,$X$6,$X$7)</f>
        <v>-1.450556588941595</v>
      </c>
      <c r="Q16">
        <f>STANDARDIZE(L16,$X$9,$X$10)</f>
        <v>1.4404039021193387</v>
      </c>
      <c r="R16">
        <f>STANDARDIZE(M16,$X$12,$X$13)</f>
        <v>2.6124959973585309</v>
      </c>
      <c r="S16">
        <f>STANDARDIZE(N16,$X$15,$X$16)</f>
        <v>-1.4161756892355608</v>
      </c>
      <c r="T16">
        <f>STANDARDIZE(J16,$X$18,$X$19)</f>
        <v>2.3485998775046197</v>
      </c>
      <c r="U16">
        <f>(SUM(P16:T16))</f>
        <v>3.5347674988053335</v>
      </c>
      <c r="W16" t="s">
        <v>232</v>
      </c>
      <c r="X16">
        <f>STDEV(N:N)</f>
        <v>1.8323958271774448</v>
      </c>
    </row>
    <row r="17" spans="1:24" x14ac:dyDescent="0.25">
      <c r="A17" s="5">
        <v>11632</v>
      </c>
      <c r="B17" t="str">
        <f>VLOOKUP(A17,Data!A:K,2,FALSE)</f>
        <v>Heath Hembree</v>
      </c>
      <c r="C17" t="str">
        <f>VLOOKUP(A17,Data!A:K,3,FALSE)</f>
        <v>Red Sox</v>
      </c>
      <c r="D17">
        <f>VLOOKUP(A17,Data!A:K,4,FALSE)</f>
        <v>0</v>
      </c>
      <c r="E17">
        <f>VLOOKUP(A17,Data!A:K,5,FALSE)</f>
        <v>10.1</v>
      </c>
      <c r="F17">
        <f>VLOOKUP(A17,Data!A:K,6,FALSE)</f>
        <v>1</v>
      </c>
      <c r="G17">
        <f>VLOOKUP(A17,Data!A:K,7,FALSE)</f>
        <v>11</v>
      </c>
      <c r="H17">
        <f>VLOOKUP(A17,Data!A:K,8,FALSE)</f>
        <v>10</v>
      </c>
      <c r="I17">
        <f>VLOOKUP(A17,Data!A:K,9,FALSE)</f>
        <v>3</v>
      </c>
      <c r="J17">
        <f>VLOOKUP(A17,Data!A:K,11,FALSE)</f>
        <v>0</v>
      </c>
      <c r="L17">
        <f>(F17*9)/(E17*($X$2/$X$3))*-1</f>
        <v>-0.22894538287421284</v>
      </c>
      <c r="M17">
        <f>(I17+H17)/(E17*($X$4/$X$3))*-1</f>
        <v>-0.99591718122686579</v>
      </c>
      <c r="N17" s="2" t="str">
        <f>IF(ISERROR((((E17/D17)/6.15)-(0.11*((F17*9)/E17)))*D17),"0",(((E17/D17)/6.15)-(0.11*((F17*9)/E17)))*D17)</f>
        <v>0</v>
      </c>
      <c r="P17">
        <f>STANDARDIZE(H17,$X$6,$X$7)</f>
        <v>-0.92912162604247273</v>
      </c>
      <c r="Q17">
        <f>STANDARDIZE(L17,$X$9,$X$10)</f>
        <v>1.4030056818212655</v>
      </c>
      <c r="R17">
        <f>STANDARDIZE(M17,$X$12,$X$13)</f>
        <v>4.7638962405588146E-2</v>
      </c>
      <c r="S17">
        <f>STANDARDIZE(N17,$X$15,$X$16)</f>
        <v>-1.4161756892355608</v>
      </c>
      <c r="T17">
        <f>STANDARDIZE(J17,$X$18,$X$19)</f>
        <v>-0.32422666522395566</v>
      </c>
      <c r="U17">
        <f>(SUM(P17:T17))</f>
        <v>-1.2188793362751356</v>
      </c>
    </row>
    <row r="18" spans="1:24" x14ac:dyDescent="0.25">
      <c r="A18" s="5">
        <v>7558</v>
      </c>
      <c r="B18" t="str">
        <f>VLOOKUP(A18,Data!A:K,2,FALSE)</f>
        <v>Fernando Rodriguez</v>
      </c>
      <c r="C18" t="str">
        <f>VLOOKUP(A18,Data!A:K,3,FALSE)</f>
        <v>Athletics</v>
      </c>
      <c r="D18">
        <f>VLOOKUP(A18,Data!A:K,4,FALSE)</f>
        <v>0</v>
      </c>
      <c r="E18">
        <f>VLOOKUP(A18,Data!A:K,5,FALSE)</f>
        <v>19</v>
      </c>
      <c r="F18">
        <f>VLOOKUP(A18,Data!A:K,6,FALSE)</f>
        <v>2</v>
      </c>
      <c r="G18">
        <f>VLOOKUP(A18,Data!A:K,7,FALSE)</f>
        <v>18</v>
      </c>
      <c r="H18">
        <f>VLOOKUP(A18,Data!A:K,8,FALSE)</f>
        <v>10</v>
      </c>
      <c r="I18">
        <f>VLOOKUP(A18,Data!A:K,9,FALSE)</f>
        <v>6</v>
      </c>
      <c r="J18">
        <f>VLOOKUP(A18,Data!A:K,11,FALSE)</f>
        <v>0</v>
      </c>
      <c r="L18">
        <f>(F18*9)/(E18*($X$2/$X$3))*-1</f>
        <v>-0.24340509126626841</v>
      </c>
      <c r="M18">
        <f>(I18+H18)/(E18*($X$4/$X$3))*-1</f>
        <v>-0.6515798238310182</v>
      </c>
      <c r="N18" s="2" t="str">
        <f>IF(ISERROR((((E18/D18)/6.15)-(0.11*((F18*9)/E18)))*D18),"0",(((E18/D18)/6.15)-(0.11*((F18*9)/E18)))*D18)</f>
        <v>0</v>
      </c>
      <c r="P18">
        <f>STANDARDIZE(H18,$X$6,$X$7)</f>
        <v>-0.92912162604247273</v>
      </c>
      <c r="Q18">
        <f>STANDARDIZE(L18,$X$9,$X$10)</f>
        <v>1.3767875610649321</v>
      </c>
      <c r="R18">
        <f>STANDARDIZE(M18,$X$12,$X$13)</f>
        <v>1.2792536616170227</v>
      </c>
      <c r="S18">
        <f>STANDARDIZE(N18,$X$15,$X$16)</f>
        <v>-1.4161756892355608</v>
      </c>
      <c r="T18">
        <f>STANDARDIZE(J18,$X$18,$X$19)</f>
        <v>-0.32422666522395566</v>
      </c>
      <c r="U18">
        <f>(SUM(P18:T18))</f>
        <v>-1.3482757820034552E-2</v>
      </c>
      <c r="W18" t="s">
        <v>226</v>
      </c>
      <c r="X18">
        <f>AVERAGE(J:J)</f>
        <v>0.72782874617737003</v>
      </c>
    </row>
    <row r="19" spans="1:24" x14ac:dyDescent="0.25">
      <c r="A19" s="5">
        <v>6627</v>
      </c>
      <c r="B19" t="str">
        <f>VLOOKUP(A19,Data!A:K,2,FALSE)</f>
        <v>Brad Brach</v>
      </c>
      <c r="C19" t="str">
        <f>VLOOKUP(A19,Data!A:K,3,FALSE)</f>
        <v>Orioles</v>
      </c>
      <c r="D19">
        <f>VLOOKUP(A19,Data!A:K,4,FALSE)</f>
        <v>0</v>
      </c>
      <c r="E19">
        <f>VLOOKUP(A19,Data!A:K,5,FALSE)</f>
        <v>17</v>
      </c>
      <c r="F19">
        <f>VLOOKUP(A19,Data!A:K,6,FALSE)</f>
        <v>2</v>
      </c>
      <c r="G19">
        <f>VLOOKUP(A19,Data!A:K,7,FALSE)</f>
        <v>17</v>
      </c>
      <c r="H19">
        <f>VLOOKUP(A19,Data!A:K,8,FALSE)</f>
        <v>7</v>
      </c>
      <c r="I19">
        <f>VLOOKUP(A19,Data!A:K,9,FALSE)</f>
        <v>5</v>
      </c>
      <c r="J19">
        <f>VLOOKUP(A19,Data!A:K,11,FALSE)</f>
        <v>0</v>
      </c>
      <c r="L19">
        <f>(F19*9)/(E19*($X$2/$X$3))*-1</f>
        <v>-0.2720409843564176</v>
      </c>
      <c r="M19">
        <f>(I19+H19)/(E19*($X$4/$X$3))*-1</f>
        <v>-0.54617720527011826</v>
      </c>
      <c r="N19" s="2" t="str">
        <f>IF(ISERROR((((E19/D19)/6.15)-(0.11*((F19*9)/E19)))*D19),"0",(((E19/D19)/6.15)-(0.11*((F19*9)/E19)))*D19)</f>
        <v>0</v>
      </c>
      <c r="P19">
        <f>STANDARDIZE(H19,$X$6,$X$7)</f>
        <v>-1.1898391074920338</v>
      </c>
      <c r="Q19">
        <f>STANDARDIZE(L19,$X$9,$X$10)</f>
        <v>1.3248654003514091</v>
      </c>
      <c r="R19">
        <f>STANDARDIZE(M19,$X$12,$X$13)</f>
        <v>1.6562543313577316</v>
      </c>
      <c r="S19">
        <f>STANDARDIZE(N19,$X$15,$X$16)</f>
        <v>-1.4161756892355608</v>
      </c>
      <c r="T19">
        <f>STANDARDIZE(J19,$X$18,$X$19)</f>
        <v>-0.32422666522395566</v>
      </c>
      <c r="U19">
        <f>(SUM(P19:T19))</f>
        <v>5.0878269757590411E-2</v>
      </c>
      <c r="W19" t="s">
        <v>227</v>
      </c>
      <c r="X19">
        <f>STDEV(J:J)</f>
        <v>2.244814582645851</v>
      </c>
    </row>
    <row r="20" spans="1:24" x14ac:dyDescent="0.25">
      <c r="A20" s="5">
        <v>4505</v>
      </c>
      <c r="B20" t="str">
        <f>VLOOKUP(A20,Data!A:K,2,FALSE)</f>
        <v>Jordan Zimmermann</v>
      </c>
      <c r="C20" t="str">
        <f>VLOOKUP(A20,Data!A:K,3,FALSE)</f>
        <v>Tigers</v>
      </c>
      <c r="D20">
        <f>VLOOKUP(A20,Data!A:K,4,FALSE)</f>
        <v>6</v>
      </c>
      <c r="E20">
        <f>VLOOKUP(A20,Data!A:K,5,FALSE)</f>
        <v>41</v>
      </c>
      <c r="F20">
        <f>VLOOKUP(A20,Data!A:K,6,FALSE)</f>
        <v>5</v>
      </c>
      <c r="G20">
        <f>VLOOKUP(A20,Data!A:K,7,FALSE)</f>
        <v>25</v>
      </c>
      <c r="H20">
        <f>VLOOKUP(A20,Data!A:K,8,FALSE)</f>
        <v>35</v>
      </c>
      <c r="I20">
        <f>VLOOKUP(A20,Data!A:K,9,FALSE)</f>
        <v>8</v>
      </c>
      <c r="J20">
        <f>VLOOKUP(A20,Data!A:K,11,FALSE)</f>
        <v>0</v>
      </c>
      <c r="L20">
        <f>(F20*9)/(E20*($X$2/$X$3))*-1</f>
        <v>-0.28199370329628659</v>
      </c>
      <c r="M20">
        <f>(I20+H20)/(E20*($X$4/$X$3))*-1</f>
        <v>-0.81149499400905778</v>
      </c>
      <c r="N20" s="2">
        <f>IF(ISERROR((((E20/D20)/6.15)-(0.11*((F20*9)/E20)))*D20),"0",(((E20/D20)/6.15)-(0.11*((F20*9)/E20)))*D20)</f>
        <v>5.9422764227642269</v>
      </c>
      <c r="P20">
        <f>STANDARDIZE(H20,$X$6,$X$7)</f>
        <v>1.24352405270387</v>
      </c>
      <c r="Q20">
        <f>STANDARDIZE(L20,$X$9,$X$10)</f>
        <v>1.3068192835180501</v>
      </c>
      <c r="R20">
        <f>STANDARDIZE(M20,$X$12,$X$13)</f>
        <v>0.70727426412238803</v>
      </c>
      <c r="S20">
        <f>STANDARDIZE(N20,$X$15,$X$16)</f>
        <v>1.8267243079323499</v>
      </c>
      <c r="T20">
        <f>STANDARDIZE(J20,$X$18,$X$19)</f>
        <v>-0.32422666522395566</v>
      </c>
      <c r="U20">
        <f>(SUM(P20:T20))</f>
        <v>4.7601152430527023</v>
      </c>
    </row>
    <row r="21" spans="1:24" x14ac:dyDescent="0.25">
      <c r="A21" s="5">
        <v>14099</v>
      </c>
      <c r="B21" t="str">
        <f>VLOOKUP(A21,Data!A:K,2,FALSE)</f>
        <v>Cesar Vargas</v>
      </c>
      <c r="C21" t="str">
        <f>VLOOKUP(A21,Data!A:K,3,FALSE)</f>
        <v>Padres</v>
      </c>
      <c r="D21">
        <f>VLOOKUP(A21,Data!A:K,4,FALSE)</f>
        <v>3</v>
      </c>
      <c r="E21">
        <f>VLOOKUP(A21,Data!A:K,5,FALSE)</f>
        <v>16.100000000000001</v>
      </c>
      <c r="F21">
        <f>VLOOKUP(A21,Data!A:K,6,FALSE)</f>
        <v>2</v>
      </c>
      <c r="G21">
        <f>VLOOKUP(A21,Data!A:K,7,FALSE)</f>
        <v>12</v>
      </c>
      <c r="H21">
        <f>VLOOKUP(A21,Data!A:K,8,FALSE)</f>
        <v>13</v>
      </c>
      <c r="I21">
        <f>VLOOKUP(A21,Data!A:K,9,FALSE)</f>
        <v>9</v>
      </c>
      <c r="J21">
        <f>VLOOKUP(A21,Data!A:K,11,FALSE)</f>
        <v>0</v>
      </c>
      <c r="L21">
        <f>(F21*9)/(E21*($X$2/$X$3))*-1</f>
        <v>-0.28724824435149687</v>
      </c>
      <c r="M21">
        <f>(I21+H21)/(E21*($X$4/$X$3))*-1</f>
        <v>-1.0572995588562331</v>
      </c>
      <c r="N21" s="2">
        <f>IF(ISERROR((((E21/D21)/6.15)-(0.11*((F21*9)/E21)))*D21),"0",(((E21/D21)/6.15)-(0.11*((F21*9)/E21)))*D21)</f>
        <v>2.2489420794829065</v>
      </c>
      <c r="P21">
        <f>STANDARDIZE(H21,$X$6,$X$7)</f>
        <v>-0.66840414459291164</v>
      </c>
      <c r="Q21">
        <f>STANDARDIZE(L21,$X$9,$X$10)</f>
        <v>1.2972918305314944</v>
      </c>
      <c r="R21">
        <f>STANDARDIZE(M21,$X$12,$X$13)</f>
        <v>-0.17191153636288362</v>
      </c>
      <c r="S21">
        <f>STANDARDIZE(N21,$X$15,$X$16)</f>
        <v>-0.1888523968947928</v>
      </c>
      <c r="T21">
        <f>STANDARDIZE(J21,$X$18,$X$19)</f>
        <v>-0.32422666522395566</v>
      </c>
      <c r="U21">
        <f>(SUM(P21:T21))</f>
        <v>-5.6102912543049277E-2</v>
      </c>
    </row>
    <row r="22" spans="1:24" x14ac:dyDescent="0.25">
      <c r="A22" s="5">
        <v>4153</v>
      </c>
      <c r="B22" t="str">
        <f>VLOOKUP(A22,Data!A:K,2,FALSE)</f>
        <v>Jake Arrieta</v>
      </c>
      <c r="C22" t="str">
        <f>VLOOKUP(A22,Data!A:K,3,FALSE)</f>
        <v>Cubs</v>
      </c>
      <c r="D22">
        <f>VLOOKUP(A22,Data!A:K,4,FALSE)</f>
        <v>7</v>
      </c>
      <c r="E22">
        <f>VLOOKUP(A22,Data!A:K,5,FALSE)</f>
        <v>48</v>
      </c>
      <c r="F22">
        <f>VLOOKUP(A22,Data!A:K,6,FALSE)</f>
        <v>6</v>
      </c>
      <c r="G22">
        <f>VLOOKUP(A22,Data!A:K,7,FALSE)</f>
        <v>44</v>
      </c>
      <c r="H22">
        <f>VLOOKUP(A22,Data!A:K,8,FALSE)</f>
        <v>26</v>
      </c>
      <c r="I22">
        <f>VLOOKUP(A22,Data!A:K,9,FALSE)</f>
        <v>16</v>
      </c>
      <c r="J22">
        <f>VLOOKUP(A22,Data!A:K,11,FALSE)</f>
        <v>0</v>
      </c>
      <c r="L22">
        <f>(F22*9)/(E22*($X$2/$X$3))*-1</f>
        <v>-0.28904354587869374</v>
      </c>
      <c r="M22">
        <f>(I22+H22)/(E22*($X$4/$X$3))*-1</f>
        <v>-0.67703216069941741</v>
      </c>
      <c r="N22" s="2">
        <f>IF(ISERROR((((E22/D22)/6.15)-(0.11*((F22*9)/E22)))*D22),"0",(((E22/D22)/6.15)-(0.11*((F22*9)/E22)))*D22)</f>
        <v>6.9386280487804868</v>
      </c>
      <c r="P22">
        <f>STANDARDIZE(H22,$X$6,$X$7)</f>
        <v>0.46137160835518665</v>
      </c>
      <c r="Q22">
        <f>STANDARDIZE(L22,$X$9,$X$10)</f>
        <v>1.2940366174277544</v>
      </c>
      <c r="R22">
        <f>STANDARDIZE(M22,$X$12,$X$13)</f>
        <v>1.188216568071681</v>
      </c>
      <c r="S22">
        <f>STANDARDIZE(N22,$X$15,$X$16)</f>
        <v>2.3704668832202467</v>
      </c>
      <c r="T22">
        <f>STANDARDIZE(J22,$X$18,$X$19)</f>
        <v>-0.32422666522395566</v>
      </c>
      <c r="U22">
        <f>(SUM(P22:T22))</f>
        <v>4.9898650118509131</v>
      </c>
    </row>
    <row r="23" spans="1:24" x14ac:dyDescent="0.25">
      <c r="A23" s="5">
        <v>6483</v>
      </c>
      <c r="B23" t="str">
        <f>VLOOKUP(A23,Data!A:K,2,FALSE)</f>
        <v>Steve Cishek</v>
      </c>
      <c r="C23" t="str">
        <f>VLOOKUP(A23,Data!A:K,3,FALSE)</f>
        <v>Mariners</v>
      </c>
      <c r="D23">
        <f>VLOOKUP(A23,Data!A:K,4,FALSE)</f>
        <v>0</v>
      </c>
      <c r="E23">
        <f>VLOOKUP(A23,Data!A:K,5,FALSE)</f>
        <v>16</v>
      </c>
      <c r="F23">
        <f>VLOOKUP(A23,Data!A:K,6,FALSE)</f>
        <v>2</v>
      </c>
      <c r="G23">
        <f>VLOOKUP(A23,Data!A:K,7,FALSE)</f>
        <v>17</v>
      </c>
      <c r="H23">
        <f>VLOOKUP(A23,Data!A:K,8,FALSE)</f>
        <v>9</v>
      </c>
      <c r="I23">
        <f>VLOOKUP(A23,Data!A:K,9,FALSE)</f>
        <v>4</v>
      </c>
      <c r="J23">
        <f>VLOOKUP(A23,Data!A:K,11,FALSE)</f>
        <v>9</v>
      </c>
      <c r="L23">
        <f>(F23*9)/(E23*($X$2/$X$3))*-1</f>
        <v>-0.28904354587869374</v>
      </c>
      <c r="M23">
        <f>(I23+H23)/(E23*($X$4/$X$3))*-1</f>
        <v>-0.628672720649459</v>
      </c>
      <c r="N23" s="2" t="str">
        <f>IF(ISERROR((((E23/D23)/6.15)-(0.11*((F23*9)/E23)))*D23),"0",(((E23/D23)/6.15)-(0.11*((F23*9)/E23)))*D23)</f>
        <v>0</v>
      </c>
      <c r="P23">
        <f>STANDARDIZE(H23,$X$6,$X$7)</f>
        <v>-1.0160274531923266</v>
      </c>
      <c r="Q23">
        <f>STANDARDIZE(L23,$X$9,$X$10)</f>
        <v>1.2940366174277544</v>
      </c>
      <c r="R23">
        <f>STANDARDIZE(M23,$X$12,$X$13)</f>
        <v>1.3611870458078301</v>
      </c>
      <c r="S23">
        <f>STANDARDIZE(N23,$X$15,$X$16)</f>
        <v>-1.4161756892355608</v>
      </c>
      <c r="T23">
        <f>STANDARDIZE(J23,$X$18,$X$19)</f>
        <v>3.685013148868908</v>
      </c>
      <c r="U23">
        <f>(SUM(P23:T23))</f>
        <v>3.9080336696766054</v>
      </c>
    </row>
    <row r="24" spans="1:24" x14ac:dyDescent="0.25">
      <c r="A24" s="5">
        <v>12972</v>
      </c>
      <c r="B24" t="str">
        <f>VLOOKUP(A24,Data!A:K,2,FALSE)</f>
        <v>Joe Ross</v>
      </c>
      <c r="C24" t="str">
        <f>VLOOKUP(A24,Data!A:K,3,FALSE)</f>
        <v>Nationals</v>
      </c>
      <c r="D24">
        <f>VLOOKUP(A24,Data!A:K,4,FALSE)</f>
        <v>5</v>
      </c>
      <c r="E24">
        <f>VLOOKUP(A24,Data!A:K,5,FALSE)</f>
        <v>29.1</v>
      </c>
      <c r="F24">
        <f>VLOOKUP(A24,Data!A:K,6,FALSE)</f>
        <v>4</v>
      </c>
      <c r="G24">
        <f>VLOOKUP(A24,Data!A:K,7,FALSE)</f>
        <v>23</v>
      </c>
      <c r="H24">
        <f>VLOOKUP(A24,Data!A:K,8,FALSE)</f>
        <v>20</v>
      </c>
      <c r="I24">
        <f>VLOOKUP(A24,Data!A:K,9,FALSE)</f>
        <v>9</v>
      </c>
      <c r="J24">
        <f>VLOOKUP(A24,Data!A:K,11,FALSE)</f>
        <v>0</v>
      </c>
      <c r="L24">
        <f>(F24*9)/(E24*($X$2/$X$3))*-1</f>
        <v>-0.31784857278756695</v>
      </c>
      <c r="M24">
        <f>(I24+H24)/(E24*($X$4/$X$3))*-1</f>
        <v>-0.77109210251480043</v>
      </c>
      <c r="N24" s="2">
        <f>IF(ISERROR((((E24/D24)/6.15)-(0.11*((F24*9)/E24)))*D24),"0",(((E24/D24)/6.15)-(0.11*((F24*9)/E24)))*D24)</f>
        <v>4.0512949459391496</v>
      </c>
      <c r="P24">
        <f>STANDARDIZE(H24,$X$6,$X$7)</f>
        <v>-6.0063354543935632E-2</v>
      </c>
      <c r="Q24">
        <f>STANDARDIZE(L24,$X$9,$X$10)</f>
        <v>1.2418077858766838</v>
      </c>
      <c r="R24">
        <f>STANDARDIZE(M24,$X$12,$X$13)</f>
        <v>0.85178601687353483</v>
      </c>
      <c r="S24">
        <f>STANDARDIZE(N24,$X$15,$X$16)</f>
        <v>0.79475214952710194</v>
      </c>
      <c r="T24">
        <f>STANDARDIZE(J24,$X$18,$X$19)</f>
        <v>-0.32422666522395566</v>
      </c>
      <c r="U24">
        <f>(SUM(P24:T24))</f>
        <v>2.5040559325094294</v>
      </c>
    </row>
    <row r="25" spans="1:24" x14ac:dyDescent="0.25">
      <c r="A25" s="5">
        <v>12905</v>
      </c>
      <c r="B25" t="str">
        <f>VLOOKUP(A25,Data!A:K,2,FALSE)</f>
        <v>Logan Verrett</v>
      </c>
      <c r="C25" t="str">
        <f>VLOOKUP(A25,Data!A:K,3,FALSE)</f>
        <v>Mets</v>
      </c>
      <c r="D25">
        <f>VLOOKUP(A25,Data!A:K,4,FALSE)</f>
        <v>2</v>
      </c>
      <c r="E25">
        <f>VLOOKUP(A25,Data!A:K,5,FALSE)</f>
        <v>21.1</v>
      </c>
      <c r="F25">
        <f>VLOOKUP(A25,Data!A:K,6,FALSE)</f>
        <v>3</v>
      </c>
      <c r="G25">
        <f>VLOOKUP(A25,Data!A:K,7,FALSE)</f>
        <v>17</v>
      </c>
      <c r="H25">
        <f>VLOOKUP(A25,Data!A:K,8,FALSE)</f>
        <v>17</v>
      </c>
      <c r="I25">
        <f>VLOOKUP(A25,Data!A:K,9,FALSE)</f>
        <v>7</v>
      </c>
      <c r="J25">
        <f>VLOOKUP(A25,Data!A:K,11,FALSE)</f>
        <v>0</v>
      </c>
      <c r="L25">
        <f>(F25*9)/(E25*($X$2/$X$3))*-1</f>
        <v>-0.32876991000420142</v>
      </c>
      <c r="M25">
        <f>(I25+H25)/(E25*($X$4/$X$3))*-1</f>
        <v>-0.8800959705774416</v>
      </c>
      <c r="N25" s="2">
        <f>IF(ISERROR((((E25/D25)/6.15)-(0.11*((F25*9)/E25)))*D25),"0",(((E25/D25)/6.15)-(0.11*((F25*9)/E25)))*D25)</f>
        <v>3.1493777212653646</v>
      </c>
      <c r="P25">
        <f>STANDARDIZE(H25,$X$6,$X$7)</f>
        <v>-0.32078083599349677</v>
      </c>
      <c r="Q25">
        <f>STANDARDIZE(L25,$X$9,$X$10)</f>
        <v>1.2220053852885999</v>
      </c>
      <c r="R25">
        <f>STANDARDIZE(M25,$X$12,$X$13)</f>
        <v>0.46190451463932025</v>
      </c>
      <c r="S25">
        <f>STANDARDIZE(N25,$X$15,$X$16)</f>
        <v>0.30254560152209736</v>
      </c>
      <c r="T25">
        <f>STANDARDIZE(J25,$X$18,$X$19)</f>
        <v>-0.32422666522395566</v>
      </c>
      <c r="U25">
        <f>(SUM(P25:T25))</f>
        <v>1.3414480002325651</v>
      </c>
    </row>
    <row r="26" spans="1:24" x14ac:dyDescent="0.25">
      <c r="A26" s="5">
        <v>9059</v>
      </c>
      <c r="B26" t="str">
        <f>VLOOKUP(A26,Data!A:K,2,FALSE)</f>
        <v>John Axford</v>
      </c>
      <c r="C26" t="str">
        <f>VLOOKUP(A26,Data!A:K,3,FALSE)</f>
        <v>Athletics</v>
      </c>
      <c r="D26">
        <f>VLOOKUP(A26,Data!A:K,4,FALSE)</f>
        <v>0</v>
      </c>
      <c r="E26">
        <f>VLOOKUP(A26,Data!A:K,5,FALSE)</f>
        <v>14</v>
      </c>
      <c r="F26">
        <f>VLOOKUP(A26,Data!A:K,6,FALSE)</f>
        <v>2</v>
      </c>
      <c r="G26">
        <f>VLOOKUP(A26,Data!A:K,7,FALSE)</f>
        <v>7</v>
      </c>
      <c r="H26">
        <f>VLOOKUP(A26,Data!A:K,8,FALSE)</f>
        <v>13</v>
      </c>
      <c r="I26">
        <f>VLOOKUP(A26,Data!A:K,9,FALSE)</f>
        <v>0</v>
      </c>
      <c r="J26">
        <f>VLOOKUP(A26,Data!A:K,11,FALSE)</f>
        <v>0</v>
      </c>
      <c r="L26">
        <f>(F26*9)/(E26*($X$2/$X$3))*-1</f>
        <v>-0.33033548100422139</v>
      </c>
      <c r="M26">
        <f>(I26+H26)/(E26*($X$4/$X$3))*-1</f>
        <v>-0.71848310931366743</v>
      </c>
      <c r="N26" s="2" t="str">
        <f>IF(ISERROR((((E26/D26)/6.15)-(0.11*((F26*9)/E26)))*D26),"0",(((E26/D26)/6.15)-(0.11*((F26*9)/E26)))*D26)</f>
        <v>0</v>
      </c>
      <c r="P26">
        <f>STANDARDIZE(H26,$X$6,$X$7)</f>
        <v>-0.66840414459291164</v>
      </c>
      <c r="Q26">
        <f>STANDARDIZE(L26,$X$9,$X$10)</f>
        <v>1.2191667160417368</v>
      </c>
      <c r="R26">
        <f>STANDARDIZE(M26,$X$12,$X$13)</f>
        <v>1.0399561585835531</v>
      </c>
      <c r="S26">
        <f>STANDARDIZE(N26,$X$15,$X$16)</f>
        <v>-1.4161756892355608</v>
      </c>
      <c r="T26">
        <f>STANDARDIZE(J26,$X$18,$X$19)</f>
        <v>-0.32422666522395566</v>
      </c>
      <c r="U26">
        <f>(SUM(P26:T26))</f>
        <v>-0.14968362442713828</v>
      </c>
    </row>
    <row r="27" spans="1:24" x14ac:dyDescent="0.25">
      <c r="A27" s="5">
        <v>1852</v>
      </c>
      <c r="B27" t="str">
        <f>VLOOKUP(A27,Data!A:K,2,FALSE)</f>
        <v>Ryan Madson</v>
      </c>
      <c r="C27" t="str">
        <f>VLOOKUP(A27,Data!A:K,3,FALSE)</f>
        <v>Athletics</v>
      </c>
      <c r="D27">
        <f>VLOOKUP(A27,Data!A:K,4,FALSE)</f>
        <v>0</v>
      </c>
      <c r="E27">
        <f>VLOOKUP(A27,Data!A:K,5,FALSE)</f>
        <v>13.2</v>
      </c>
      <c r="F27">
        <f>VLOOKUP(A27,Data!A:K,6,FALSE)</f>
        <v>2</v>
      </c>
      <c r="G27">
        <f>VLOOKUP(A27,Data!A:K,7,FALSE)</f>
        <v>11</v>
      </c>
      <c r="H27">
        <f>VLOOKUP(A27,Data!A:K,8,FALSE)</f>
        <v>11</v>
      </c>
      <c r="I27">
        <f>VLOOKUP(A27,Data!A:K,9,FALSE)</f>
        <v>4</v>
      </c>
      <c r="J27">
        <f>VLOOKUP(A27,Data!A:K,11,FALSE)</f>
        <v>8</v>
      </c>
      <c r="L27">
        <f>(F27*9)/(E27*($X$2/$X$3))*-1</f>
        <v>-0.35035581318629549</v>
      </c>
      <c r="M27">
        <f>(I27+H27)/(E27*($X$4/$X$3))*-1</f>
        <v>-0.8792625463628797</v>
      </c>
      <c r="N27" s="2" t="str">
        <f>IF(ISERROR((((E27/D27)/6.15)-(0.11*((F27*9)/E27)))*D27),"0",(((E27/D27)/6.15)-(0.11*((F27*9)/E27)))*D27)</f>
        <v>0</v>
      </c>
      <c r="P27">
        <f>STANDARDIZE(H27,$X$6,$X$7)</f>
        <v>-0.84221579889261899</v>
      </c>
      <c r="Q27">
        <f>STANDARDIZE(L27,$X$9,$X$10)</f>
        <v>1.1828661577939705</v>
      </c>
      <c r="R27">
        <f>STANDARDIZE(M27,$X$12,$X$13)</f>
        <v>0.46488547935687535</v>
      </c>
      <c r="S27">
        <f>STANDARDIZE(N27,$X$15,$X$16)</f>
        <v>-1.4161756892355608</v>
      </c>
      <c r="T27">
        <f>STANDARDIZE(J27,$X$18,$X$19)</f>
        <v>3.2395420584141448</v>
      </c>
      <c r="U27">
        <f>(SUM(P27:T27))</f>
        <v>2.6289022074368109</v>
      </c>
    </row>
    <row r="28" spans="1:24" x14ac:dyDescent="0.25">
      <c r="A28" s="5">
        <v>10314</v>
      </c>
      <c r="B28" t="str">
        <f>VLOOKUP(A28,Data!A:K,2,FALSE)</f>
        <v>Erasmo Ramirez</v>
      </c>
      <c r="C28" t="str">
        <f>VLOOKUP(A28,Data!A:K,3,FALSE)</f>
        <v>Rays</v>
      </c>
      <c r="D28">
        <f>VLOOKUP(A28,Data!A:K,4,FALSE)</f>
        <v>1</v>
      </c>
      <c r="E28">
        <f>VLOOKUP(A28,Data!A:K,5,FALSE)</f>
        <v>27.1</v>
      </c>
      <c r="F28">
        <f>VLOOKUP(A28,Data!A:K,6,FALSE)</f>
        <v>4</v>
      </c>
      <c r="G28">
        <f>VLOOKUP(A28,Data!A:K,7,FALSE)</f>
        <v>19</v>
      </c>
      <c r="H28">
        <f>VLOOKUP(A28,Data!A:K,8,FALSE)</f>
        <v>18</v>
      </c>
      <c r="I28">
        <f>VLOOKUP(A28,Data!A:K,9,FALSE)</f>
        <v>3</v>
      </c>
      <c r="J28">
        <f>VLOOKUP(A28,Data!A:K,11,FALSE)</f>
        <v>0</v>
      </c>
      <c r="L28">
        <f>(F28*9)/(E28*($X$2/$X$3))*-1</f>
        <v>-0.34130603203388188</v>
      </c>
      <c r="M28">
        <f>(I28+H28)/(E28*($X$4/$X$3))*-1</f>
        <v>-0.59958567737217783</v>
      </c>
      <c r="N28" s="2">
        <f>IF(ISERROR((((E28/D28)/6.15)-(0.11*((F28*9)/E28)))*D28),"0",(((E28/D28)/6.15)-(0.11*((F28*9)/E28)))*D28)</f>
        <v>4.2603786037860374</v>
      </c>
      <c r="P28">
        <f>STANDARDIZE(H28,$X$6,$X$7)</f>
        <v>-0.23387500884364307</v>
      </c>
      <c r="Q28">
        <f>STANDARDIZE(L28,$X$9,$X$10)</f>
        <v>1.1992750817251565</v>
      </c>
      <c r="R28">
        <f>STANDARDIZE(M28,$X$12,$X$13)</f>
        <v>1.4652246394277277</v>
      </c>
      <c r="S28">
        <f>STANDARDIZE(N28,$X$15,$X$16)</f>
        <v>0.90885613008950727</v>
      </c>
      <c r="T28">
        <f>STANDARDIZE(J28,$X$18,$X$19)</f>
        <v>-0.32422666522395566</v>
      </c>
      <c r="U28">
        <f>(SUM(P28:T28))</f>
        <v>3.0152541771747927</v>
      </c>
    </row>
    <row r="29" spans="1:24" x14ac:dyDescent="0.25">
      <c r="A29" s="5">
        <v>9029</v>
      </c>
      <c r="B29" t="str">
        <f>VLOOKUP(A29,Data!A:K,2,FALSE)</f>
        <v>Adam Warren</v>
      </c>
      <c r="C29" t="str">
        <f>VLOOKUP(A29,Data!A:K,3,FALSE)</f>
        <v>Cubs</v>
      </c>
      <c r="D29">
        <f>VLOOKUP(A29,Data!A:K,4,FALSE)</f>
        <v>0</v>
      </c>
      <c r="E29">
        <f>VLOOKUP(A29,Data!A:K,5,FALSE)</f>
        <v>13.1</v>
      </c>
      <c r="F29">
        <f>VLOOKUP(A29,Data!A:K,6,FALSE)</f>
        <v>2</v>
      </c>
      <c r="G29">
        <f>VLOOKUP(A29,Data!A:K,7,FALSE)</f>
        <v>12</v>
      </c>
      <c r="H29">
        <f>VLOOKUP(A29,Data!A:K,8,FALSE)</f>
        <v>6</v>
      </c>
      <c r="I29">
        <f>VLOOKUP(A29,Data!A:K,9,FALSE)</f>
        <v>7</v>
      </c>
      <c r="J29">
        <f>VLOOKUP(A29,Data!A:K,11,FALSE)</f>
        <v>0</v>
      </c>
      <c r="L29">
        <f>(F29*9)/(E29*($X$2/$X$3))*-1</f>
        <v>-0.35303028504267941</v>
      </c>
      <c r="M29">
        <f>(I29+H29)/(E29*($X$4/$X$3))*-1</f>
        <v>-0.76784454430468285</v>
      </c>
      <c r="N29" s="2" t="str">
        <f>IF(ISERROR((((E29/D29)/6.15)-(0.11*((F29*9)/E29)))*D29),"0",(((E29/D29)/6.15)-(0.11*((F29*9)/E29)))*D29)</f>
        <v>0</v>
      </c>
      <c r="P29">
        <f>STANDARDIZE(H29,$X$6,$X$7)</f>
        <v>-1.2767449346418875</v>
      </c>
      <c r="Q29">
        <f>STANDARDIZE(L29,$X$9,$X$10)</f>
        <v>1.1780168465776659</v>
      </c>
      <c r="R29">
        <f>STANDARDIZE(M29,$X$12,$X$13)</f>
        <v>0.86340177781906458</v>
      </c>
      <c r="S29">
        <f>STANDARDIZE(N29,$X$15,$X$16)</f>
        <v>-1.4161756892355608</v>
      </c>
      <c r="T29">
        <f>STANDARDIZE(J29,$X$18,$X$19)</f>
        <v>-0.32422666522395566</v>
      </c>
      <c r="U29">
        <f>(SUM(P29:T29))</f>
        <v>-0.97572866470467345</v>
      </c>
    </row>
    <row r="30" spans="1:24" x14ac:dyDescent="0.25">
      <c r="A30" s="5">
        <v>11423</v>
      </c>
      <c r="B30" t="str">
        <f>VLOOKUP(A30,Data!A:K,2,FALSE)</f>
        <v>Jose Quintana</v>
      </c>
      <c r="C30" t="str">
        <f>VLOOKUP(A30,Data!A:K,3,FALSE)</f>
        <v>White Sox</v>
      </c>
      <c r="D30">
        <f>VLOOKUP(A30,Data!A:K,4,FALSE)</f>
        <v>7</v>
      </c>
      <c r="E30">
        <f>VLOOKUP(A30,Data!A:K,5,FALSE)</f>
        <v>45.2</v>
      </c>
      <c r="F30">
        <f>VLOOKUP(A30,Data!A:K,6,FALSE)</f>
        <v>7</v>
      </c>
      <c r="G30">
        <f>VLOOKUP(A30,Data!A:K,7,FALSE)</f>
        <v>42</v>
      </c>
      <c r="H30">
        <f>VLOOKUP(A30,Data!A:K,8,FALSE)</f>
        <v>36</v>
      </c>
      <c r="I30">
        <f>VLOOKUP(A30,Data!A:K,9,FALSE)</f>
        <v>9</v>
      </c>
      <c r="J30">
        <f>VLOOKUP(A30,Data!A:K,11,FALSE)</f>
        <v>0</v>
      </c>
      <c r="L30">
        <f>(F30*9)/(E30*($X$2/$X$3))*-1</f>
        <v>-0.35810704799130194</v>
      </c>
      <c r="M30">
        <f>(I30+H30)/(E30*($X$4/$X$3))*-1</f>
        <v>-0.77032736362765575</v>
      </c>
      <c r="N30" s="2">
        <f>IF(ISERROR((((E30/D30)/6.15)-(0.11*((F30*9)/E30)))*D30),"0",(((E30/D30)/6.15)-(0.11*((F30*9)/E30)))*D30)</f>
        <v>6.2763634074393844</v>
      </c>
      <c r="P30">
        <f>STANDARDIZE(H30,$X$6,$X$7)</f>
        <v>1.3304298798537237</v>
      </c>
      <c r="Q30">
        <f>STANDARDIZE(L30,$X$9,$X$10)</f>
        <v>1.1688117381183973</v>
      </c>
      <c r="R30">
        <f>STANDARDIZE(M30,$X$12,$X$13)</f>
        <v>0.85452131013822474</v>
      </c>
      <c r="S30">
        <f>STANDARDIZE(N30,$X$15,$X$16)</f>
        <v>2.0090468060084192</v>
      </c>
      <c r="T30">
        <f>STANDARDIZE(J30,$X$18,$X$19)</f>
        <v>-0.32422666522395566</v>
      </c>
      <c r="U30">
        <f>(SUM(P30:T30))</f>
        <v>5.038583068894809</v>
      </c>
    </row>
    <row r="31" spans="1:24" x14ac:dyDescent="0.25">
      <c r="A31" s="5">
        <v>7555</v>
      </c>
      <c r="B31" t="str">
        <f>VLOOKUP(A31,Data!A:K,2,FALSE)</f>
        <v>Nick Vincent</v>
      </c>
      <c r="C31" t="str">
        <f>VLOOKUP(A31,Data!A:K,3,FALSE)</f>
        <v>Mariners</v>
      </c>
      <c r="D31">
        <f>VLOOKUP(A31,Data!A:K,4,FALSE)</f>
        <v>0</v>
      </c>
      <c r="E31">
        <f>VLOOKUP(A31,Data!A:K,5,FALSE)</f>
        <v>13</v>
      </c>
      <c r="F31">
        <f>VLOOKUP(A31,Data!A:K,6,FALSE)</f>
        <v>2</v>
      </c>
      <c r="G31">
        <f>VLOOKUP(A31,Data!A:K,7,FALSE)</f>
        <v>15</v>
      </c>
      <c r="H31">
        <f>VLOOKUP(A31,Data!A:K,8,FALSE)</f>
        <v>5</v>
      </c>
      <c r="I31">
        <f>VLOOKUP(A31,Data!A:K,9,FALSE)</f>
        <v>1</v>
      </c>
      <c r="J31">
        <f>VLOOKUP(A31,Data!A:K,11,FALSE)</f>
        <v>1</v>
      </c>
      <c r="L31">
        <f>(F31*9)/(E31*($X$2/$X$3))*-1</f>
        <v>-0.35574590261993078</v>
      </c>
      <c r="M31">
        <f>(I31+H31)/(E31*($X$4/$X$3))*-1</f>
        <v>-0.35711586498430814</v>
      </c>
      <c r="N31" s="2" t="str">
        <f>IF(ISERROR((((E31/D31)/6.15)-(0.11*((F31*9)/E31)))*D31),"0",(((E31/D31)/6.15)-(0.11*((F31*9)/E31)))*D31)</f>
        <v>0</v>
      </c>
      <c r="P31">
        <f>STANDARDIZE(H31,$X$6,$X$7)</f>
        <v>-1.3636507617917413</v>
      </c>
      <c r="Q31">
        <f>STANDARDIZE(L31,$X$9,$X$10)</f>
        <v>1.1730929305734181</v>
      </c>
      <c r="R31">
        <f>STANDARDIZE(M31,$X$12,$X$13)</f>
        <v>2.3324828054031292</v>
      </c>
      <c r="S31">
        <f>STANDARDIZE(N31,$X$15,$X$16)</f>
        <v>-1.4161756892355608</v>
      </c>
      <c r="T31">
        <f>STANDARDIZE(J31,$X$18,$X$19)</f>
        <v>0.12124442523080695</v>
      </c>
      <c r="U31">
        <f>(SUM(P31:T31))</f>
        <v>0.84699371018005221</v>
      </c>
    </row>
    <row r="32" spans="1:24" x14ac:dyDescent="0.25">
      <c r="A32" s="5">
        <v>14107</v>
      </c>
      <c r="B32" t="str">
        <f>VLOOKUP(A32,Data!A:K,2,FALSE)</f>
        <v>Kevin Gausman</v>
      </c>
      <c r="C32" t="str">
        <f>VLOOKUP(A32,Data!A:K,3,FALSE)</f>
        <v>Orioles</v>
      </c>
      <c r="D32">
        <f>VLOOKUP(A32,Data!A:K,4,FALSE)</f>
        <v>3</v>
      </c>
      <c r="E32">
        <f>VLOOKUP(A32,Data!A:K,5,FALSE)</f>
        <v>19</v>
      </c>
      <c r="F32">
        <f>VLOOKUP(A32,Data!A:K,6,FALSE)</f>
        <v>3</v>
      </c>
      <c r="G32">
        <f>VLOOKUP(A32,Data!A:K,7,FALSE)</f>
        <v>14</v>
      </c>
      <c r="H32">
        <f>VLOOKUP(A32,Data!A:K,8,FALSE)</f>
        <v>10</v>
      </c>
      <c r="I32">
        <f>VLOOKUP(A32,Data!A:K,9,FALSE)</f>
        <v>3</v>
      </c>
      <c r="J32">
        <f>VLOOKUP(A32,Data!A:K,11,FALSE)</f>
        <v>0</v>
      </c>
      <c r="L32">
        <f>(F32*9)/(E32*($X$2/$X$3))*-1</f>
        <v>-0.36510763689940262</v>
      </c>
      <c r="M32">
        <f>(I32+H32)/(E32*($X$4/$X$3))*-1</f>
        <v>-0.5294086068627023</v>
      </c>
      <c r="N32" s="2">
        <f>IF(ISERROR((((E32/D32)/6.15)-(0.11*((F32*9)/E32)))*D32),"0",(((E32/D32)/6.15)-(0.11*((F32*9)/E32)))*D32)</f>
        <v>2.6204835258878898</v>
      </c>
      <c r="P32">
        <f>STANDARDIZE(H32,$X$6,$X$7)</f>
        <v>-0.92912162604247273</v>
      </c>
      <c r="Q32">
        <f>STANDARDIZE(L32,$X$9,$X$10)</f>
        <v>1.1561183780324586</v>
      </c>
      <c r="R32">
        <f>STANDARDIZE(M32,$X$12,$X$13)</f>
        <v>1.7162317106346627</v>
      </c>
      <c r="S32">
        <f>STANDARDIZE(N32,$X$15,$X$16)</f>
        <v>1.3910260001939003E-2</v>
      </c>
      <c r="T32">
        <f>STANDARDIZE(J32,$X$18,$X$19)</f>
        <v>-0.32422666522395566</v>
      </c>
      <c r="U32">
        <f>(SUM(P32:T32))</f>
        <v>1.6329120574026321</v>
      </c>
    </row>
    <row r="33" spans="1:21" x14ac:dyDescent="0.25">
      <c r="A33" s="5">
        <v>6612</v>
      </c>
      <c r="B33" t="str">
        <f>VLOOKUP(A33,Data!A:K,2,FALSE)</f>
        <v>Marc Rzepczynski</v>
      </c>
      <c r="C33" t="str">
        <f>VLOOKUP(A33,Data!A:K,3,FALSE)</f>
        <v>Athletics</v>
      </c>
      <c r="D33">
        <f>VLOOKUP(A33,Data!A:K,4,FALSE)</f>
        <v>0</v>
      </c>
      <c r="E33">
        <f>VLOOKUP(A33,Data!A:K,5,FALSE)</f>
        <v>12.2</v>
      </c>
      <c r="F33">
        <f>VLOOKUP(A33,Data!A:K,6,FALSE)</f>
        <v>2</v>
      </c>
      <c r="G33">
        <f>VLOOKUP(A33,Data!A:K,7,FALSE)</f>
        <v>11</v>
      </c>
      <c r="H33">
        <f>VLOOKUP(A33,Data!A:K,8,FALSE)</f>
        <v>10</v>
      </c>
      <c r="I33">
        <f>VLOOKUP(A33,Data!A:K,9,FALSE)</f>
        <v>5</v>
      </c>
      <c r="J33">
        <f>VLOOKUP(A33,Data!A:K,11,FALSE)</f>
        <v>0</v>
      </c>
      <c r="L33">
        <f>(F33*9)/(E33*($X$2/$X$3))*-1</f>
        <v>-0.37907350279172952</v>
      </c>
      <c r="M33">
        <f>(I33+H33)/(E33*($X$4/$X$3))*-1</f>
        <v>-0.95133324688442733</v>
      </c>
      <c r="N33" s="2" t="str">
        <f>IF(ISERROR((((E33/D33)/6.15)-(0.11*((F33*9)/E33)))*D33),"0",(((E33/D33)/6.15)-(0.11*((F33*9)/E33)))*D33)</f>
        <v>0</v>
      </c>
      <c r="P33">
        <f>STANDARDIZE(H33,$X$6,$X$7)</f>
        <v>-0.92912162604247273</v>
      </c>
      <c r="Q33">
        <f>STANDARDIZE(L33,$X$9,$X$10)</f>
        <v>1.1307956848975846</v>
      </c>
      <c r="R33">
        <f>STANDARDIZE(M33,$X$12,$X$13)</f>
        <v>0.2071053336994246</v>
      </c>
      <c r="S33">
        <f>STANDARDIZE(N33,$X$15,$X$16)</f>
        <v>-1.4161756892355608</v>
      </c>
      <c r="T33">
        <f>STANDARDIZE(J33,$X$18,$X$19)</f>
        <v>-0.32422666522395566</v>
      </c>
      <c r="U33">
        <f>(SUM(P33:T33))</f>
        <v>-1.3316229619049798</v>
      </c>
    </row>
    <row r="34" spans="1:21" x14ac:dyDescent="0.25">
      <c r="A34" s="5">
        <v>12763</v>
      </c>
      <c r="B34" t="str">
        <f>VLOOKUP(A34,Data!A:K,2,FALSE)</f>
        <v>Christopher Devenski</v>
      </c>
      <c r="C34" t="str">
        <f>VLOOKUP(A34,Data!A:K,3,FALSE)</f>
        <v>Astros</v>
      </c>
      <c r="D34">
        <f>VLOOKUP(A34,Data!A:K,4,FALSE)</f>
        <v>2</v>
      </c>
      <c r="E34">
        <f>VLOOKUP(A34,Data!A:K,5,FALSE)</f>
        <v>24.2</v>
      </c>
      <c r="F34">
        <f>VLOOKUP(A34,Data!A:K,6,FALSE)</f>
        <v>4</v>
      </c>
      <c r="G34">
        <f>VLOOKUP(A34,Data!A:K,7,FALSE)</f>
        <v>22</v>
      </c>
      <c r="H34">
        <f>VLOOKUP(A34,Data!A:K,8,FALSE)</f>
        <v>22</v>
      </c>
      <c r="I34">
        <f>VLOOKUP(A34,Data!A:K,9,FALSE)</f>
        <v>5</v>
      </c>
      <c r="J34">
        <f>VLOOKUP(A34,Data!A:K,11,FALSE)</f>
        <v>0</v>
      </c>
      <c r="L34">
        <f>(F34*9)/(E34*($X$2/$X$3))*-1</f>
        <v>-0.38220634165777684</v>
      </c>
      <c r="M34">
        <f>(I34+H34)/(E34*($X$4/$X$3))*-1</f>
        <v>-0.8632759546108274</v>
      </c>
      <c r="N34" s="2">
        <f>IF(ISERROR((((E34/D34)/6.15)-(0.11*((F34*9)/E34)))*D34),"0",(((E34/D34)/6.15)-(0.11*((F34*9)/E34)))*D34)</f>
        <v>3.6076866223207684</v>
      </c>
      <c r="P34">
        <f>STANDARDIZE(H34,$X$6,$X$7)</f>
        <v>0.11374829975577179</v>
      </c>
      <c r="Q34">
        <f>STANDARDIZE(L34,$X$9,$X$10)</f>
        <v>1.1251152696725246</v>
      </c>
      <c r="R34">
        <f>STANDARDIZE(M34,$X$12,$X$13)</f>
        <v>0.52206580257543689</v>
      </c>
      <c r="S34">
        <f>STANDARDIZE(N34,$X$15,$X$16)</f>
        <v>0.55266017516275334</v>
      </c>
      <c r="T34">
        <f>STANDARDIZE(J34,$X$18,$X$19)</f>
        <v>-0.32422666522395566</v>
      </c>
      <c r="U34">
        <f>(SUM(P34:T34))</f>
        <v>1.9893628819425311</v>
      </c>
    </row>
    <row r="35" spans="1:21" x14ac:dyDescent="0.25">
      <c r="A35" s="5">
        <v>2873</v>
      </c>
      <c r="B35" t="str">
        <f>VLOOKUP(A35,Data!A:K,2,FALSE)</f>
        <v>Santiago Casilla</v>
      </c>
      <c r="C35" t="str">
        <f>VLOOKUP(A35,Data!A:K,3,FALSE)</f>
        <v>Giants</v>
      </c>
      <c r="D35">
        <f>VLOOKUP(A35,Data!A:K,4,FALSE)</f>
        <v>0</v>
      </c>
      <c r="E35">
        <f>VLOOKUP(A35,Data!A:K,5,FALSE)</f>
        <v>12.1</v>
      </c>
      <c r="F35">
        <f>VLOOKUP(A35,Data!A:K,6,FALSE)</f>
        <v>2</v>
      </c>
      <c r="G35">
        <f>VLOOKUP(A35,Data!A:K,7,FALSE)</f>
        <v>14</v>
      </c>
      <c r="H35">
        <f>VLOOKUP(A35,Data!A:K,8,FALSE)</f>
        <v>6</v>
      </c>
      <c r="I35">
        <f>VLOOKUP(A35,Data!A:K,9,FALSE)</f>
        <v>2</v>
      </c>
      <c r="J35">
        <f>VLOOKUP(A35,Data!A:K,11,FALSE)</f>
        <v>7</v>
      </c>
      <c r="L35">
        <f>(F35*9)/(E35*($X$2/$X$3))*-1</f>
        <v>-0.38220634165777684</v>
      </c>
      <c r="M35">
        <f>(I35+H35)/(E35*($X$4/$X$3))*-1</f>
        <v>-0.5115709360656755</v>
      </c>
      <c r="N35" s="2" t="str">
        <f>IF(ISERROR((((E35/D35)/6.15)-(0.11*((F35*9)/E35)))*D35),"0",(((E35/D35)/6.15)-(0.11*((F35*9)/E35)))*D35)</f>
        <v>0</v>
      </c>
      <c r="P35">
        <f>STANDARDIZE(H35,$X$6,$X$7)</f>
        <v>-1.2767449346418875</v>
      </c>
      <c r="Q35">
        <f>STANDARDIZE(L35,$X$9,$X$10)</f>
        <v>1.1251152696725246</v>
      </c>
      <c r="R35">
        <f>STANDARDIZE(M35,$X$12,$X$13)</f>
        <v>1.7800329133837947</v>
      </c>
      <c r="S35">
        <f>STANDARDIZE(N35,$X$15,$X$16)</f>
        <v>-1.4161756892355608</v>
      </c>
      <c r="T35">
        <f>STANDARDIZE(J35,$X$18,$X$19)</f>
        <v>2.7940709679593825</v>
      </c>
      <c r="U35">
        <f>(SUM(P35:T35))</f>
        <v>3.0062985271382532</v>
      </c>
    </row>
    <row r="36" spans="1:21" x14ac:dyDescent="0.25">
      <c r="A36" s="5">
        <v>5498</v>
      </c>
      <c r="B36" t="str">
        <f>VLOOKUP(A36,Data!A:K,2,FALSE)</f>
        <v>Arodys Vizcaino</v>
      </c>
      <c r="C36" t="str">
        <f>VLOOKUP(A36,Data!A:K,3,FALSE)</f>
        <v>Braves</v>
      </c>
      <c r="D36">
        <f>VLOOKUP(A36,Data!A:K,4,FALSE)</f>
        <v>0</v>
      </c>
      <c r="E36">
        <f>VLOOKUP(A36,Data!A:K,5,FALSE)</f>
        <v>12.1</v>
      </c>
      <c r="F36">
        <f>VLOOKUP(A36,Data!A:K,6,FALSE)</f>
        <v>2</v>
      </c>
      <c r="G36">
        <f>VLOOKUP(A36,Data!A:K,7,FALSE)</f>
        <v>19</v>
      </c>
      <c r="H36">
        <f>VLOOKUP(A36,Data!A:K,8,FALSE)</f>
        <v>11</v>
      </c>
      <c r="I36">
        <f>VLOOKUP(A36,Data!A:K,9,FALSE)</f>
        <v>7</v>
      </c>
      <c r="J36">
        <f>VLOOKUP(A36,Data!A:K,11,FALSE)</f>
        <v>3</v>
      </c>
      <c r="L36">
        <f>(F36*9)/(E36*($X$2/$X$3))*-1</f>
        <v>-0.38220634165777684</v>
      </c>
      <c r="M36">
        <f>(I36+H36)/(E36*($X$4/$X$3))*-1</f>
        <v>-1.1510346061477699</v>
      </c>
      <c r="N36" s="2" t="str">
        <f>IF(ISERROR((((E36/D36)/6.15)-(0.11*((F36*9)/E36)))*D36),"0",(((E36/D36)/6.15)-(0.11*((F36*9)/E36)))*D36)</f>
        <v>0</v>
      </c>
      <c r="P36">
        <f>STANDARDIZE(H36,$X$6,$X$7)</f>
        <v>-0.84221579889261899</v>
      </c>
      <c r="Q36">
        <f>STANDARDIZE(L36,$X$9,$X$10)</f>
        <v>1.1251152696725246</v>
      </c>
      <c r="R36">
        <f>STANDARDIZE(M36,$X$12,$X$13)</f>
        <v>-0.50718001535867407</v>
      </c>
      <c r="S36">
        <f>STANDARDIZE(N36,$X$15,$X$16)</f>
        <v>-1.4161756892355608</v>
      </c>
      <c r="T36">
        <f>STANDARDIZE(J36,$X$18,$X$19)</f>
        <v>1.012186606140332</v>
      </c>
      <c r="U36">
        <f>(SUM(P36:T36))</f>
        <v>-0.62826962767399719</v>
      </c>
    </row>
    <row r="37" spans="1:21" x14ac:dyDescent="0.25">
      <c r="A37" s="5">
        <v>11801</v>
      </c>
      <c r="B37" t="str">
        <f>VLOOKUP(A37,Data!A:K,2,FALSE)</f>
        <v>Hansel Robles</v>
      </c>
      <c r="C37" t="str">
        <f>VLOOKUP(A37,Data!A:K,3,FALSE)</f>
        <v>Mets</v>
      </c>
      <c r="D37">
        <f>VLOOKUP(A37,Data!A:K,4,FALSE)</f>
        <v>0</v>
      </c>
      <c r="E37">
        <f>VLOOKUP(A37,Data!A:K,5,FALSE)</f>
        <v>12.1</v>
      </c>
      <c r="F37">
        <f>VLOOKUP(A37,Data!A:K,6,FALSE)</f>
        <v>2</v>
      </c>
      <c r="G37">
        <f>VLOOKUP(A37,Data!A:K,7,FALSE)</f>
        <v>17</v>
      </c>
      <c r="H37">
        <f>VLOOKUP(A37,Data!A:K,8,FALSE)</f>
        <v>13</v>
      </c>
      <c r="I37">
        <f>VLOOKUP(A37,Data!A:K,9,FALSE)</f>
        <v>4</v>
      </c>
      <c r="J37">
        <f>VLOOKUP(A37,Data!A:K,11,FALSE)</f>
        <v>0</v>
      </c>
      <c r="L37">
        <f>(F37*9)/(E37*($X$2/$X$3))*-1</f>
        <v>-0.38220634165777684</v>
      </c>
      <c r="M37">
        <f>(I37+H37)/(E37*($X$4/$X$3))*-1</f>
        <v>-1.0870882391395604</v>
      </c>
      <c r="N37" s="2" t="str">
        <f>IF(ISERROR((((E37/D37)/6.15)-(0.11*((F37*9)/E37)))*D37),"0",(((E37/D37)/6.15)-(0.11*((F37*9)/E37)))*D37)</f>
        <v>0</v>
      </c>
      <c r="P37">
        <f>STANDARDIZE(H37,$X$6,$X$7)</f>
        <v>-0.66840414459291164</v>
      </c>
      <c r="Q37">
        <f>STANDARDIZE(L37,$X$9,$X$10)</f>
        <v>1.1251152696725246</v>
      </c>
      <c r="R37">
        <f>STANDARDIZE(M37,$X$12,$X$13)</f>
        <v>-0.27845872248442716</v>
      </c>
      <c r="S37">
        <f>STANDARDIZE(N37,$X$15,$X$16)</f>
        <v>-1.4161756892355608</v>
      </c>
      <c r="T37">
        <f>STANDARDIZE(J37,$X$18,$X$19)</f>
        <v>-0.32422666522395566</v>
      </c>
      <c r="U37">
        <f>(SUM(P37:T37))</f>
        <v>-1.5621499518643305</v>
      </c>
    </row>
    <row r="38" spans="1:21" x14ac:dyDescent="0.25">
      <c r="A38" s="5">
        <v>8185</v>
      </c>
      <c r="B38" t="str">
        <f>VLOOKUP(A38,Data!A:K,2,FALSE)</f>
        <v>Steven Wright</v>
      </c>
      <c r="C38" t="str">
        <f>VLOOKUP(A38,Data!A:K,3,FALSE)</f>
        <v>Red Sox</v>
      </c>
      <c r="D38">
        <f>VLOOKUP(A38,Data!A:K,4,FALSE)</f>
        <v>6</v>
      </c>
      <c r="E38">
        <f>VLOOKUP(A38,Data!A:K,5,FALSE)</f>
        <v>41.1</v>
      </c>
      <c r="F38">
        <f>VLOOKUP(A38,Data!A:K,6,FALSE)</f>
        <v>7</v>
      </c>
      <c r="G38">
        <f>VLOOKUP(A38,Data!A:K,7,FALSE)</f>
        <v>38</v>
      </c>
      <c r="H38">
        <f>VLOOKUP(A38,Data!A:K,8,FALSE)</f>
        <v>25</v>
      </c>
      <c r="I38">
        <f>VLOOKUP(A38,Data!A:K,9,FALSE)</f>
        <v>16</v>
      </c>
      <c r="J38">
        <f>VLOOKUP(A38,Data!A:K,11,FALSE)</f>
        <v>0</v>
      </c>
      <c r="L38">
        <f>(F38*9)/(E38*($X$2/$X$3))*-1</f>
        <v>-0.39383062212182107</v>
      </c>
      <c r="M38">
        <f>(I38+H38)/(E38*($X$4/$X$3))*-1</f>
        <v>-0.77186843486064971</v>
      </c>
      <c r="N38" s="2">
        <f>IF(ISERROR((((E38/D38)/6.15)-(0.11*((F38*9)/E38)))*D38),"0",(((E38/D38)/6.15)-(0.11*((F38*9)/E38)))*D38)</f>
        <v>5.6712479971515037</v>
      </c>
      <c r="P38">
        <f>STANDARDIZE(H38,$X$6,$X$7)</f>
        <v>0.37446578120533291</v>
      </c>
      <c r="Q38">
        <f>STANDARDIZE(L38,$X$9,$X$10)</f>
        <v>1.1040383032048435</v>
      </c>
      <c r="R38">
        <f>STANDARDIZE(M38,$X$12,$X$13)</f>
        <v>0.84900925650151959</v>
      </c>
      <c r="S38">
        <f>STANDARDIZE(N38,$X$15,$X$16)</f>
        <v>1.6788149852887781</v>
      </c>
      <c r="T38">
        <f>STANDARDIZE(J38,$X$18,$X$19)</f>
        <v>-0.32422666522395566</v>
      </c>
      <c r="U38">
        <f>(SUM(P38:T38))</f>
        <v>3.6821016609765187</v>
      </c>
    </row>
    <row r="39" spans="1:21" x14ac:dyDescent="0.25">
      <c r="A39" s="5">
        <v>4930</v>
      </c>
      <c r="B39" t="str">
        <f>VLOOKUP(A39,Data!A:K,2,FALSE)</f>
        <v>Jon Lester</v>
      </c>
      <c r="C39" t="str">
        <f>VLOOKUP(A39,Data!A:K,3,FALSE)</f>
        <v>Cubs</v>
      </c>
      <c r="D39">
        <f>VLOOKUP(A39,Data!A:K,4,FALSE)</f>
        <v>6</v>
      </c>
      <c r="E39">
        <f>VLOOKUP(A39,Data!A:K,5,FALSE)</f>
        <v>40</v>
      </c>
      <c r="F39">
        <f>VLOOKUP(A39,Data!A:K,6,FALSE)</f>
        <v>7</v>
      </c>
      <c r="G39">
        <f>VLOOKUP(A39,Data!A:K,7,FALSE)</f>
        <v>38</v>
      </c>
      <c r="H39">
        <f>VLOOKUP(A39,Data!A:K,8,FALSE)</f>
        <v>33</v>
      </c>
      <c r="I39">
        <f>VLOOKUP(A39,Data!A:K,9,FALSE)</f>
        <v>9</v>
      </c>
      <c r="J39">
        <f>VLOOKUP(A39,Data!A:K,11,FALSE)</f>
        <v>0</v>
      </c>
      <c r="L39">
        <f>(F39*9)/(E39*($X$2/$X$3))*-1</f>
        <v>-0.40466096423017117</v>
      </c>
      <c r="M39">
        <f>(I39+H39)/(E39*($X$4/$X$3))*-1</f>
        <v>-0.81243859283930098</v>
      </c>
      <c r="N39" s="2">
        <f>IF(ISERROR((((E39/D39)/6.15)-(0.11*((F39*9)/E39)))*D39),"0",(((E39/D39)/6.15)-(0.11*((F39*9)/E39)))*D39)</f>
        <v>5.464565040650406</v>
      </c>
      <c r="P39">
        <f>STANDARDIZE(H39,$X$6,$X$7)</f>
        <v>1.0697123984041625</v>
      </c>
      <c r="Q39">
        <f>STANDARDIZE(L39,$X$9,$X$10)</f>
        <v>1.0844008935469049</v>
      </c>
      <c r="R39">
        <f>STANDARDIZE(M39,$X$12,$X$13)</f>
        <v>0.70389923041046287</v>
      </c>
      <c r="S39">
        <f>STANDARDIZE(N39,$X$15,$X$16)</f>
        <v>1.5660211481518183</v>
      </c>
      <c r="T39">
        <f>STANDARDIZE(J39,$X$18,$X$19)</f>
        <v>-0.32422666522395566</v>
      </c>
      <c r="U39">
        <f>(SUM(P39:T39))</f>
        <v>4.0998070052893931</v>
      </c>
    </row>
    <row r="40" spans="1:21" x14ac:dyDescent="0.25">
      <c r="A40" s="5">
        <v>2895</v>
      </c>
      <c r="B40" t="str">
        <f>VLOOKUP(A40,Data!A:K,2,FALSE)</f>
        <v>Zach McAllister</v>
      </c>
      <c r="C40" t="str">
        <f>VLOOKUP(A40,Data!A:K,3,FALSE)</f>
        <v>Indians</v>
      </c>
      <c r="D40">
        <f>VLOOKUP(A40,Data!A:K,4,FALSE)</f>
        <v>0</v>
      </c>
      <c r="E40">
        <f>VLOOKUP(A40,Data!A:K,5,FALSE)</f>
        <v>11.1</v>
      </c>
      <c r="F40">
        <f>VLOOKUP(A40,Data!A:K,6,FALSE)</f>
        <v>2</v>
      </c>
      <c r="G40">
        <f>VLOOKUP(A40,Data!A:K,7,FALSE)</f>
        <v>10</v>
      </c>
      <c r="H40">
        <f>VLOOKUP(A40,Data!A:K,8,FALSE)</f>
        <v>10</v>
      </c>
      <c r="I40">
        <f>VLOOKUP(A40,Data!A:K,9,FALSE)</f>
        <v>6</v>
      </c>
      <c r="J40">
        <f>VLOOKUP(A40,Data!A:K,11,FALSE)</f>
        <v>0</v>
      </c>
      <c r="L40">
        <f>(F40*9)/(E40*($X$2/$X$3))*-1</f>
        <v>-0.41663934541072972</v>
      </c>
      <c r="M40">
        <f>(I40+H40)/(E40*($X$4/$X$3))*-1</f>
        <v>-1.1153168155666078</v>
      </c>
      <c r="N40" s="2" t="str">
        <f>IF(ISERROR((((E40/D40)/6.15)-(0.11*((F40*9)/E40)))*D40),"0",(((E40/D40)/6.15)-(0.11*((F40*9)/E40)))*D40)</f>
        <v>0</v>
      </c>
      <c r="P40">
        <f>STANDARDIZE(H40,$X$6,$X$7)</f>
        <v>-0.92912162604247273</v>
      </c>
      <c r="Q40">
        <f>STANDARDIZE(L40,$X$9,$X$10)</f>
        <v>1.0626818771087987</v>
      </c>
      <c r="R40">
        <f>STANDARDIZE(M40,$X$12,$X$13)</f>
        <v>-0.37942577969918456</v>
      </c>
      <c r="S40">
        <f>STANDARDIZE(N40,$X$15,$X$16)</f>
        <v>-1.4161756892355608</v>
      </c>
      <c r="T40">
        <f>STANDARDIZE(J40,$X$18,$X$19)</f>
        <v>-0.32422666522395566</v>
      </c>
      <c r="U40">
        <f>(SUM(P40:T40))</f>
        <v>-1.986267883092375</v>
      </c>
    </row>
    <row r="41" spans="1:21" x14ac:dyDescent="0.25">
      <c r="A41" s="5">
        <v>13713</v>
      </c>
      <c r="B41" t="str">
        <f>VLOOKUP(A41,Data!A:K,2,FALSE)</f>
        <v>Kyle Barraclough</v>
      </c>
      <c r="C41" t="str">
        <f>VLOOKUP(A41,Data!A:K,3,FALSE)</f>
        <v>Marlins</v>
      </c>
      <c r="D41">
        <f>VLOOKUP(A41,Data!A:K,4,FALSE)</f>
        <v>0</v>
      </c>
      <c r="E41">
        <f>VLOOKUP(A41,Data!A:K,5,FALSE)</f>
        <v>11</v>
      </c>
      <c r="F41">
        <f>VLOOKUP(A41,Data!A:K,6,FALSE)</f>
        <v>2</v>
      </c>
      <c r="G41">
        <f>VLOOKUP(A41,Data!A:K,7,FALSE)</f>
        <v>17</v>
      </c>
      <c r="H41">
        <f>VLOOKUP(A41,Data!A:K,8,FALSE)</f>
        <v>8</v>
      </c>
      <c r="I41">
        <f>VLOOKUP(A41,Data!A:K,9,FALSE)</f>
        <v>5</v>
      </c>
      <c r="J41">
        <f>VLOOKUP(A41,Data!A:K,11,FALSE)</f>
        <v>0</v>
      </c>
      <c r="L41">
        <f>(F41*9)/(E41*($X$2/$X$3))*-1</f>
        <v>-0.42042697582355454</v>
      </c>
      <c r="M41">
        <f>(I41+H41)/(E41*($X$4/$X$3))*-1</f>
        <v>-0.91443304821739502</v>
      </c>
      <c r="N41" s="2" t="str">
        <f>IF(ISERROR((((E41/D41)/6.15)-(0.11*((F41*9)/E41)))*D41),"0",(((E41/D41)/6.15)-(0.11*((F41*9)/E41)))*D41)</f>
        <v>0</v>
      </c>
      <c r="P41">
        <f>STANDARDIZE(H41,$X$6,$X$7)</f>
        <v>-1.1029332803421801</v>
      </c>
      <c r="Q41">
        <f>STANDARDIZE(L41,$X$9,$X$10)</f>
        <v>1.055814203926789</v>
      </c>
      <c r="R41">
        <f>STANDARDIZE(M41,$X$12,$X$13)</f>
        <v>0.33908876827603912</v>
      </c>
      <c r="S41">
        <f>STANDARDIZE(N41,$X$15,$X$16)</f>
        <v>-1.4161756892355608</v>
      </c>
      <c r="T41">
        <f>STANDARDIZE(J41,$X$18,$X$19)</f>
        <v>-0.32422666522395566</v>
      </c>
      <c r="U41">
        <f>(SUM(P41:T41))</f>
        <v>-1.4484326625988684</v>
      </c>
    </row>
    <row r="42" spans="1:21" x14ac:dyDescent="0.25">
      <c r="A42" s="5">
        <v>18719</v>
      </c>
      <c r="B42" t="str">
        <f>VLOOKUP(A42,Data!A:K,2,FALSE)</f>
        <v>Seung Oh</v>
      </c>
      <c r="C42" t="str">
        <f>VLOOKUP(A42,Data!A:K,3,FALSE)</f>
        <v>Cardinals</v>
      </c>
      <c r="D42">
        <f>VLOOKUP(A42,Data!A:K,4,FALSE)</f>
        <v>0</v>
      </c>
      <c r="E42">
        <f>VLOOKUP(A42,Data!A:K,5,FALSE)</f>
        <v>16.100000000000001</v>
      </c>
      <c r="F42">
        <f>VLOOKUP(A42,Data!A:K,6,FALSE)</f>
        <v>3</v>
      </c>
      <c r="G42">
        <f>VLOOKUP(A42,Data!A:K,7,FALSE)</f>
        <v>20</v>
      </c>
      <c r="H42">
        <f>VLOOKUP(A42,Data!A:K,8,FALSE)</f>
        <v>9</v>
      </c>
      <c r="I42">
        <f>VLOOKUP(A42,Data!A:K,9,FALSE)</f>
        <v>7</v>
      </c>
      <c r="J42">
        <f>VLOOKUP(A42,Data!A:K,11,FALSE)</f>
        <v>0</v>
      </c>
      <c r="L42">
        <f>(F42*9)/(E42*($X$2/$X$3))*-1</f>
        <v>-0.43087236652724525</v>
      </c>
      <c r="M42">
        <f>(I42+H42)/(E42*($X$4/$X$3))*-1</f>
        <v>-0.76894513371362394</v>
      </c>
      <c r="N42" s="2" t="str">
        <f>IF(ISERROR((((E42/D42)/6.15)-(0.11*((F42*9)/E42)))*D42),"0",(((E42/D42)/6.15)-(0.11*((F42*9)/E42)))*D42)</f>
        <v>0</v>
      </c>
      <c r="P42">
        <f>STANDARDIZE(H42,$X$6,$X$7)</f>
        <v>-1.0160274531923266</v>
      </c>
      <c r="Q42">
        <f>STANDARDIZE(L42,$X$9,$X$10)</f>
        <v>1.0368747822323026</v>
      </c>
      <c r="R42">
        <f>STANDARDIZE(M42,$X$12,$X$13)</f>
        <v>0.85946522529365854</v>
      </c>
      <c r="S42">
        <f>STANDARDIZE(N42,$X$15,$X$16)</f>
        <v>-1.4161756892355608</v>
      </c>
      <c r="T42">
        <f>STANDARDIZE(J42,$X$18,$X$19)</f>
        <v>-0.32422666522395566</v>
      </c>
      <c r="U42">
        <f>(SUM(P42:T42))</f>
        <v>-0.86008980012588188</v>
      </c>
    </row>
    <row r="43" spans="1:21" x14ac:dyDescent="0.25">
      <c r="A43" s="5">
        <v>18498</v>
      </c>
      <c r="B43" t="str">
        <f>VLOOKUP(A43,Data!A:K,2,FALSE)</f>
        <v>Kenta Maeda</v>
      </c>
      <c r="C43" t="str">
        <f>VLOOKUP(A43,Data!A:K,3,FALSE)</f>
        <v>Dodgers</v>
      </c>
      <c r="D43">
        <f>VLOOKUP(A43,Data!A:K,4,FALSE)</f>
        <v>6</v>
      </c>
      <c r="E43">
        <f>VLOOKUP(A43,Data!A:K,5,FALSE)</f>
        <v>38</v>
      </c>
      <c r="F43">
        <f>VLOOKUP(A43,Data!A:K,6,FALSE)</f>
        <v>7</v>
      </c>
      <c r="G43">
        <f>VLOOKUP(A43,Data!A:K,7,FALSE)</f>
        <v>35</v>
      </c>
      <c r="H43">
        <f>VLOOKUP(A43,Data!A:K,8,FALSE)</f>
        <v>26</v>
      </c>
      <c r="I43">
        <f>VLOOKUP(A43,Data!A:K,9,FALSE)</f>
        <v>10</v>
      </c>
      <c r="J43">
        <f>VLOOKUP(A43,Data!A:K,11,FALSE)</f>
        <v>0</v>
      </c>
      <c r="L43">
        <f>(F43*9)/(E43*($X$2/$X$3))*-1</f>
        <v>-0.42595890971596972</v>
      </c>
      <c r="M43">
        <f>(I43+H43)/(E43*($X$4/$X$3))*-1</f>
        <v>-0.7330273018098955</v>
      </c>
      <c r="N43" s="2">
        <f>IF(ISERROR((((E43/D43)/6.15)-(0.11*((F43*9)/E43)))*D43),"0",(((E43/D43)/6.15)-(0.11*((F43*9)/E43)))*D43)</f>
        <v>5.0846512623020956</v>
      </c>
      <c r="P43">
        <f>STANDARDIZE(H43,$X$6,$X$7)</f>
        <v>0.46137160835518665</v>
      </c>
      <c r="Q43">
        <f>STANDARDIZE(L43,$X$9,$X$10)</f>
        <v>1.0457837865162221</v>
      </c>
      <c r="R43">
        <f>STANDARDIZE(M43,$X$12,$X$13)</f>
        <v>0.98793496227192934</v>
      </c>
      <c r="S43">
        <f>STANDARDIZE(N43,$X$15,$X$16)</f>
        <v>1.358689428272541</v>
      </c>
      <c r="T43">
        <f>STANDARDIZE(J43,$X$18,$X$19)</f>
        <v>-0.32422666522395566</v>
      </c>
      <c r="U43">
        <f>(SUM(P43:T43))</f>
        <v>3.5295531201919235</v>
      </c>
    </row>
    <row r="44" spans="1:21" x14ac:dyDescent="0.25">
      <c r="A44" s="5">
        <v>6653</v>
      </c>
      <c r="B44" t="str">
        <f>VLOOKUP(A44,Data!A:K,2,FALSE)</f>
        <v>Jim Henderson</v>
      </c>
      <c r="C44" t="str">
        <f>VLOOKUP(A44,Data!A:K,3,FALSE)</f>
        <v>Mets</v>
      </c>
      <c r="D44">
        <f>VLOOKUP(A44,Data!A:K,4,FALSE)</f>
        <v>0</v>
      </c>
      <c r="E44">
        <f>VLOOKUP(A44,Data!A:K,5,FALSE)</f>
        <v>10.199999999999999</v>
      </c>
      <c r="F44">
        <f>VLOOKUP(A44,Data!A:K,6,FALSE)</f>
        <v>2</v>
      </c>
      <c r="G44">
        <f>VLOOKUP(A44,Data!A:K,7,FALSE)</f>
        <v>16</v>
      </c>
      <c r="H44">
        <f>VLOOKUP(A44,Data!A:K,8,FALSE)</f>
        <v>8</v>
      </c>
      <c r="I44">
        <f>VLOOKUP(A44,Data!A:K,9,FALSE)</f>
        <v>5</v>
      </c>
      <c r="J44">
        <f>VLOOKUP(A44,Data!A:K,11,FALSE)</f>
        <v>0</v>
      </c>
      <c r="L44">
        <f>(F44*9)/(E44*($X$2/$X$3))*-1</f>
        <v>-0.45340164059402938</v>
      </c>
      <c r="M44">
        <f>(I44+H44)/(E44*($X$4/$X$3))*-1</f>
        <v>-0.98615328729326912</v>
      </c>
      <c r="N44" s="2" t="str">
        <f>IF(ISERROR((((E44/D44)/6.15)-(0.11*((F44*9)/E44)))*D44),"0",(((E44/D44)/6.15)-(0.11*((F44*9)/E44)))*D44)</f>
        <v>0</v>
      </c>
      <c r="P44">
        <f>STANDARDIZE(H44,$X$6,$X$7)</f>
        <v>-1.1029332803421801</v>
      </c>
      <c r="Q44">
        <f>STANDARDIZE(L44,$X$9,$X$10)</f>
        <v>0.99602504916576262</v>
      </c>
      <c r="R44">
        <f>STANDARDIZE(M44,$X$12,$X$13)</f>
        <v>8.2562141758256394E-2</v>
      </c>
      <c r="S44">
        <f>STANDARDIZE(N44,$X$15,$X$16)</f>
        <v>-1.4161756892355608</v>
      </c>
      <c r="T44">
        <f>STANDARDIZE(J44,$X$18,$X$19)</f>
        <v>-0.32422666522395566</v>
      </c>
      <c r="U44">
        <f>(SUM(P44:T44))</f>
        <v>-1.7647484438776775</v>
      </c>
    </row>
    <row r="45" spans="1:21" x14ac:dyDescent="0.25">
      <c r="A45" s="5">
        <v>10603</v>
      </c>
      <c r="B45" t="str">
        <f>VLOOKUP(A45,Data!A:K,2,FALSE)</f>
        <v>Chris Sale</v>
      </c>
      <c r="C45" t="str">
        <f>VLOOKUP(A45,Data!A:K,3,FALSE)</f>
        <v>White Sox</v>
      </c>
      <c r="D45">
        <f>VLOOKUP(A45,Data!A:K,4,FALSE)</f>
        <v>7</v>
      </c>
      <c r="E45">
        <f>VLOOKUP(A45,Data!A:K,5,FALSE)</f>
        <v>50.1</v>
      </c>
      <c r="F45">
        <f>VLOOKUP(A45,Data!A:K,6,FALSE)</f>
        <v>10</v>
      </c>
      <c r="G45">
        <f>VLOOKUP(A45,Data!A:K,7,FALSE)</f>
        <v>47</v>
      </c>
      <c r="H45">
        <f>VLOOKUP(A45,Data!A:K,8,FALSE)</f>
        <v>29</v>
      </c>
      <c r="I45">
        <f>VLOOKUP(A45,Data!A:K,9,FALSE)</f>
        <v>10</v>
      </c>
      <c r="J45">
        <f>VLOOKUP(A45,Data!A:K,11,FALSE)</f>
        <v>0</v>
      </c>
      <c r="L45">
        <f>(F45*9)/(E45*($X$2/$X$3))*-1</f>
        <v>-0.46154658024541911</v>
      </c>
      <c r="M45">
        <f>(I45+H45)/(E45*($X$4/$X$3))*-1</f>
        <v>-0.60232116948451175</v>
      </c>
      <c r="N45" s="2">
        <f>IF(ISERROR((((E45/D45)/6.15)-(0.11*((F45*9)/E45)))*D45),"0",(((E45/D45)/6.15)-(0.11*((F45*9)/E45)))*D45)</f>
        <v>6.7631079304805022</v>
      </c>
      <c r="P45">
        <f>STANDARDIZE(H45,$X$6,$X$7)</f>
        <v>0.72208908980474773</v>
      </c>
      <c r="Q45">
        <f>STANDARDIZE(L45,$X$9,$X$10)</f>
        <v>0.98125676992089828</v>
      </c>
      <c r="R45">
        <f>STANDARDIZE(M45,$X$12,$X$13)</f>
        <v>1.4554404199035755</v>
      </c>
      <c r="S45">
        <f>STANDARDIZE(N45,$X$15,$X$16)</f>
        <v>2.274679654447548</v>
      </c>
      <c r="T45">
        <f>STANDARDIZE(J45,$X$18,$X$19)</f>
        <v>-0.32422666522395566</v>
      </c>
      <c r="U45">
        <f>(SUM(P45:T45))</f>
        <v>5.1092392688528143</v>
      </c>
    </row>
    <row r="46" spans="1:21" x14ac:dyDescent="0.25">
      <c r="A46" s="5">
        <v>8493</v>
      </c>
      <c r="B46" t="str">
        <f>VLOOKUP(A46,Data!A:K,2,FALSE)</f>
        <v>John Lamb</v>
      </c>
      <c r="C46" t="str">
        <f>VLOOKUP(A46,Data!A:K,3,FALSE)</f>
        <v>Reds</v>
      </c>
      <c r="D46">
        <f>VLOOKUP(A46,Data!A:K,4,FALSE)</f>
        <v>2</v>
      </c>
      <c r="E46">
        <f>VLOOKUP(A46,Data!A:K,5,FALSE)</f>
        <v>10</v>
      </c>
      <c r="F46">
        <f>VLOOKUP(A46,Data!A:K,6,FALSE)</f>
        <v>2</v>
      </c>
      <c r="G46">
        <f>VLOOKUP(A46,Data!A:K,7,FALSE)</f>
        <v>7</v>
      </c>
      <c r="H46">
        <f>VLOOKUP(A46,Data!A:K,8,FALSE)</f>
        <v>8</v>
      </c>
      <c r="I46">
        <f>VLOOKUP(A46,Data!A:K,9,FALSE)</f>
        <v>4</v>
      </c>
      <c r="J46">
        <f>VLOOKUP(A46,Data!A:K,11,FALSE)</f>
        <v>0</v>
      </c>
      <c r="L46">
        <f>(F46*9)/(E46*($X$2/$X$3))*-1</f>
        <v>-0.46246967340590994</v>
      </c>
      <c r="M46">
        <f>(I46+H46)/(E46*($X$4/$X$3))*-1</f>
        <v>-0.92850124895920105</v>
      </c>
      <c r="N46" s="2">
        <f>IF(ISERROR((((E46/D46)/6.15)-(0.11*((F46*9)/E46)))*D46),"0",(((E46/D46)/6.15)-(0.11*((F46*9)/E46)))*D46)</f>
        <v>1.2300162601626017</v>
      </c>
      <c r="P46">
        <f>STANDARDIZE(H46,$X$6,$X$7)</f>
        <v>-1.1029332803421801</v>
      </c>
      <c r="Q46">
        <f>STANDARDIZE(L46,$X$9,$X$10)</f>
        <v>0.97958303160648019</v>
      </c>
      <c r="R46">
        <f>STANDARDIZE(M46,$X$12,$X$13)</f>
        <v>0.28877008384370495</v>
      </c>
      <c r="S46">
        <f>STANDARDIZE(N46,$X$15,$X$16)</f>
        <v>-0.74491446831405639</v>
      </c>
      <c r="T46">
        <f>STANDARDIZE(J46,$X$18,$X$19)</f>
        <v>-0.32422666522395566</v>
      </c>
      <c r="U46">
        <f>(SUM(P46:T46))</f>
        <v>-0.90372129843000693</v>
      </c>
    </row>
    <row r="47" spans="1:21" x14ac:dyDescent="0.25">
      <c r="A47" s="5">
        <v>13796</v>
      </c>
      <c r="B47" t="str">
        <f>VLOOKUP(A47,Data!A:K,2,FALSE)</f>
        <v>Tyler Wagner</v>
      </c>
      <c r="C47" t="str">
        <f>VLOOKUP(A47,Data!A:K,3,FALSE)</f>
        <v>Diamondbacks</v>
      </c>
      <c r="D47">
        <f>VLOOKUP(A47,Data!A:K,4,FALSE)</f>
        <v>0</v>
      </c>
      <c r="E47">
        <f>VLOOKUP(A47,Data!A:K,5,FALSE)</f>
        <v>10</v>
      </c>
      <c r="F47">
        <f>VLOOKUP(A47,Data!A:K,6,FALSE)</f>
        <v>2</v>
      </c>
      <c r="G47">
        <f>VLOOKUP(A47,Data!A:K,7,FALSE)</f>
        <v>7</v>
      </c>
      <c r="H47">
        <f>VLOOKUP(A47,Data!A:K,8,FALSE)</f>
        <v>9</v>
      </c>
      <c r="I47">
        <f>VLOOKUP(A47,Data!A:K,9,FALSE)</f>
        <v>2</v>
      </c>
      <c r="J47">
        <f>VLOOKUP(A47,Data!A:K,11,FALSE)</f>
        <v>0</v>
      </c>
      <c r="L47">
        <f>(F47*9)/(E47*($X$2/$X$3))*-1</f>
        <v>-0.46246967340590994</v>
      </c>
      <c r="M47">
        <f>(I47+H47)/(E47*($X$4/$X$3))*-1</f>
        <v>-0.85112614487926763</v>
      </c>
      <c r="N47" s="2" t="str">
        <f>IF(ISERROR((((E47/D47)/6.15)-(0.11*((F47*9)/E47)))*D47),"0",(((E47/D47)/6.15)-(0.11*((F47*9)/E47)))*D47)</f>
        <v>0</v>
      </c>
      <c r="P47">
        <f>STANDARDIZE(H47,$X$6,$X$7)</f>
        <v>-1.0160274531923266</v>
      </c>
      <c r="Q47">
        <f>STANDARDIZE(L47,$X$9,$X$10)</f>
        <v>0.97958303160648019</v>
      </c>
      <c r="R47">
        <f>STANDARDIZE(M47,$X$12,$X$13)</f>
        <v>0.56552284822154364</v>
      </c>
      <c r="S47">
        <f>STANDARDIZE(N47,$X$15,$X$16)</f>
        <v>-1.4161756892355608</v>
      </c>
      <c r="T47">
        <f>STANDARDIZE(J47,$X$18,$X$19)</f>
        <v>-0.32422666522395566</v>
      </c>
      <c r="U47">
        <f>(SUM(P47:T47))</f>
        <v>-1.2113239278238193</v>
      </c>
    </row>
    <row r="48" spans="1:21" x14ac:dyDescent="0.25">
      <c r="A48" s="5">
        <v>11804</v>
      </c>
      <c r="B48" t="str">
        <f>VLOOKUP(A48,Data!A:K,2,FALSE)</f>
        <v>Hector Neris</v>
      </c>
      <c r="C48" t="str">
        <f>VLOOKUP(A48,Data!A:K,3,FALSE)</f>
        <v>Phillies</v>
      </c>
      <c r="D48">
        <f>VLOOKUP(A48,Data!A:K,4,FALSE)</f>
        <v>0</v>
      </c>
      <c r="E48">
        <f>VLOOKUP(A48,Data!A:K,5,FALSE)</f>
        <v>20</v>
      </c>
      <c r="F48">
        <f>VLOOKUP(A48,Data!A:K,6,FALSE)</f>
        <v>4</v>
      </c>
      <c r="G48">
        <f>VLOOKUP(A48,Data!A:K,7,FALSE)</f>
        <v>28</v>
      </c>
      <c r="H48">
        <f>VLOOKUP(A48,Data!A:K,8,FALSE)</f>
        <v>10</v>
      </c>
      <c r="I48">
        <f>VLOOKUP(A48,Data!A:K,9,FALSE)</f>
        <v>6</v>
      </c>
      <c r="J48">
        <f>VLOOKUP(A48,Data!A:K,11,FALSE)</f>
        <v>1</v>
      </c>
      <c r="L48">
        <f>(F48*9)/(E48*($X$2/$X$3))*-1</f>
        <v>-0.46246967340590994</v>
      </c>
      <c r="M48">
        <f>(I48+H48)/(E48*($X$4/$X$3))*-1</f>
        <v>-0.61900083263946737</v>
      </c>
      <c r="N48" s="2" t="str">
        <f>IF(ISERROR((((E48/D48)/6.15)-(0.11*((F48*9)/E48)))*D48),"0",(((E48/D48)/6.15)-(0.11*((F48*9)/E48)))*D48)</f>
        <v>0</v>
      </c>
      <c r="P48">
        <f>STANDARDIZE(H48,$X$6,$X$7)</f>
        <v>-0.92912162604247273</v>
      </c>
      <c r="Q48">
        <f>STANDARDIZE(L48,$X$9,$X$10)</f>
        <v>0.97958303160648019</v>
      </c>
      <c r="R48">
        <f>STANDARDIZE(M48,$X$12,$X$13)</f>
        <v>1.3957811413550598</v>
      </c>
      <c r="S48">
        <f>STANDARDIZE(N48,$X$15,$X$16)</f>
        <v>-1.4161756892355608</v>
      </c>
      <c r="T48">
        <f>STANDARDIZE(J48,$X$18,$X$19)</f>
        <v>0.12124442523080695</v>
      </c>
      <c r="U48">
        <f>(SUM(P48:T48))</f>
        <v>0.15131128291431331</v>
      </c>
    </row>
    <row r="49" spans="1:21" x14ac:dyDescent="0.25">
      <c r="A49" s="5">
        <v>4538</v>
      </c>
      <c r="B49" t="str">
        <f>VLOOKUP(A49,Data!A:K,2,FALSE)</f>
        <v>Jason Hammel</v>
      </c>
      <c r="C49" t="str">
        <f>VLOOKUP(A49,Data!A:K,3,FALSE)</f>
        <v>Cubs</v>
      </c>
      <c r="D49">
        <f>VLOOKUP(A49,Data!A:K,4,FALSE)</f>
        <v>6</v>
      </c>
      <c r="E49">
        <f>VLOOKUP(A49,Data!A:K,5,FALSE)</f>
        <v>34</v>
      </c>
      <c r="F49">
        <f>VLOOKUP(A49,Data!A:K,6,FALSE)</f>
        <v>7</v>
      </c>
      <c r="G49">
        <f>VLOOKUP(A49,Data!A:K,7,FALSE)</f>
        <v>28</v>
      </c>
      <c r="H49">
        <f>VLOOKUP(A49,Data!A:K,8,FALSE)</f>
        <v>25</v>
      </c>
      <c r="I49">
        <f>VLOOKUP(A49,Data!A:K,9,FALSE)</f>
        <v>14</v>
      </c>
      <c r="J49">
        <f>VLOOKUP(A49,Data!A:K,11,FALSE)</f>
        <v>0</v>
      </c>
      <c r="L49">
        <f>(F49*9)/(E49*($X$2/$X$3))*-1</f>
        <v>-0.47607172262373082</v>
      </c>
      <c r="M49">
        <f>(I49+H49)/(E49*($X$4/$X$3))*-1</f>
        <v>-0.88753795856394213</v>
      </c>
      <c r="N49" s="2">
        <f>IF(ISERROR((((E49/D49)/6.15)-(0.11*((F49*9)/E49)))*D49),"0",(((E49/D49)/6.15)-(0.11*((F49*9)/E49)))*D49)</f>
        <v>4.3055141080822574</v>
      </c>
      <c r="P49">
        <f>STANDARDIZE(H49,$X$6,$X$7)</f>
        <v>0.37446578120533291</v>
      </c>
      <c r="Q49">
        <f>STANDARDIZE(L49,$X$9,$X$10)</f>
        <v>0.95492000526755683</v>
      </c>
      <c r="R49">
        <f>STANDARDIZE(M49,$X$12,$X$13)</f>
        <v>0.43528625322020797</v>
      </c>
      <c r="S49">
        <f>STANDARDIZE(N49,$X$15,$X$16)</f>
        <v>0.93348809204160632</v>
      </c>
      <c r="T49">
        <f>STANDARDIZE(J49,$X$18,$X$19)</f>
        <v>-0.32422666522395566</v>
      </c>
      <c r="U49">
        <f>(SUM(P49:T49))</f>
        <v>2.3739334665107483</v>
      </c>
    </row>
    <row r="50" spans="1:21" x14ac:dyDescent="0.25">
      <c r="A50" s="5">
        <v>6316</v>
      </c>
      <c r="B50" t="str">
        <f>VLOOKUP(A50,Data!A:K,2,FALSE)</f>
        <v>David Phelps</v>
      </c>
      <c r="C50" t="str">
        <f>VLOOKUP(A50,Data!A:K,3,FALSE)</f>
        <v>Marlins</v>
      </c>
      <c r="D50">
        <f>VLOOKUP(A50,Data!A:K,4,FALSE)</f>
        <v>0</v>
      </c>
      <c r="E50">
        <f>VLOOKUP(A50,Data!A:K,5,FALSE)</f>
        <v>19</v>
      </c>
      <c r="F50">
        <f>VLOOKUP(A50,Data!A:K,6,FALSE)</f>
        <v>4</v>
      </c>
      <c r="G50">
        <f>VLOOKUP(A50,Data!A:K,7,FALSE)</f>
        <v>22</v>
      </c>
      <c r="H50">
        <f>VLOOKUP(A50,Data!A:K,8,FALSE)</f>
        <v>9</v>
      </c>
      <c r="I50">
        <f>VLOOKUP(A50,Data!A:K,9,FALSE)</f>
        <v>8</v>
      </c>
      <c r="J50">
        <f>VLOOKUP(A50,Data!A:K,11,FALSE)</f>
        <v>2</v>
      </c>
      <c r="L50">
        <f>(F50*9)/(E50*($X$2/$X$3))*-1</f>
        <v>-0.48681018253253683</v>
      </c>
      <c r="M50">
        <f>(I50+H50)/(E50*($X$4/$X$3))*-1</f>
        <v>-0.69230356282045691</v>
      </c>
      <c r="N50" s="2" t="str">
        <f>IF(ISERROR((((E50/D50)/6.15)-(0.11*((F50*9)/E50)))*D50),"0",(((E50/D50)/6.15)-(0.11*((F50*9)/E50)))*D50)</f>
        <v>0</v>
      </c>
      <c r="P50">
        <f>STANDARDIZE(H50,$X$6,$X$7)</f>
        <v>-1.0160274531923266</v>
      </c>
      <c r="Q50">
        <f>STANDARDIZE(L50,$X$9,$X$10)</f>
        <v>0.93544919499998547</v>
      </c>
      <c r="R50">
        <f>STANDARDIZE(M50,$X$12,$X$13)</f>
        <v>1.1335943119444758</v>
      </c>
      <c r="S50">
        <f>STANDARDIZE(N50,$X$15,$X$16)</f>
        <v>-1.4161756892355608</v>
      </c>
      <c r="T50">
        <f>STANDARDIZE(J50,$X$18,$X$19)</f>
        <v>0.56671551568556955</v>
      </c>
      <c r="U50">
        <f>(SUM(P50:T50))</f>
        <v>0.20355588020214344</v>
      </c>
    </row>
    <row r="51" spans="1:21" x14ac:dyDescent="0.25">
      <c r="A51" s="5">
        <v>5867</v>
      </c>
      <c r="B51" t="str">
        <f>VLOOKUP(A51,Data!A:K,2,FALSE)</f>
        <v>Danny Salazar</v>
      </c>
      <c r="C51" t="str">
        <f>VLOOKUP(A51,Data!A:K,3,FALSE)</f>
        <v>Indians</v>
      </c>
      <c r="D51">
        <f>VLOOKUP(A51,Data!A:K,4,FALSE)</f>
        <v>6</v>
      </c>
      <c r="E51">
        <f>VLOOKUP(A51,Data!A:K,5,FALSE)</f>
        <v>37.200000000000003</v>
      </c>
      <c r="F51">
        <f>VLOOKUP(A51,Data!A:K,6,FALSE)</f>
        <v>8</v>
      </c>
      <c r="G51">
        <f>VLOOKUP(A51,Data!A:K,7,FALSE)</f>
        <v>43</v>
      </c>
      <c r="H51">
        <f>VLOOKUP(A51,Data!A:K,8,FALSE)</f>
        <v>18</v>
      </c>
      <c r="I51">
        <f>VLOOKUP(A51,Data!A:K,9,FALSE)</f>
        <v>16</v>
      </c>
      <c r="J51">
        <f>VLOOKUP(A51,Data!A:K,11,FALSE)</f>
        <v>0</v>
      </c>
      <c r="L51">
        <f>(F51*9)/(E51*($X$2/$X$3))*-1</f>
        <v>-0.4972792187160322</v>
      </c>
      <c r="M51">
        <f>(I51+H51)/(E51*($X$4/$X$3))*-1</f>
        <v>-0.70719181148326238</v>
      </c>
      <c r="N51" s="2">
        <f>IF(ISERROR((((E51/D51)/6.15)-(0.11*((F51*9)/E51)))*D51),"0",(((E51/D51)/6.15)-(0.11*((F51*9)/E51)))*D51)</f>
        <v>4.7713611329661685</v>
      </c>
      <c r="P51">
        <f>STANDARDIZE(H51,$X$6,$X$7)</f>
        <v>-0.23387500884364307</v>
      </c>
      <c r="Q51">
        <f>STANDARDIZE(L51,$X$9,$X$10)</f>
        <v>0.91646689968536421</v>
      </c>
      <c r="R51">
        <f>STANDARDIZE(M51,$X$12,$X$13)</f>
        <v>1.080342506687846</v>
      </c>
      <c r="S51">
        <f>STANDARDIZE(N51,$X$15,$X$16)</f>
        <v>1.1877164732541332</v>
      </c>
      <c r="T51">
        <f>STANDARDIZE(J51,$X$18,$X$19)</f>
        <v>-0.32422666522395566</v>
      </c>
      <c r="U51">
        <f>(SUM(P51:T51))</f>
        <v>2.6264242055597444</v>
      </c>
    </row>
    <row r="52" spans="1:21" x14ac:dyDescent="0.25">
      <c r="A52" s="5">
        <v>13764</v>
      </c>
      <c r="B52" t="str">
        <f>VLOOKUP(A52,Data!A:K,2,FALSE)</f>
        <v>Roberto Osuna</v>
      </c>
      <c r="C52" t="str">
        <f>VLOOKUP(A52,Data!A:K,3,FALSE)</f>
        <v>Blue Jays</v>
      </c>
      <c r="D52">
        <f>VLOOKUP(A52,Data!A:K,4,FALSE)</f>
        <v>0</v>
      </c>
      <c r="E52">
        <f>VLOOKUP(A52,Data!A:K,5,FALSE)</f>
        <v>14</v>
      </c>
      <c r="F52">
        <f>VLOOKUP(A52,Data!A:K,6,FALSE)</f>
        <v>3</v>
      </c>
      <c r="G52">
        <f>VLOOKUP(A52,Data!A:K,7,FALSE)</f>
        <v>16</v>
      </c>
      <c r="H52">
        <f>VLOOKUP(A52,Data!A:K,8,FALSE)</f>
        <v>10</v>
      </c>
      <c r="I52">
        <f>VLOOKUP(A52,Data!A:K,9,FALSE)</f>
        <v>3</v>
      </c>
      <c r="J52">
        <f>VLOOKUP(A52,Data!A:K,11,FALSE)</f>
        <v>6</v>
      </c>
      <c r="L52">
        <f>(F52*9)/(E52*($X$2/$X$3))*-1</f>
        <v>-0.49550322150633208</v>
      </c>
      <c r="M52">
        <f>(I52+H52)/(E52*($X$4/$X$3))*-1</f>
        <v>-0.71848310931366743</v>
      </c>
      <c r="N52" s="2" t="str">
        <f>IF(ISERROR((((E52/D52)/6.15)-(0.11*((F52*9)/E52)))*D52),"0",(((E52/D52)/6.15)-(0.11*((F52*9)/E52)))*D52)</f>
        <v>0</v>
      </c>
      <c r="P52">
        <f>STANDARDIZE(H52,$X$6,$X$7)</f>
        <v>-0.92912162604247273</v>
      </c>
      <c r="Q52">
        <f>STANDARDIZE(L52,$X$9,$X$10)</f>
        <v>0.91968711049766605</v>
      </c>
      <c r="R52">
        <f>STANDARDIZE(M52,$X$12,$X$13)</f>
        <v>1.0399561585835531</v>
      </c>
      <c r="S52">
        <f>STANDARDIZE(N52,$X$15,$X$16)</f>
        <v>-1.4161756892355608</v>
      </c>
      <c r="T52">
        <f>STANDARDIZE(J52,$X$18,$X$19)</f>
        <v>2.3485998775046197</v>
      </c>
      <c r="U52">
        <f>(SUM(P52:T52))</f>
        <v>1.9629458313078054</v>
      </c>
    </row>
    <row r="53" spans="1:21" x14ac:dyDescent="0.25">
      <c r="A53" s="5">
        <v>4020</v>
      </c>
      <c r="B53" t="str">
        <f>VLOOKUP(A53,Data!A:K,2,FALSE)</f>
        <v>Yusmeiro Petit</v>
      </c>
      <c r="C53" t="str">
        <f>VLOOKUP(A53,Data!A:K,3,FALSE)</f>
        <v>Nationals</v>
      </c>
      <c r="D53">
        <f>VLOOKUP(A53,Data!A:K,4,FALSE)</f>
        <v>0</v>
      </c>
      <c r="E53">
        <f>VLOOKUP(A53,Data!A:K,5,FALSE)</f>
        <v>18.2</v>
      </c>
      <c r="F53">
        <f>VLOOKUP(A53,Data!A:K,6,FALSE)</f>
        <v>4</v>
      </c>
      <c r="G53">
        <f>VLOOKUP(A53,Data!A:K,7,FALSE)</f>
        <v>15</v>
      </c>
      <c r="H53">
        <f>VLOOKUP(A53,Data!A:K,8,FALSE)</f>
        <v>14</v>
      </c>
      <c r="I53">
        <f>VLOOKUP(A53,Data!A:K,9,FALSE)</f>
        <v>4</v>
      </c>
      <c r="J53">
        <f>VLOOKUP(A53,Data!A:K,11,FALSE)</f>
        <v>0</v>
      </c>
      <c r="L53">
        <f>(F53*9)/(E53*($X$2/$X$3))*-1</f>
        <v>-0.50820843231418678</v>
      </c>
      <c r="M53">
        <f>(I53+H53)/(E53*($X$4/$X$3))*-1</f>
        <v>-0.76524828210923168</v>
      </c>
      <c r="N53" s="2" t="str">
        <f>IF(ISERROR((((E53/D53)/6.15)-(0.11*((F53*9)/E53)))*D53),"0",(((E53/D53)/6.15)-(0.11*((F53*9)/E53)))*D53)</f>
        <v>0</v>
      </c>
      <c r="P53">
        <f>STANDARDIZE(H53,$X$6,$X$7)</f>
        <v>-0.58149831744305791</v>
      </c>
      <c r="Q53">
        <f>STANDARDIZE(L53,$X$9,$X$10)</f>
        <v>0.89665021776350673</v>
      </c>
      <c r="R53">
        <f>STANDARDIZE(M53,$X$12,$X$13)</f>
        <v>0.87268800428925464</v>
      </c>
      <c r="S53">
        <f>STANDARDIZE(N53,$X$15,$X$16)</f>
        <v>-1.4161756892355608</v>
      </c>
      <c r="T53">
        <f>STANDARDIZE(J53,$X$18,$X$19)</f>
        <v>-0.32422666522395566</v>
      </c>
      <c r="U53">
        <f>(SUM(P53:T53))</f>
        <v>-0.55256244984981295</v>
      </c>
    </row>
    <row r="54" spans="1:21" x14ac:dyDescent="0.25">
      <c r="A54" s="5">
        <v>11836</v>
      </c>
      <c r="B54" t="str">
        <f>VLOOKUP(A54,Data!A:K,2,FALSE)</f>
        <v>Taijuan Walker</v>
      </c>
      <c r="C54" t="str">
        <f>VLOOKUP(A54,Data!A:K,3,FALSE)</f>
        <v>Mariners</v>
      </c>
      <c r="D54">
        <f>VLOOKUP(A54,Data!A:K,4,FALSE)</f>
        <v>6</v>
      </c>
      <c r="E54">
        <f>VLOOKUP(A54,Data!A:K,5,FALSE)</f>
        <v>32</v>
      </c>
      <c r="F54">
        <f>VLOOKUP(A54,Data!A:K,6,FALSE)</f>
        <v>7</v>
      </c>
      <c r="G54">
        <f>VLOOKUP(A54,Data!A:K,7,FALSE)</f>
        <v>29</v>
      </c>
      <c r="H54">
        <f>VLOOKUP(A54,Data!A:K,8,FALSE)</f>
        <v>30</v>
      </c>
      <c r="I54">
        <f>VLOOKUP(A54,Data!A:K,9,FALSE)</f>
        <v>3</v>
      </c>
      <c r="J54">
        <f>VLOOKUP(A54,Data!A:K,11,FALSE)</f>
        <v>0</v>
      </c>
      <c r="L54">
        <f>(F54*9)/(E54*($X$2/$X$3))*-1</f>
        <v>-0.50582620528771405</v>
      </c>
      <c r="M54">
        <f>(I54+H54)/(E54*($X$4/$X$3))*-1</f>
        <v>-0.79793076082431336</v>
      </c>
      <c r="N54" s="2">
        <f>IF(ISERROR((((E54/D54)/6.15)-(0.11*((F54*9)/E54)))*D54),"0",(((E54/D54)/6.15)-(0.11*((F54*9)/E54)))*D54)</f>
        <v>3.9038770325203247</v>
      </c>
      <c r="P54">
        <f>STANDARDIZE(H54,$X$6,$X$7)</f>
        <v>0.80899491695460146</v>
      </c>
      <c r="Q54">
        <f>STANDARDIZE(L54,$X$9,$X$10)</f>
        <v>0.90096963515116146</v>
      </c>
      <c r="R54">
        <f>STANDARDIZE(M54,$X$12,$X$13)</f>
        <v>0.75579037373130797</v>
      </c>
      <c r="S54">
        <f>STANDARDIZE(N54,$X$15,$X$16)</f>
        <v>0.71430123863089989</v>
      </c>
      <c r="T54">
        <f>STANDARDIZE(J54,$X$18,$X$19)</f>
        <v>-0.32422666522395566</v>
      </c>
      <c r="U54">
        <f>(SUM(P54:T54))</f>
        <v>2.855829499244015</v>
      </c>
    </row>
    <row r="55" spans="1:21" x14ac:dyDescent="0.25">
      <c r="A55" s="5">
        <v>11528</v>
      </c>
      <c r="B55" t="str">
        <f>VLOOKUP(A55,Data!A:K,2,FALSE)</f>
        <v>Josh Osich</v>
      </c>
      <c r="C55" t="str">
        <f>VLOOKUP(A55,Data!A:K,3,FALSE)</f>
        <v>Giants</v>
      </c>
      <c r="D55">
        <f>VLOOKUP(A55,Data!A:K,4,FALSE)</f>
        <v>0</v>
      </c>
      <c r="E55">
        <f>VLOOKUP(A55,Data!A:K,5,FALSE)</f>
        <v>13.2</v>
      </c>
      <c r="F55">
        <f>VLOOKUP(A55,Data!A:K,6,FALSE)</f>
        <v>3</v>
      </c>
      <c r="G55">
        <f>VLOOKUP(A55,Data!A:K,7,FALSE)</f>
        <v>8</v>
      </c>
      <c r="H55">
        <f>VLOOKUP(A55,Data!A:K,8,FALSE)</f>
        <v>7</v>
      </c>
      <c r="I55">
        <f>VLOOKUP(A55,Data!A:K,9,FALSE)</f>
        <v>4</v>
      </c>
      <c r="J55">
        <f>VLOOKUP(A55,Data!A:K,11,FALSE)</f>
        <v>0</v>
      </c>
      <c r="L55">
        <f>(F55*9)/(E55*($X$2/$X$3))*-1</f>
        <v>-0.52553371977944319</v>
      </c>
      <c r="M55">
        <f>(I55+H55)/(E55*($X$4/$X$3))*-1</f>
        <v>-0.64479253399944514</v>
      </c>
      <c r="N55" s="2" t="str">
        <f>IF(ISERROR((((E55/D55)/6.15)-(0.11*((F55*9)/E55)))*D55),"0",(((E55/D55)/6.15)-(0.11*((F55*9)/E55)))*D55)</f>
        <v>0</v>
      </c>
      <c r="P55">
        <f>STANDARDIZE(H55,$X$6,$X$7)</f>
        <v>-1.1898391074920338</v>
      </c>
      <c r="Q55">
        <f>STANDARDIZE(L55,$X$9,$X$10)</f>
        <v>0.8652362731260167</v>
      </c>
      <c r="R55">
        <f>STANDARDIZE(M55,$X$12,$X$13)</f>
        <v>1.3035302198957803</v>
      </c>
      <c r="S55">
        <f>STANDARDIZE(N55,$X$15,$X$16)</f>
        <v>-1.4161756892355608</v>
      </c>
      <c r="T55">
        <f>STANDARDIZE(J55,$X$18,$X$19)</f>
        <v>-0.32422666522395566</v>
      </c>
      <c r="U55">
        <f>(SUM(P55:T55))</f>
        <v>-0.7614749689297533</v>
      </c>
    </row>
    <row r="56" spans="1:21" x14ac:dyDescent="0.25">
      <c r="A56" s="5">
        <v>10954</v>
      </c>
      <c r="B56" t="str">
        <f>VLOOKUP(A56,Data!A:K,2,FALSE)</f>
        <v>Jacob deGrom</v>
      </c>
      <c r="C56" t="str">
        <f>VLOOKUP(A56,Data!A:K,3,FALSE)</f>
        <v>Mets</v>
      </c>
      <c r="D56">
        <f>VLOOKUP(A56,Data!A:K,4,FALSE)</f>
        <v>4</v>
      </c>
      <c r="E56">
        <f>VLOOKUP(A56,Data!A:K,5,FALSE)</f>
        <v>22.2</v>
      </c>
      <c r="F56">
        <f>VLOOKUP(A56,Data!A:K,6,FALSE)</f>
        <v>5</v>
      </c>
      <c r="G56">
        <f>VLOOKUP(A56,Data!A:K,7,FALSE)</f>
        <v>16</v>
      </c>
      <c r="H56">
        <f>VLOOKUP(A56,Data!A:K,8,FALSE)</f>
        <v>23</v>
      </c>
      <c r="I56">
        <f>VLOOKUP(A56,Data!A:K,9,FALSE)</f>
        <v>5</v>
      </c>
      <c r="J56">
        <f>VLOOKUP(A56,Data!A:K,11,FALSE)</f>
        <v>0</v>
      </c>
      <c r="L56">
        <f>(F56*9)/(E56*($X$2/$X$3))*-1</f>
        <v>-0.52079918176341222</v>
      </c>
      <c r="M56">
        <f>(I56+H56)/(E56*($X$4/$X$3))*-1</f>
        <v>-0.97590221362078189</v>
      </c>
      <c r="N56" s="2">
        <f>IF(ISERROR((((E56/D56)/6.15)-(0.11*((F56*9)/E56)))*D56),"0",(((E56/D56)/6.15)-(0.11*((F56*9)/E56)))*D56)</f>
        <v>2.7178642056690832</v>
      </c>
      <c r="P56">
        <f>STANDARDIZE(H56,$X$6,$X$7)</f>
        <v>0.20065412690562551</v>
      </c>
      <c r="Q56">
        <f>STANDARDIZE(L56,$X$9,$X$10)</f>
        <v>0.87382086460352881</v>
      </c>
      <c r="R56">
        <f>STANDARDIZE(M56,$X$12,$X$13)</f>
        <v>0.11922784981043438</v>
      </c>
      <c r="S56">
        <f>STANDARDIZE(N56,$X$15,$X$16)</f>
        <v>6.7054170469796254E-2</v>
      </c>
      <c r="T56">
        <f>STANDARDIZE(J56,$X$18,$X$19)</f>
        <v>-0.32422666522395566</v>
      </c>
      <c r="U56">
        <f>(SUM(P56:T56))</f>
        <v>0.93653034656542933</v>
      </c>
    </row>
    <row r="57" spans="1:21" x14ac:dyDescent="0.25">
      <c r="A57" s="5">
        <v>6398</v>
      </c>
      <c r="B57" t="str">
        <f>VLOOKUP(A57,Data!A:K,2,FALSE)</f>
        <v>Trevor May</v>
      </c>
      <c r="C57" t="str">
        <f>VLOOKUP(A57,Data!A:K,3,FALSE)</f>
        <v>Twins</v>
      </c>
      <c r="D57">
        <f>VLOOKUP(A57,Data!A:K,4,FALSE)</f>
        <v>0</v>
      </c>
      <c r="E57">
        <f>VLOOKUP(A57,Data!A:K,5,FALSE)</f>
        <v>18</v>
      </c>
      <c r="F57">
        <f>VLOOKUP(A57,Data!A:K,6,FALSE)</f>
        <v>4</v>
      </c>
      <c r="G57">
        <f>VLOOKUP(A57,Data!A:K,7,FALSE)</f>
        <v>26</v>
      </c>
      <c r="H57">
        <f>VLOOKUP(A57,Data!A:K,8,FALSE)</f>
        <v>12</v>
      </c>
      <c r="I57">
        <f>VLOOKUP(A57,Data!A:K,9,FALSE)</f>
        <v>8</v>
      </c>
      <c r="J57">
        <f>VLOOKUP(A57,Data!A:K,11,FALSE)</f>
        <v>0</v>
      </c>
      <c r="L57">
        <f>(F57*9)/(E57*($X$2/$X$3))*-1</f>
        <v>-0.51385519267323332</v>
      </c>
      <c r="M57">
        <f>(I57+H57)/(E57*($X$4/$X$3))*-1</f>
        <v>-0.85972337866592696</v>
      </c>
      <c r="N57" s="2" t="str">
        <f>IF(ISERROR((((E57/D57)/6.15)-(0.11*((F57*9)/E57)))*D57),"0",(((E57/D57)/6.15)-(0.11*((F57*9)/E57)))*D57)</f>
        <v>0</v>
      </c>
      <c r="P57">
        <f>STANDARDIZE(H57,$X$6,$X$7)</f>
        <v>-0.75530997174276537</v>
      </c>
      <c r="Q57">
        <f>STANDARDIZE(L57,$X$9,$X$10)</f>
        <v>0.88641159877054698</v>
      </c>
      <c r="R57">
        <f>STANDARDIZE(M57,$X$12,$X$13)</f>
        <v>0.53477254106845029</v>
      </c>
      <c r="S57">
        <f>STANDARDIZE(N57,$X$15,$X$16)</f>
        <v>-1.4161756892355608</v>
      </c>
      <c r="T57">
        <f>STANDARDIZE(J57,$X$18,$X$19)</f>
        <v>-0.32422666522395566</v>
      </c>
      <c r="U57">
        <f>(SUM(P57:T57))</f>
        <v>-1.0745281863632845</v>
      </c>
    </row>
    <row r="58" spans="1:21" x14ac:dyDescent="0.25">
      <c r="A58" s="5">
        <v>3886</v>
      </c>
      <c r="B58" t="str">
        <f>VLOOKUP(A58,Data!A:K,2,FALSE)</f>
        <v>Gavin Floyd</v>
      </c>
      <c r="C58" t="str">
        <f>VLOOKUP(A58,Data!A:K,3,FALSE)</f>
        <v>Blue Jays</v>
      </c>
      <c r="D58">
        <f>VLOOKUP(A58,Data!A:K,4,FALSE)</f>
        <v>0</v>
      </c>
      <c r="E58">
        <f>VLOOKUP(A58,Data!A:K,5,FALSE)</f>
        <v>13.1</v>
      </c>
      <c r="F58">
        <f>VLOOKUP(A58,Data!A:K,6,FALSE)</f>
        <v>3</v>
      </c>
      <c r="G58">
        <f>VLOOKUP(A58,Data!A:K,7,FALSE)</f>
        <v>15</v>
      </c>
      <c r="H58">
        <f>VLOOKUP(A58,Data!A:K,8,FALSE)</f>
        <v>7</v>
      </c>
      <c r="I58">
        <f>VLOOKUP(A58,Data!A:K,9,FALSE)</f>
        <v>3</v>
      </c>
      <c r="J58">
        <f>VLOOKUP(A58,Data!A:K,11,FALSE)</f>
        <v>0</v>
      </c>
      <c r="L58">
        <f>(F58*9)/(E58*($X$2/$X$3))*-1</f>
        <v>-0.52954542756401912</v>
      </c>
      <c r="M58">
        <f>(I58+H58)/(E58*($X$4/$X$3))*-1</f>
        <v>-0.59064964946514065</v>
      </c>
      <c r="N58" s="2" t="str">
        <f>IF(ISERROR((((E58/D58)/6.15)-(0.11*((F58*9)/E58)))*D58),"0",(((E58/D58)/6.15)-(0.11*((F58*9)/E58)))*D58)</f>
        <v>0</v>
      </c>
      <c r="P58">
        <f>STANDARDIZE(H58,$X$6,$X$7)</f>
        <v>-1.1898391074920338</v>
      </c>
      <c r="Q58">
        <f>STANDARDIZE(L58,$X$9,$X$10)</f>
        <v>0.85796230630155967</v>
      </c>
      <c r="R58">
        <f>STANDARDIZE(M58,$X$12,$X$13)</f>
        <v>1.4971867344095349</v>
      </c>
      <c r="S58">
        <f>STANDARDIZE(N58,$X$15,$X$16)</f>
        <v>-1.4161756892355608</v>
      </c>
      <c r="T58">
        <f>STANDARDIZE(J58,$X$18,$X$19)</f>
        <v>-0.32422666522395566</v>
      </c>
      <c r="U58">
        <f>(SUM(P58:T58))</f>
        <v>-0.57509242124045556</v>
      </c>
    </row>
    <row r="59" spans="1:21" x14ac:dyDescent="0.25">
      <c r="A59" s="5">
        <v>4070</v>
      </c>
      <c r="B59" t="str">
        <f>VLOOKUP(A59,Data!A:K,2,FALSE)</f>
        <v>Pedro Strop</v>
      </c>
      <c r="C59" t="str">
        <f>VLOOKUP(A59,Data!A:K,3,FALSE)</f>
        <v>Cubs</v>
      </c>
      <c r="D59">
        <f>VLOOKUP(A59,Data!A:K,4,FALSE)</f>
        <v>0</v>
      </c>
      <c r="E59">
        <f>VLOOKUP(A59,Data!A:K,5,FALSE)</f>
        <v>13.1</v>
      </c>
      <c r="F59">
        <f>VLOOKUP(A59,Data!A:K,6,FALSE)</f>
        <v>3</v>
      </c>
      <c r="G59">
        <f>VLOOKUP(A59,Data!A:K,7,FALSE)</f>
        <v>19</v>
      </c>
      <c r="H59">
        <f>VLOOKUP(A59,Data!A:K,8,FALSE)</f>
        <v>5</v>
      </c>
      <c r="I59">
        <f>VLOOKUP(A59,Data!A:K,9,FALSE)</f>
        <v>4</v>
      </c>
      <c r="J59">
        <f>VLOOKUP(A59,Data!A:K,11,FALSE)</f>
        <v>0</v>
      </c>
      <c r="L59">
        <f>(F59*9)/(E59*($X$2/$X$3))*-1</f>
        <v>-0.52954542756401912</v>
      </c>
      <c r="M59">
        <f>(I59+H59)/(E59*($X$4/$X$3))*-1</f>
        <v>-0.53158468451862662</v>
      </c>
      <c r="N59" s="2" t="str">
        <f>IF(ISERROR((((E59/D59)/6.15)-(0.11*((F59*9)/E59)))*D59),"0",(((E59/D59)/6.15)-(0.11*((F59*9)/E59)))*D59)</f>
        <v>0</v>
      </c>
      <c r="P59">
        <f>STANDARDIZE(H59,$X$6,$X$7)</f>
        <v>-1.3636507617917413</v>
      </c>
      <c r="Q59">
        <f>STANDARDIZE(L59,$X$9,$X$10)</f>
        <v>0.85796230630155967</v>
      </c>
      <c r="R59">
        <f>STANDARDIZE(M59,$X$12,$X$13)</f>
        <v>1.7084483866063582</v>
      </c>
      <c r="S59">
        <f>STANDARDIZE(N59,$X$15,$X$16)</f>
        <v>-1.4161756892355608</v>
      </c>
      <c r="T59">
        <f>STANDARDIZE(J59,$X$18,$X$19)</f>
        <v>-0.32422666522395566</v>
      </c>
      <c r="U59">
        <f>(SUM(P59:T59))</f>
        <v>-0.53764242334333989</v>
      </c>
    </row>
    <row r="60" spans="1:21" x14ac:dyDescent="0.25">
      <c r="A60" s="5">
        <v>8753</v>
      </c>
      <c r="B60" t="str">
        <f>VLOOKUP(A60,Data!A:K,2,FALSE)</f>
        <v>Tanner Roark</v>
      </c>
      <c r="C60" t="str">
        <f>VLOOKUP(A60,Data!A:K,3,FALSE)</f>
        <v>Nationals</v>
      </c>
      <c r="D60">
        <f>VLOOKUP(A60,Data!A:K,4,FALSE)</f>
        <v>7</v>
      </c>
      <c r="E60">
        <f>VLOOKUP(A60,Data!A:K,5,FALSE)</f>
        <v>44.1</v>
      </c>
      <c r="F60">
        <f>VLOOKUP(A60,Data!A:K,6,FALSE)</f>
        <v>10</v>
      </c>
      <c r="G60">
        <f>VLOOKUP(A60,Data!A:K,7,FALSE)</f>
        <v>41</v>
      </c>
      <c r="H60">
        <f>VLOOKUP(A60,Data!A:K,8,FALSE)</f>
        <v>34</v>
      </c>
      <c r="I60">
        <f>VLOOKUP(A60,Data!A:K,9,FALSE)</f>
        <v>17</v>
      </c>
      <c r="J60">
        <f>VLOOKUP(A60,Data!A:K,11,FALSE)</f>
        <v>0</v>
      </c>
      <c r="L60">
        <f>(F60*9)/(E60*($X$2/$X$3))*-1</f>
        <v>-0.52434203334003404</v>
      </c>
      <c r="M60">
        <f>(I60+H60)/(E60*($X$4/$X$3))*-1</f>
        <v>-0.89481412881555655</v>
      </c>
      <c r="N60" s="2">
        <f>IF(ISERROR((((E60/D60)/6.15)-(0.11*((F60*9)/E60)))*D60),"0",(((E60/D60)/6.15)-(0.11*((F60*9)/E60)))*D60)</f>
        <v>5.5993031358885013</v>
      </c>
      <c r="P60">
        <f>STANDARDIZE(H60,$X$6,$X$7)</f>
        <v>1.1566182255540163</v>
      </c>
      <c r="Q60">
        <f>STANDARDIZE(L60,$X$9,$X$10)</f>
        <v>0.86739702064076463</v>
      </c>
      <c r="R60">
        <f>STANDARDIZE(M60,$X$12,$X$13)</f>
        <v>0.40926108330072325</v>
      </c>
      <c r="S60">
        <f>STANDARDIZE(N60,$X$15,$X$16)</f>
        <v>1.6395522560269331</v>
      </c>
      <c r="T60">
        <f>STANDARDIZE(J60,$X$18,$X$19)</f>
        <v>-0.32422666522395566</v>
      </c>
      <c r="U60">
        <f>(SUM(P60:T60))</f>
        <v>3.7486019202984813</v>
      </c>
    </row>
    <row r="61" spans="1:21" x14ac:dyDescent="0.25">
      <c r="A61" s="5">
        <v>2036</v>
      </c>
      <c r="B61" t="str">
        <f>VLOOKUP(A61,Data!A:K,2,FALSE)</f>
        <v>Clayton Kershaw</v>
      </c>
      <c r="C61" t="str">
        <f>VLOOKUP(A61,Data!A:K,3,FALSE)</f>
        <v>Dodgers</v>
      </c>
      <c r="D61">
        <f>VLOOKUP(A61,Data!A:K,4,FALSE)</f>
        <v>7</v>
      </c>
      <c r="E61">
        <f>VLOOKUP(A61,Data!A:K,5,FALSE)</f>
        <v>53</v>
      </c>
      <c r="F61">
        <f>VLOOKUP(A61,Data!A:K,6,FALSE)</f>
        <v>12</v>
      </c>
      <c r="G61">
        <f>VLOOKUP(A61,Data!A:K,7,FALSE)</f>
        <v>64</v>
      </c>
      <c r="H61">
        <f>VLOOKUP(A61,Data!A:K,8,FALSE)</f>
        <v>38</v>
      </c>
      <c r="I61">
        <f>VLOOKUP(A61,Data!A:K,9,FALSE)</f>
        <v>3</v>
      </c>
      <c r="J61">
        <f>VLOOKUP(A61,Data!A:K,11,FALSE)</f>
        <v>0</v>
      </c>
      <c r="L61">
        <f>(F61*9)/(E61*($X$2/$X$3))*-1</f>
        <v>-0.52355057366706792</v>
      </c>
      <c r="M61">
        <f>(I61+H61)/(E61*($X$4/$X$3))*-1</f>
        <v>-0.59856212590137181</v>
      </c>
      <c r="N61" s="2">
        <f>IF(ISERROR((((E61/D61)/6.15)-(0.11*((F61*9)/E61)))*D61),"0",(((E61/D61)/6.15)-(0.11*((F61*9)/E61)))*D61)</f>
        <v>7.0488295750882033</v>
      </c>
      <c r="P61">
        <f>STANDARDIZE(H61,$X$6,$X$7)</f>
        <v>1.5042415341534312</v>
      </c>
      <c r="Q61">
        <f>STANDARDIZE(L61,$X$9,$X$10)</f>
        <v>0.86883208314112559</v>
      </c>
      <c r="R61">
        <f>STANDARDIZE(M61,$X$12,$X$13)</f>
        <v>1.4688856451529793</v>
      </c>
      <c r="S61">
        <f>STANDARDIZE(N61,$X$15,$X$16)</f>
        <v>2.4306075606182449</v>
      </c>
      <c r="T61">
        <f>STANDARDIZE(J61,$X$18,$X$19)</f>
        <v>-0.32422666522395566</v>
      </c>
      <c r="U61">
        <f>(SUM(P61:T61))</f>
        <v>5.9483401578418249</v>
      </c>
    </row>
    <row r="62" spans="1:21" x14ac:dyDescent="0.25">
      <c r="A62" s="5">
        <v>3840</v>
      </c>
      <c r="B62" t="str">
        <f>VLOOKUP(A62,Data!A:K,2,FALSE)</f>
        <v>Zach Duke</v>
      </c>
      <c r="C62" t="str">
        <f>VLOOKUP(A62,Data!A:K,3,FALSE)</f>
        <v>White Sox</v>
      </c>
      <c r="D62">
        <f>VLOOKUP(A62,Data!A:K,4,FALSE)</f>
        <v>0</v>
      </c>
      <c r="E62">
        <f>VLOOKUP(A62,Data!A:K,5,FALSE)</f>
        <v>13</v>
      </c>
      <c r="F62">
        <f>VLOOKUP(A62,Data!A:K,6,FALSE)</f>
        <v>3</v>
      </c>
      <c r="G62">
        <f>VLOOKUP(A62,Data!A:K,7,FALSE)</f>
        <v>12</v>
      </c>
      <c r="H62">
        <f>VLOOKUP(A62,Data!A:K,8,FALSE)</f>
        <v>11</v>
      </c>
      <c r="I62">
        <f>VLOOKUP(A62,Data!A:K,9,FALSE)</f>
        <v>3</v>
      </c>
      <c r="J62">
        <f>VLOOKUP(A62,Data!A:K,11,FALSE)</f>
        <v>0</v>
      </c>
      <c r="L62">
        <f>(F62*9)/(E62*($X$2/$X$3))*-1</f>
        <v>-0.53361885392989616</v>
      </c>
      <c r="M62">
        <f>(I62+H62)/(E62*($X$4/$X$3))*-1</f>
        <v>-0.83327035163005225</v>
      </c>
      <c r="N62" s="2" t="str">
        <f>IF(ISERROR((((E62/D62)/6.15)-(0.11*((F62*9)/E62)))*D62),"0",(((E62/D62)/6.15)-(0.11*((F62*9)/E62)))*D62)</f>
        <v>0</v>
      </c>
      <c r="P62">
        <f>STANDARDIZE(H62,$X$6,$X$7)</f>
        <v>-0.84221579889261899</v>
      </c>
      <c r="Q62">
        <f>STANDARDIZE(L62,$X$9,$X$10)</f>
        <v>0.85057643229518798</v>
      </c>
      <c r="R62">
        <f>STANDARDIZE(M62,$X$12,$X$13)</f>
        <v>0.62938887077027561</v>
      </c>
      <c r="S62">
        <f>STANDARDIZE(N62,$X$15,$X$16)</f>
        <v>-1.4161756892355608</v>
      </c>
      <c r="T62">
        <f>STANDARDIZE(J62,$X$18,$X$19)</f>
        <v>-0.32422666522395566</v>
      </c>
      <c r="U62">
        <f>(SUM(P62:T62))</f>
        <v>-1.1026528502866719</v>
      </c>
    </row>
    <row r="63" spans="1:21" x14ac:dyDescent="0.25">
      <c r="A63" s="5">
        <v>6661</v>
      </c>
      <c r="B63" t="str">
        <f>VLOOKUP(A63,Data!A:K,2,FALSE)</f>
        <v>Alex Colome</v>
      </c>
      <c r="C63" t="str">
        <f>VLOOKUP(A63,Data!A:K,3,FALSE)</f>
        <v>Rays</v>
      </c>
      <c r="D63">
        <f>VLOOKUP(A63,Data!A:K,4,FALSE)</f>
        <v>0</v>
      </c>
      <c r="E63">
        <f>VLOOKUP(A63,Data!A:K,5,FALSE)</f>
        <v>13</v>
      </c>
      <c r="F63">
        <f>VLOOKUP(A63,Data!A:K,6,FALSE)</f>
        <v>3</v>
      </c>
      <c r="G63">
        <f>VLOOKUP(A63,Data!A:K,7,FALSE)</f>
        <v>16</v>
      </c>
      <c r="H63">
        <f>VLOOKUP(A63,Data!A:K,8,FALSE)</f>
        <v>9</v>
      </c>
      <c r="I63">
        <f>VLOOKUP(A63,Data!A:K,9,FALSE)</f>
        <v>3</v>
      </c>
      <c r="J63">
        <f>VLOOKUP(A63,Data!A:K,11,FALSE)</f>
        <v>9</v>
      </c>
      <c r="L63">
        <f>(F63*9)/(E63*($X$2/$X$3))*-1</f>
        <v>-0.53361885392989616</v>
      </c>
      <c r="M63">
        <f>(I63+H63)/(E63*($X$4/$X$3))*-1</f>
        <v>-0.71423172996861628</v>
      </c>
      <c r="N63" s="2" t="str">
        <f>IF(ISERROR((((E63/D63)/6.15)-(0.11*((F63*9)/E63)))*D63),"0",(((E63/D63)/6.15)-(0.11*((F63*9)/E63)))*D63)</f>
        <v>0</v>
      </c>
      <c r="P63">
        <f>STANDARDIZE(H63,$X$6,$X$7)</f>
        <v>-1.0160274531923266</v>
      </c>
      <c r="Q63">
        <f>STANDARDIZE(L63,$X$9,$X$10)</f>
        <v>0.85057643229518798</v>
      </c>
      <c r="R63">
        <f>STANDARDIZE(M63,$X$12,$X$13)</f>
        <v>1.0551623544284887</v>
      </c>
      <c r="S63">
        <f>STANDARDIZE(N63,$X$15,$X$16)</f>
        <v>-1.4161756892355608</v>
      </c>
      <c r="T63">
        <f>STANDARDIZE(J63,$X$18,$X$19)</f>
        <v>3.685013148868908</v>
      </c>
      <c r="U63">
        <f>(SUM(P63:T63))</f>
        <v>3.1585487931646972</v>
      </c>
    </row>
    <row r="64" spans="1:21" x14ac:dyDescent="0.25">
      <c r="A64" s="5">
        <v>11426</v>
      </c>
      <c r="B64" t="str">
        <f>VLOOKUP(A64,Data!A:K,2,FALSE)</f>
        <v>Drew Pomeranz</v>
      </c>
      <c r="C64" t="str">
        <f>VLOOKUP(A64,Data!A:K,3,FALSE)</f>
        <v>Padres</v>
      </c>
      <c r="D64">
        <f>VLOOKUP(A64,Data!A:K,4,FALSE)</f>
        <v>6</v>
      </c>
      <c r="E64">
        <f>VLOOKUP(A64,Data!A:K,5,FALSE)</f>
        <v>34</v>
      </c>
      <c r="F64">
        <f>VLOOKUP(A64,Data!A:K,6,FALSE)</f>
        <v>8</v>
      </c>
      <c r="G64">
        <f>VLOOKUP(A64,Data!A:K,7,FALSE)</f>
        <v>41</v>
      </c>
      <c r="H64">
        <f>VLOOKUP(A64,Data!A:K,8,FALSE)</f>
        <v>21</v>
      </c>
      <c r="I64">
        <f>VLOOKUP(A64,Data!A:K,9,FALSE)</f>
        <v>16</v>
      </c>
      <c r="J64">
        <f>VLOOKUP(A64,Data!A:K,11,FALSE)</f>
        <v>0</v>
      </c>
      <c r="L64">
        <f>(F64*9)/(E64*($X$2/$X$3))*-1</f>
        <v>-0.54408196871283521</v>
      </c>
      <c r="M64">
        <f>(I64+H64)/(E64*($X$4/$X$3))*-1</f>
        <v>-0.8420231914580989</v>
      </c>
      <c r="N64" s="2">
        <f>IF(ISERROR((((E64/D64)/6.15)-(0.11*((F64*9)/E64)))*D64),"0",(((E64/D64)/6.15)-(0.11*((F64*9)/E64)))*D64)</f>
        <v>4.1308082257293162</v>
      </c>
      <c r="P64">
        <f>STANDARDIZE(H64,$X$6,$X$7)</f>
        <v>2.6842472605918082E-2</v>
      </c>
      <c r="Q64">
        <f>STANDARDIZE(L64,$X$9,$X$10)</f>
        <v>0.83160487357293933</v>
      </c>
      <c r="R64">
        <f>STANDARDIZE(M64,$X$12,$X$13)</f>
        <v>0.59808199697187803</v>
      </c>
      <c r="S64">
        <f>STANDARDIZE(N64,$X$15,$X$16)</f>
        <v>0.83814521919624974</v>
      </c>
      <c r="T64">
        <f>STANDARDIZE(J64,$X$18,$X$19)</f>
        <v>-0.32422666522395566</v>
      </c>
      <c r="U64">
        <f>(SUM(P64:T64))</f>
        <v>1.9704478971230299</v>
      </c>
    </row>
    <row r="65" spans="1:21" x14ac:dyDescent="0.25">
      <c r="A65" s="5">
        <v>6986</v>
      </c>
      <c r="B65" t="str">
        <f>VLOOKUP(A65,Data!A:K,2,FALSE)</f>
        <v>Ian Kennedy</v>
      </c>
      <c r="C65" t="str">
        <f>VLOOKUP(A65,Data!A:K,3,FALSE)</f>
        <v>Royals</v>
      </c>
      <c r="D65">
        <f>VLOOKUP(A65,Data!A:K,4,FALSE)</f>
        <v>6</v>
      </c>
      <c r="E65">
        <f>VLOOKUP(A65,Data!A:K,5,FALSE)</f>
        <v>38</v>
      </c>
      <c r="F65">
        <f>VLOOKUP(A65,Data!A:K,6,FALSE)</f>
        <v>9</v>
      </c>
      <c r="G65">
        <f>VLOOKUP(A65,Data!A:K,7,FALSE)</f>
        <v>35</v>
      </c>
      <c r="H65">
        <f>VLOOKUP(A65,Data!A:K,8,FALSE)</f>
        <v>28</v>
      </c>
      <c r="I65">
        <f>VLOOKUP(A65,Data!A:K,9,FALSE)</f>
        <v>13</v>
      </c>
      <c r="J65">
        <f>VLOOKUP(A65,Data!A:K,11,FALSE)</f>
        <v>0</v>
      </c>
      <c r="L65">
        <f>(F65*9)/(E65*($X$2/$X$3))*-1</f>
        <v>-0.54766145534910393</v>
      </c>
      <c r="M65">
        <f>(I65+H65)/(E65*($X$4/$X$3))*-1</f>
        <v>-0.8348366492834921</v>
      </c>
      <c r="N65" s="2">
        <f>IF(ISERROR((((E65/D65)/6.15)-(0.11*((F65*9)/E65)))*D65),"0",(((E65/D65)/6.15)-(0.11*((F65*9)/E65)))*D65)</f>
        <v>4.7720196833547268</v>
      </c>
      <c r="P65">
        <f>STANDARDIZE(H65,$X$6,$X$7)</f>
        <v>0.63518326265489411</v>
      </c>
      <c r="Q65">
        <f>STANDARDIZE(L65,$X$9,$X$10)</f>
        <v>0.82511460348374888</v>
      </c>
      <c r="R65">
        <f>STANDARDIZE(M65,$X$12,$X$13)</f>
        <v>0.62378658809056264</v>
      </c>
      <c r="S65">
        <f>STANDARDIZE(N65,$X$15,$X$16)</f>
        <v>1.1880758663387447</v>
      </c>
      <c r="T65">
        <f>STANDARDIZE(J65,$X$18,$X$19)</f>
        <v>-0.32422666522395566</v>
      </c>
      <c r="U65">
        <f>(SUM(P65:T65))</f>
        <v>2.9479336553439945</v>
      </c>
    </row>
    <row r="66" spans="1:21" x14ac:dyDescent="0.25">
      <c r="A66" s="5">
        <v>13442</v>
      </c>
      <c r="B66" t="str">
        <f>VLOOKUP(A66,Data!A:K,2,FALSE)</f>
        <v>Mike Morin</v>
      </c>
      <c r="C66" t="str">
        <f>VLOOKUP(A66,Data!A:K,3,FALSE)</f>
        <v>Angels</v>
      </c>
      <c r="D66">
        <f>VLOOKUP(A66,Data!A:K,4,FALSE)</f>
        <v>0</v>
      </c>
      <c r="E66">
        <f>VLOOKUP(A66,Data!A:K,5,FALSE)</f>
        <v>12.2</v>
      </c>
      <c r="F66">
        <f>VLOOKUP(A66,Data!A:K,6,FALSE)</f>
        <v>3</v>
      </c>
      <c r="G66">
        <f>VLOOKUP(A66,Data!A:K,7,FALSE)</f>
        <v>10</v>
      </c>
      <c r="H66">
        <f>VLOOKUP(A66,Data!A:K,8,FALSE)</f>
        <v>8</v>
      </c>
      <c r="I66">
        <f>VLOOKUP(A66,Data!A:K,9,FALSE)</f>
        <v>3</v>
      </c>
      <c r="J66">
        <f>VLOOKUP(A66,Data!A:K,11,FALSE)</f>
        <v>0</v>
      </c>
      <c r="L66">
        <f>(F66*9)/(E66*($X$2/$X$3))*-1</f>
        <v>-0.56861025418759426</v>
      </c>
      <c r="M66">
        <f>(I66+H66)/(E66*($X$4/$X$3))*-1</f>
        <v>-0.69764438104858006</v>
      </c>
      <c r="N66" s="2" t="str">
        <f>IF(ISERROR((((E66/D66)/6.15)-(0.11*((F66*9)/E66)))*D66),"0",(((E66/D66)/6.15)-(0.11*((F66*9)/E66)))*D66)</f>
        <v>0</v>
      </c>
      <c r="P66">
        <f>STANDARDIZE(H66,$X$6,$X$7)</f>
        <v>-1.1029332803421801</v>
      </c>
      <c r="Q66">
        <f>STANDARDIZE(L66,$X$9,$X$10)</f>
        <v>0.78713056378143786</v>
      </c>
      <c r="R66">
        <f>STANDARDIZE(M66,$X$12,$X$13)</f>
        <v>1.1144914464136499</v>
      </c>
      <c r="S66">
        <f>STANDARDIZE(N66,$X$15,$X$16)</f>
        <v>-1.4161756892355608</v>
      </c>
      <c r="T66">
        <f>STANDARDIZE(J66,$X$18,$X$19)</f>
        <v>-0.32422666522395566</v>
      </c>
      <c r="U66">
        <f>(SUM(P66:T66))</f>
        <v>-0.94171362460660868</v>
      </c>
    </row>
    <row r="67" spans="1:21" x14ac:dyDescent="0.25">
      <c r="A67" s="5">
        <v>4338</v>
      </c>
      <c r="B67" t="str">
        <f>VLOOKUP(A67,Data!A:K,2,FALSE)</f>
        <v>Tyler Chatwood</v>
      </c>
      <c r="C67" t="str">
        <f>VLOOKUP(A67,Data!A:K,3,FALSE)</f>
        <v>Rockies</v>
      </c>
      <c r="D67">
        <f>VLOOKUP(A67,Data!A:K,4,FALSE)</f>
        <v>6</v>
      </c>
      <c r="E67">
        <f>VLOOKUP(A67,Data!A:K,5,FALSE)</f>
        <v>37.200000000000003</v>
      </c>
      <c r="F67">
        <f>VLOOKUP(A67,Data!A:K,6,FALSE)</f>
        <v>9</v>
      </c>
      <c r="G67">
        <f>VLOOKUP(A67,Data!A:K,7,FALSE)</f>
        <v>27</v>
      </c>
      <c r="H67">
        <f>VLOOKUP(A67,Data!A:K,8,FALSE)</f>
        <v>34</v>
      </c>
      <c r="I67">
        <f>VLOOKUP(A67,Data!A:K,9,FALSE)</f>
        <v>8</v>
      </c>
      <c r="J67">
        <f>VLOOKUP(A67,Data!A:K,11,FALSE)</f>
        <v>0</v>
      </c>
      <c r="L67">
        <f>(F67*9)/(E67*($X$2/$X$3))*-1</f>
        <v>-0.55943912105553628</v>
      </c>
      <c r="M67">
        <f>(I67+H67)/(E67*($X$4/$X$3))*-1</f>
        <v>-0.87358988477344179</v>
      </c>
      <c r="N67" s="2">
        <f>IF(ISERROR((((E67/D67)/6.15)-(0.11*((F67*9)/E67)))*D67),"0",(((E67/D67)/6.15)-(0.11*((F67*9)/E67)))*D67)</f>
        <v>4.6116837136113293</v>
      </c>
      <c r="P67">
        <f>STANDARDIZE(H67,$X$6,$X$7)</f>
        <v>1.1566182255540163</v>
      </c>
      <c r="Q67">
        <f>STANDARDIZE(L67,$X$9,$X$10)</f>
        <v>0.80375952125479977</v>
      </c>
      <c r="R67">
        <f>STANDARDIZE(M67,$X$12,$X$13)</f>
        <v>0.48517527146668749</v>
      </c>
      <c r="S67">
        <f>STANDARDIZE(N67,$X$15,$X$16)</f>
        <v>1.1005751378578394</v>
      </c>
      <c r="T67">
        <f>STANDARDIZE(J67,$X$18,$X$19)</f>
        <v>-0.32422666522395566</v>
      </c>
      <c r="U67">
        <f>(SUM(P67:T67))</f>
        <v>3.2219014909093868</v>
      </c>
    </row>
    <row r="68" spans="1:21" x14ac:dyDescent="0.25">
      <c r="A68" s="5">
        <v>11189</v>
      </c>
      <c r="B68" t="str">
        <f>VLOOKUP(A68,Data!A:K,2,FALSE)</f>
        <v>Vincent Velasquez</v>
      </c>
      <c r="C68" t="str">
        <f>VLOOKUP(A68,Data!A:K,3,FALSE)</f>
        <v>Phillies</v>
      </c>
      <c r="D68">
        <f>VLOOKUP(A68,Data!A:K,4,FALSE)</f>
        <v>6</v>
      </c>
      <c r="E68">
        <f>VLOOKUP(A68,Data!A:K,5,FALSE)</f>
        <v>37.1</v>
      </c>
      <c r="F68">
        <f>VLOOKUP(A68,Data!A:K,6,FALSE)</f>
        <v>9</v>
      </c>
      <c r="G68">
        <f>VLOOKUP(A68,Data!A:K,7,FALSE)</f>
        <v>44</v>
      </c>
      <c r="H68">
        <f>VLOOKUP(A68,Data!A:K,8,FALSE)</f>
        <v>25</v>
      </c>
      <c r="I68">
        <f>VLOOKUP(A68,Data!A:K,9,FALSE)</f>
        <v>11</v>
      </c>
      <c r="J68">
        <f>VLOOKUP(A68,Data!A:K,11,FALSE)</f>
        <v>0</v>
      </c>
      <c r="L68">
        <f>(F68*9)/(E68*($X$2/$X$3))*-1</f>
        <v>-0.56094704321471556</v>
      </c>
      <c r="M68">
        <f>(I68+H68)/(E68*($X$4/$X$3))*-1</f>
        <v>-0.75080963527698197</v>
      </c>
      <c r="N68" s="2">
        <f>IF(ISERROR((((E68/D68)/6.15)-(0.11*((F68*9)/E68)))*D68),"0",(((E68/D68)/6.15)-(0.11*((F68*9)/E68)))*D68)</f>
        <v>4.5915499747989399</v>
      </c>
      <c r="P68">
        <f>STANDARDIZE(H68,$X$6,$X$7)</f>
        <v>0.37446578120533291</v>
      </c>
      <c r="Q68">
        <f>STANDARDIZE(L68,$X$9,$X$10)</f>
        <v>0.80102537999907197</v>
      </c>
      <c r="R68">
        <f>STANDARDIZE(M68,$X$12,$X$13)</f>
        <v>0.92433168829092494</v>
      </c>
      <c r="S68">
        <f>STANDARDIZE(N68,$X$15,$X$16)</f>
        <v>1.0895874797799432</v>
      </c>
      <c r="T68">
        <f>STANDARDIZE(J68,$X$18,$X$19)</f>
        <v>-0.32422666522395566</v>
      </c>
      <c r="U68">
        <f>(SUM(P68:T68))</f>
        <v>2.8651836640513171</v>
      </c>
    </row>
    <row r="69" spans="1:21" x14ac:dyDescent="0.25">
      <c r="A69" s="5">
        <v>7448</v>
      </c>
      <c r="B69" t="str">
        <f>VLOOKUP(A69,Data!A:K,2,FALSE)</f>
        <v>Gio Gonzalez</v>
      </c>
      <c r="C69" t="str">
        <f>VLOOKUP(A69,Data!A:K,3,FALSE)</f>
        <v>Nationals</v>
      </c>
      <c r="D69">
        <f>VLOOKUP(A69,Data!A:K,4,FALSE)</f>
        <v>6</v>
      </c>
      <c r="E69">
        <f>VLOOKUP(A69,Data!A:K,5,FALSE)</f>
        <v>37</v>
      </c>
      <c r="F69">
        <f>VLOOKUP(A69,Data!A:K,6,FALSE)</f>
        <v>9</v>
      </c>
      <c r="G69">
        <f>VLOOKUP(A69,Data!A:K,7,FALSE)</f>
        <v>28</v>
      </c>
      <c r="H69">
        <f>VLOOKUP(A69,Data!A:K,8,FALSE)</f>
        <v>29</v>
      </c>
      <c r="I69">
        <f>VLOOKUP(A69,Data!A:K,9,FALSE)</f>
        <v>10</v>
      </c>
      <c r="J69">
        <f>VLOOKUP(A69,Data!A:K,11,FALSE)</f>
        <v>0</v>
      </c>
      <c r="L69">
        <f>(F69*9)/(E69*($X$2/$X$3))*-1</f>
        <v>-0.56246311630448509</v>
      </c>
      <c r="M69">
        <f>(I69+H69)/(E69*($X$4/$X$3))*-1</f>
        <v>-0.81557542138308203</v>
      </c>
      <c r="N69" s="2">
        <f>IF(ISERROR((((E69/D69)/6.15)-(0.11*((F69*9)/E69)))*D69),"0",(((E69/D69)/6.15)-(0.11*((F69*9)/E69)))*D69)</f>
        <v>4.5713952977367605</v>
      </c>
      <c r="P69">
        <f>STANDARDIZE(H69,$X$6,$X$7)</f>
        <v>0.72208908980474773</v>
      </c>
      <c r="Q69">
        <f>STANDARDIZE(L69,$X$9,$X$10)</f>
        <v>0.79827645960142102</v>
      </c>
      <c r="R69">
        <f>STANDARDIZE(M69,$X$12,$X$13)</f>
        <v>0.69267952374649655</v>
      </c>
      <c r="S69">
        <f>STANDARDIZE(N69,$X$15,$X$16)</f>
        <v>1.0785883949952846</v>
      </c>
      <c r="T69">
        <f>STANDARDIZE(J69,$X$18,$X$19)</f>
        <v>-0.32422666522395566</v>
      </c>
      <c r="U69">
        <f>(SUM(P69:T69))</f>
        <v>2.9674068029239939</v>
      </c>
    </row>
    <row r="70" spans="1:21" x14ac:dyDescent="0.25">
      <c r="A70" s="5">
        <v>3240</v>
      </c>
      <c r="B70" t="str">
        <f>VLOOKUP(A70,Data!A:K,2,FALSE)</f>
        <v>Zach Britton</v>
      </c>
      <c r="C70" t="str">
        <f>VLOOKUP(A70,Data!A:K,3,FALSE)</f>
        <v>Orioles</v>
      </c>
      <c r="D70">
        <f>VLOOKUP(A70,Data!A:K,4,FALSE)</f>
        <v>0</v>
      </c>
      <c r="E70">
        <f>VLOOKUP(A70,Data!A:K,5,FALSE)</f>
        <v>12.1</v>
      </c>
      <c r="F70">
        <f>VLOOKUP(A70,Data!A:K,6,FALSE)</f>
        <v>3</v>
      </c>
      <c r="G70">
        <f>VLOOKUP(A70,Data!A:K,7,FALSE)</f>
        <v>17</v>
      </c>
      <c r="H70">
        <f>VLOOKUP(A70,Data!A:K,8,FALSE)</f>
        <v>6</v>
      </c>
      <c r="I70">
        <f>VLOOKUP(A70,Data!A:K,9,FALSE)</f>
        <v>3</v>
      </c>
      <c r="J70">
        <f>VLOOKUP(A70,Data!A:K,11,FALSE)</f>
        <v>7</v>
      </c>
      <c r="L70">
        <f>(F70*9)/(E70*($X$2/$X$3))*-1</f>
        <v>-0.57330951248666528</v>
      </c>
      <c r="M70">
        <f>(I70+H70)/(E70*($X$4/$X$3))*-1</f>
        <v>-0.57551730307388493</v>
      </c>
      <c r="N70" s="2" t="str">
        <f>IF(ISERROR((((E70/D70)/6.15)-(0.11*((F70*9)/E70)))*D70),"0",(((E70/D70)/6.15)-(0.11*((F70*9)/E70)))*D70)</f>
        <v>0</v>
      </c>
      <c r="P70">
        <f>STANDARDIZE(H70,$X$6,$X$7)</f>
        <v>-1.2767449346418875</v>
      </c>
      <c r="Q70">
        <f>STANDARDIZE(L70,$X$9,$X$10)</f>
        <v>0.77860994094384739</v>
      </c>
      <c r="R70">
        <f>STANDARDIZE(M70,$X$12,$X$13)</f>
        <v>1.5513116205095479</v>
      </c>
      <c r="S70">
        <f>STANDARDIZE(N70,$X$15,$X$16)</f>
        <v>-1.4161756892355608</v>
      </c>
      <c r="T70">
        <f>STANDARDIZE(J70,$X$18,$X$19)</f>
        <v>2.7940709679593825</v>
      </c>
      <c r="U70">
        <f>(SUM(P70:T70))</f>
        <v>2.4310719055353296</v>
      </c>
    </row>
    <row r="71" spans="1:21" x14ac:dyDescent="0.25">
      <c r="A71" s="5">
        <v>10315</v>
      </c>
      <c r="B71" t="str">
        <f>VLOOKUP(A71,Data!A:K,2,FALSE)</f>
        <v>Michael Tonkin</v>
      </c>
      <c r="C71" t="str">
        <f>VLOOKUP(A71,Data!A:K,3,FALSE)</f>
        <v>Twins</v>
      </c>
      <c r="D71">
        <f>VLOOKUP(A71,Data!A:K,4,FALSE)</f>
        <v>0</v>
      </c>
      <c r="E71">
        <f>VLOOKUP(A71,Data!A:K,5,FALSE)</f>
        <v>16.100000000000001</v>
      </c>
      <c r="F71">
        <f>VLOOKUP(A71,Data!A:K,6,FALSE)</f>
        <v>4</v>
      </c>
      <c r="G71">
        <f>VLOOKUP(A71,Data!A:K,7,FALSE)</f>
        <v>17</v>
      </c>
      <c r="H71">
        <f>VLOOKUP(A71,Data!A:K,8,FALSE)</f>
        <v>12</v>
      </c>
      <c r="I71">
        <f>VLOOKUP(A71,Data!A:K,9,FALSE)</f>
        <v>7</v>
      </c>
      <c r="J71">
        <f>VLOOKUP(A71,Data!A:K,11,FALSE)</f>
        <v>0</v>
      </c>
      <c r="L71">
        <f>(F71*9)/(E71*($X$2/$X$3))*-1</f>
        <v>-0.57449648870299375</v>
      </c>
      <c r="M71">
        <f>(I71+H71)/(E71*($X$4/$X$3))*-1</f>
        <v>-0.9131223462849285</v>
      </c>
      <c r="N71" s="2" t="str">
        <f>IF(ISERROR((((E71/D71)/6.15)-(0.11*((F71*9)/E71)))*D71),"0",(((E71/D71)/6.15)-(0.11*((F71*9)/E71)))*D71)</f>
        <v>0</v>
      </c>
      <c r="P71">
        <f>STANDARDIZE(H71,$X$6,$X$7)</f>
        <v>-0.75530997174276537</v>
      </c>
      <c r="Q71">
        <f>STANDARDIZE(L71,$X$9,$X$10)</f>
        <v>0.77645773393311035</v>
      </c>
      <c r="R71">
        <f>STANDARDIZE(M71,$X$12,$X$13)</f>
        <v>0.34377684446538742</v>
      </c>
      <c r="S71">
        <f>STANDARDIZE(N71,$X$15,$X$16)</f>
        <v>-1.4161756892355608</v>
      </c>
      <c r="T71">
        <f>STANDARDIZE(J71,$X$18,$X$19)</f>
        <v>-0.32422666522395566</v>
      </c>
      <c r="U71">
        <f>(SUM(P71:T71))</f>
        <v>-1.3754777478037841</v>
      </c>
    </row>
    <row r="72" spans="1:21" x14ac:dyDescent="0.25">
      <c r="A72" s="5">
        <v>4772</v>
      </c>
      <c r="B72" t="str">
        <f>VLOOKUP(A72,Data!A:K,2,FALSE)</f>
        <v>Felix Hernandez</v>
      </c>
      <c r="C72" t="str">
        <f>VLOOKUP(A72,Data!A:K,3,FALSE)</f>
        <v>Mariners</v>
      </c>
      <c r="D72">
        <f>VLOOKUP(A72,Data!A:K,4,FALSE)</f>
        <v>6</v>
      </c>
      <c r="E72">
        <f>VLOOKUP(A72,Data!A:K,5,FALSE)</f>
        <v>36.200000000000003</v>
      </c>
      <c r="F72">
        <f>VLOOKUP(A72,Data!A:K,6,FALSE)</f>
        <v>9</v>
      </c>
      <c r="G72">
        <f>VLOOKUP(A72,Data!A:K,7,FALSE)</f>
        <v>29</v>
      </c>
      <c r="H72">
        <f>VLOOKUP(A72,Data!A:K,8,FALSE)</f>
        <v>28</v>
      </c>
      <c r="I72">
        <f>VLOOKUP(A72,Data!A:K,9,FALSE)</f>
        <v>18</v>
      </c>
      <c r="J72">
        <f>VLOOKUP(A72,Data!A:K,11,FALSE)</f>
        <v>0</v>
      </c>
      <c r="L72">
        <f>(F72*9)/(E72*($X$2/$X$3))*-1</f>
        <v>-0.57489324042171119</v>
      </c>
      <c r="M72">
        <f>(I72+H72)/(E72*($X$4/$X$3))*-1</f>
        <v>-0.9832195546068887</v>
      </c>
      <c r="N72" s="2">
        <f>IF(ISERROR((((E72/D72)/6.15)-(0.11*((F72*9)/E72)))*D72),"0",(((E72/D72)/6.15)-(0.11*((F72*9)/E72)))*D72)</f>
        <v>4.4093832816781218</v>
      </c>
      <c r="P72">
        <f>STANDARDIZE(H72,$X$6,$X$7)</f>
        <v>0.63518326265489411</v>
      </c>
      <c r="Q72">
        <f>STANDARDIZE(L72,$X$9,$X$10)</f>
        <v>0.7757383498217868</v>
      </c>
      <c r="R72">
        <f>STANDARDIZE(M72,$X$12,$X$13)</f>
        <v>9.3055421742250219E-2</v>
      </c>
      <c r="S72">
        <f>STANDARDIZE(N72,$X$15,$X$16)</f>
        <v>0.99017299169882755</v>
      </c>
      <c r="T72">
        <f>STANDARDIZE(J72,$X$18,$X$19)</f>
        <v>-0.32422666522395566</v>
      </c>
      <c r="U72">
        <f>(SUM(P72:T72))</f>
        <v>2.1699233606938031</v>
      </c>
    </row>
    <row r="73" spans="1:21" x14ac:dyDescent="0.25">
      <c r="A73" s="5">
        <v>12917</v>
      </c>
      <c r="B73" t="str">
        <f>VLOOKUP(A73,Data!A:K,2,FALSE)</f>
        <v>Dylan Bundy</v>
      </c>
      <c r="C73" t="str">
        <f>VLOOKUP(A73,Data!A:K,3,FALSE)</f>
        <v>Orioles</v>
      </c>
      <c r="D73">
        <f>VLOOKUP(A73,Data!A:K,4,FALSE)</f>
        <v>0</v>
      </c>
      <c r="E73">
        <f>VLOOKUP(A73,Data!A:K,5,FALSE)</f>
        <v>12</v>
      </c>
      <c r="F73">
        <f>VLOOKUP(A73,Data!A:K,6,FALSE)</f>
        <v>3</v>
      </c>
      <c r="G73">
        <f>VLOOKUP(A73,Data!A:K,7,FALSE)</f>
        <v>5</v>
      </c>
      <c r="H73">
        <f>VLOOKUP(A73,Data!A:K,8,FALSE)</f>
        <v>15</v>
      </c>
      <c r="I73">
        <f>VLOOKUP(A73,Data!A:K,9,FALSE)</f>
        <v>6</v>
      </c>
      <c r="J73">
        <f>VLOOKUP(A73,Data!A:K,11,FALSE)</f>
        <v>0</v>
      </c>
      <c r="L73">
        <f>(F73*9)/(E73*($X$2/$X$3))*-1</f>
        <v>-0.57808709175738748</v>
      </c>
      <c r="M73">
        <f>(I73+H73)/(E73*($X$4/$X$3))*-1</f>
        <v>-1.3540643213988348</v>
      </c>
      <c r="N73" s="2" t="str">
        <f>IF(ISERROR((((E73/D73)/6.15)-(0.11*((F73*9)/E73)))*D73),"0",(((E73/D73)/6.15)-(0.11*((F73*9)/E73)))*D73)</f>
        <v>0</v>
      </c>
      <c r="P73">
        <f>STANDARDIZE(H73,$X$6,$X$7)</f>
        <v>-0.49459249029320418</v>
      </c>
      <c r="Q73">
        <f>STANDARDIZE(L73,$X$9,$X$10)</f>
        <v>0.76994730772563058</v>
      </c>
      <c r="R73">
        <f>STANDARDIZE(M73,$X$12,$X$13)</f>
        <v>-1.2333701202344078</v>
      </c>
      <c r="S73">
        <f>STANDARDIZE(N73,$X$15,$X$16)</f>
        <v>-1.4161756892355608</v>
      </c>
      <c r="T73">
        <f>STANDARDIZE(J73,$X$18,$X$19)</f>
        <v>-0.32422666522395566</v>
      </c>
      <c r="U73">
        <f>(SUM(P73:T73))</f>
        <v>-2.6984176572614982</v>
      </c>
    </row>
    <row r="74" spans="1:21" x14ac:dyDescent="0.25">
      <c r="A74" s="5">
        <v>4971</v>
      </c>
      <c r="B74" t="str">
        <f>VLOOKUP(A74,Data!A:K,2,FALSE)</f>
        <v>Fernando Salas</v>
      </c>
      <c r="C74" t="str">
        <f>VLOOKUP(A74,Data!A:K,3,FALSE)</f>
        <v>Angels</v>
      </c>
      <c r="D74">
        <f>VLOOKUP(A74,Data!A:K,4,FALSE)</f>
        <v>0</v>
      </c>
      <c r="E74">
        <f>VLOOKUP(A74,Data!A:K,5,FALSE)</f>
        <v>16</v>
      </c>
      <c r="F74">
        <f>VLOOKUP(A74,Data!A:K,6,FALSE)</f>
        <v>4</v>
      </c>
      <c r="G74">
        <f>VLOOKUP(A74,Data!A:K,7,FALSE)</f>
        <v>13</v>
      </c>
      <c r="H74">
        <f>VLOOKUP(A74,Data!A:K,8,FALSE)</f>
        <v>10</v>
      </c>
      <c r="I74">
        <f>VLOOKUP(A74,Data!A:K,9,FALSE)</f>
        <v>3</v>
      </c>
      <c r="J74">
        <f>VLOOKUP(A74,Data!A:K,11,FALSE)</f>
        <v>0</v>
      </c>
      <c r="L74">
        <f>(F74*9)/(E74*($X$2/$X$3))*-1</f>
        <v>-0.57808709175738748</v>
      </c>
      <c r="M74">
        <f>(I74+H74)/(E74*($X$4/$X$3))*-1</f>
        <v>-0.628672720649459</v>
      </c>
      <c r="N74" s="2" t="str">
        <f>IF(ISERROR((((E74/D74)/6.15)-(0.11*((F74*9)/E74)))*D74),"0",(((E74/D74)/6.15)-(0.11*((F74*9)/E74)))*D74)</f>
        <v>0</v>
      </c>
      <c r="P74">
        <f>STANDARDIZE(H74,$X$6,$X$7)</f>
        <v>-0.92912162604247273</v>
      </c>
      <c r="Q74">
        <f>STANDARDIZE(L74,$X$9,$X$10)</f>
        <v>0.76994730772563058</v>
      </c>
      <c r="R74">
        <f>STANDARDIZE(M74,$X$12,$X$13)</f>
        <v>1.3611870458078301</v>
      </c>
      <c r="S74">
        <f>STANDARDIZE(N74,$X$15,$X$16)</f>
        <v>-1.4161756892355608</v>
      </c>
      <c r="T74">
        <f>STANDARDIZE(J74,$X$18,$X$19)</f>
        <v>-0.32422666522395566</v>
      </c>
      <c r="U74">
        <f>(SUM(P74:T74))</f>
        <v>-0.53838962696852843</v>
      </c>
    </row>
    <row r="75" spans="1:21" x14ac:dyDescent="0.25">
      <c r="A75" s="5">
        <v>5525</v>
      </c>
      <c r="B75" t="str">
        <f>VLOOKUP(A75,Data!A:K,2,FALSE)</f>
        <v>Boone Logan</v>
      </c>
      <c r="C75" t="str">
        <f>VLOOKUP(A75,Data!A:K,3,FALSE)</f>
        <v>Rockies</v>
      </c>
      <c r="D75">
        <f>VLOOKUP(A75,Data!A:K,4,FALSE)</f>
        <v>0</v>
      </c>
      <c r="E75">
        <f>VLOOKUP(A75,Data!A:K,5,FALSE)</f>
        <v>12</v>
      </c>
      <c r="F75">
        <f>VLOOKUP(A75,Data!A:K,6,FALSE)</f>
        <v>3</v>
      </c>
      <c r="G75">
        <f>VLOOKUP(A75,Data!A:K,7,FALSE)</f>
        <v>15</v>
      </c>
      <c r="H75">
        <f>VLOOKUP(A75,Data!A:K,8,FALSE)</f>
        <v>8</v>
      </c>
      <c r="I75">
        <f>VLOOKUP(A75,Data!A:K,9,FALSE)</f>
        <v>4</v>
      </c>
      <c r="J75">
        <f>VLOOKUP(A75,Data!A:K,11,FALSE)</f>
        <v>0</v>
      </c>
      <c r="L75">
        <f>(F75*9)/(E75*($X$2/$X$3))*-1</f>
        <v>-0.57808709175738748</v>
      </c>
      <c r="M75">
        <f>(I75+H75)/(E75*($X$4/$X$3))*-1</f>
        <v>-0.77375104079933421</v>
      </c>
      <c r="N75" s="2" t="str">
        <f>IF(ISERROR((((E75/D75)/6.15)-(0.11*((F75*9)/E75)))*D75),"0",(((E75/D75)/6.15)-(0.11*((F75*9)/E75)))*D75)</f>
        <v>0</v>
      </c>
      <c r="P75">
        <f>STANDARDIZE(H75,$X$6,$X$7)</f>
        <v>-1.1029332803421801</v>
      </c>
      <c r="Q75">
        <f>STANDARDIZE(L75,$X$9,$X$10)</f>
        <v>0.76994730772563058</v>
      </c>
      <c r="R75">
        <f>STANDARDIZE(M75,$X$12,$X$13)</f>
        <v>0.84227561259938244</v>
      </c>
      <c r="S75">
        <f>STANDARDIZE(N75,$X$15,$X$16)</f>
        <v>-1.4161756892355608</v>
      </c>
      <c r="T75">
        <f>STANDARDIZE(J75,$X$18,$X$19)</f>
        <v>-0.32422666522395566</v>
      </c>
      <c r="U75">
        <f>(SUM(P75:T75))</f>
        <v>-1.2311127144766836</v>
      </c>
    </row>
    <row r="76" spans="1:21" x14ac:dyDescent="0.25">
      <c r="A76" s="5">
        <v>15764</v>
      </c>
      <c r="B76" t="str">
        <f>VLOOKUP(A76,Data!A:K,2,FALSE)</f>
        <v>Masahiro Tanaka</v>
      </c>
      <c r="C76" t="str">
        <f>VLOOKUP(A76,Data!A:K,3,FALSE)</f>
        <v>Yankees</v>
      </c>
      <c r="D76">
        <f>VLOOKUP(A76,Data!A:K,4,FALSE)</f>
        <v>6</v>
      </c>
      <c r="E76">
        <f>VLOOKUP(A76,Data!A:K,5,FALSE)</f>
        <v>39.1</v>
      </c>
      <c r="F76">
        <f>VLOOKUP(A76,Data!A:K,6,FALSE)</f>
        <v>10</v>
      </c>
      <c r="G76">
        <f>VLOOKUP(A76,Data!A:K,7,FALSE)</f>
        <v>35</v>
      </c>
      <c r="H76">
        <f>VLOOKUP(A76,Data!A:K,8,FALSE)</f>
        <v>29</v>
      </c>
      <c r="I76">
        <f>VLOOKUP(A76,Data!A:K,9,FALSE)</f>
        <v>7</v>
      </c>
      <c r="J76">
        <f>VLOOKUP(A76,Data!A:K,11,FALSE)</f>
        <v>0</v>
      </c>
      <c r="L76">
        <f>(F76*9)/(E76*($X$2/$X$3))*-1</f>
        <v>-0.59139344425308182</v>
      </c>
      <c r="M76">
        <f>(I76+H76)/(E76*($X$4/$X$3))*-1</f>
        <v>-0.71240505035232815</v>
      </c>
      <c r="N76" s="2">
        <f>IF(ISERROR((((E76/D76)/6.15)-(0.11*((F76*9)/E76)))*D76),"0",(((E76/D76)/6.15)-(0.11*((F76*9)/E76)))*D76)</f>
        <v>4.8385419915580226</v>
      </c>
      <c r="P76">
        <f>STANDARDIZE(H76,$X$6,$X$7)</f>
        <v>0.72208908980474773</v>
      </c>
      <c r="Q76">
        <f>STANDARDIZE(L76,$X$9,$X$10)</f>
        <v>0.74582043413320542</v>
      </c>
      <c r="R76">
        <f>STANDARDIZE(M76,$X$12,$X$13)</f>
        <v>1.0616959628733722</v>
      </c>
      <c r="S76">
        <f>STANDARDIZE(N76,$X$15,$X$16)</f>
        <v>1.2243793261134617</v>
      </c>
      <c r="T76">
        <f>STANDARDIZE(J76,$X$18,$X$19)</f>
        <v>-0.32422666522395566</v>
      </c>
      <c r="U76">
        <f>(SUM(P76:T76))</f>
        <v>3.4297581477008312</v>
      </c>
    </row>
    <row r="77" spans="1:21" x14ac:dyDescent="0.25">
      <c r="A77" s="5">
        <v>5003</v>
      </c>
      <c r="B77" t="str">
        <f>VLOOKUP(A77,Data!A:K,2,FALSE)</f>
        <v>Jake Diekman</v>
      </c>
      <c r="C77" t="str">
        <f>VLOOKUP(A77,Data!A:K,3,FALSE)</f>
        <v>Rangers</v>
      </c>
      <c r="D77">
        <f>VLOOKUP(A77,Data!A:K,4,FALSE)</f>
        <v>0</v>
      </c>
      <c r="E77">
        <f>VLOOKUP(A77,Data!A:K,5,FALSE)</f>
        <v>11.2</v>
      </c>
      <c r="F77">
        <f>VLOOKUP(A77,Data!A:K,6,FALSE)</f>
        <v>3</v>
      </c>
      <c r="G77">
        <f>VLOOKUP(A77,Data!A:K,7,FALSE)</f>
        <v>15</v>
      </c>
      <c r="H77">
        <f>VLOOKUP(A77,Data!A:K,8,FALSE)</f>
        <v>6</v>
      </c>
      <c r="I77">
        <f>VLOOKUP(A77,Data!A:K,9,FALSE)</f>
        <v>3</v>
      </c>
      <c r="J77">
        <f>VLOOKUP(A77,Data!A:K,11,FALSE)</f>
        <v>0</v>
      </c>
      <c r="L77">
        <f>(F77*9)/(E77*($X$2/$X$3))*-1</f>
        <v>-0.61937902688291524</v>
      </c>
      <c r="M77">
        <f>(I77+H77)/(E77*($X$4/$X$3))*-1</f>
        <v>-0.62176422921375074</v>
      </c>
      <c r="N77" s="2" t="str">
        <f>IF(ISERROR((((E77/D77)/6.15)-(0.11*((F77*9)/E77)))*D77),"0",(((E77/D77)/6.15)-(0.11*((F77*9)/E77)))*D77)</f>
        <v>0</v>
      </c>
      <c r="P77">
        <f>STANDARDIZE(H77,$X$6,$X$7)</f>
        <v>-1.2767449346418875</v>
      </c>
      <c r="Q77">
        <f>STANDARDIZE(L77,$X$9,$X$10)</f>
        <v>0.69507740633961268</v>
      </c>
      <c r="R77">
        <f>STANDARDIZE(M77,$X$12,$X$13)</f>
        <v>1.3858971140558511</v>
      </c>
      <c r="S77">
        <f>STANDARDIZE(N77,$X$15,$X$16)</f>
        <v>-1.4161756892355608</v>
      </c>
      <c r="T77">
        <f>STANDARDIZE(J77,$X$18,$X$19)</f>
        <v>-0.32422666522395566</v>
      </c>
      <c r="U77">
        <f>(SUM(P77:T77))</f>
        <v>-0.93617276870594024</v>
      </c>
    </row>
    <row r="78" spans="1:21" x14ac:dyDescent="0.25">
      <c r="A78" s="5">
        <v>9784</v>
      </c>
      <c r="B78" t="str">
        <f>VLOOKUP(A78,Data!A:K,2,FALSE)</f>
        <v>Garrett Richards</v>
      </c>
      <c r="C78" t="str">
        <f>VLOOKUP(A78,Data!A:K,3,FALSE)</f>
        <v>Angels</v>
      </c>
      <c r="D78">
        <f>VLOOKUP(A78,Data!A:K,4,FALSE)</f>
        <v>6</v>
      </c>
      <c r="E78">
        <f>VLOOKUP(A78,Data!A:K,5,FALSE)</f>
        <v>34.200000000000003</v>
      </c>
      <c r="F78">
        <f>VLOOKUP(A78,Data!A:K,6,FALSE)</f>
        <v>9</v>
      </c>
      <c r="G78">
        <f>VLOOKUP(A78,Data!A:K,7,FALSE)</f>
        <v>34</v>
      </c>
      <c r="H78">
        <f>VLOOKUP(A78,Data!A:K,8,FALSE)</f>
        <v>31</v>
      </c>
      <c r="I78">
        <f>VLOOKUP(A78,Data!A:K,9,FALSE)</f>
        <v>15</v>
      </c>
      <c r="J78">
        <f>VLOOKUP(A78,Data!A:K,11,FALSE)</f>
        <v>0</v>
      </c>
      <c r="L78">
        <f>(F78*9)/(E78*($X$2/$X$3))*-1</f>
        <v>-0.60851272816567104</v>
      </c>
      <c r="M78">
        <f>(I78+H78)/(E78*($X$4/$X$3))*-1</f>
        <v>-1.040717774174543</v>
      </c>
      <c r="N78" s="2">
        <f>IF(ISERROR((((E78/D78)/6.15)-(0.11*((F78*9)/E78)))*D78),"0",(((E78/D78)/6.15)-(0.11*((F78*9)/E78)))*D78)</f>
        <v>3.9978177150192549</v>
      </c>
      <c r="P78">
        <f>STANDARDIZE(H78,$X$6,$X$7)</f>
        <v>0.89590074410445519</v>
      </c>
      <c r="Q78">
        <f>STANDARDIZE(L78,$X$9,$X$10)</f>
        <v>0.71478001196751217</v>
      </c>
      <c r="R78">
        <f>STANDARDIZE(M78,$X$12,$X$13)</f>
        <v>-0.11260234636509017</v>
      </c>
      <c r="S78">
        <f>STANDARDIZE(N78,$X$15,$X$16)</f>
        <v>0.76556782694420833</v>
      </c>
      <c r="T78">
        <f>STANDARDIZE(J78,$X$18,$X$19)</f>
        <v>-0.32422666522395566</v>
      </c>
      <c r="U78">
        <f>(SUM(P78:T78))</f>
        <v>1.9394195714271298</v>
      </c>
    </row>
    <row r="79" spans="1:21" x14ac:dyDescent="0.25">
      <c r="A79" s="5">
        <v>10131</v>
      </c>
      <c r="B79" t="str">
        <f>VLOOKUP(A79,Data!A:K,2,FALSE)</f>
        <v>Stephen Strasburg</v>
      </c>
      <c r="C79" t="str">
        <f>VLOOKUP(A79,Data!A:K,3,FALSE)</f>
        <v>Nationals</v>
      </c>
      <c r="D79">
        <f>VLOOKUP(A79,Data!A:K,4,FALSE)</f>
        <v>6</v>
      </c>
      <c r="E79">
        <f>VLOOKUP(A79,Data!A:K,5,FALSE)</f>
        <v>42</v>
      </c>
      <c r="F79">
        <f>VLOOKUP(A79,Data!A:K,6,FALSE)</f>
        <v>11</v>
      </c>
      <c r="G79">
        <f>VLOOKUP(A79,Data!A:K,7,FALSE)</f>
        <v>47</v>
      </c>
      <c r="H79">
        <f>VLOOKUP(A79,Data!A:K,8,FALSE)</f>
        <v>33</v>
      </c>
      <c r="I79">
        <f>VLOOKUP(A79,Data!A:K,9,FALSE)</f>
        <v>9</v>
      </c>
      <c r="J79">
        <f>VLOOKUP(A79,Data!A:K,11,FALSE)</f>
        <v>0</v>
      </c>
      <c r="L79">
        <f>(F79*9)/(E79*($X$2/$X$3))*-1</f>
        <v>-0.60561504850773928</v>
      </c>
      <c r="M79">
        <f>(I79+H79)/(E79*($X$4/$X$3))*-1</f>
        <v>-0.77375104079933421</v>
      </c>
      <c r="N79" s="2">
        <f>IF(ISERROR((((E79/D79)/6.15)-(0.11*((F79*9)/E79)))*D79),"0",(((E79/D79)/6.15)-(0.11*((F79*9)/E79)))*D79)</f>
        <v>5.2735540069686406</v>
      </c>
      <c r="P79">
        <f>STANDARDIZE(H79,$X$6,$X$7)</f>
        <v>1.0697123984041625</v>
      </c>
      <c r="Q79">
        <f>STANDARDIZE(L79,$X$9,$X$10)</f>
        <v>0.72003404013495198</v>
      </c>
      <c r="R79">
        <f>STANDARDIZE(M79,$X$12,$X$13)</f>
        <v>0.84227561259938244</v>
      </c>
      <c r="S79">
        <f>STANDARDIZE(N79,$X$15,$X$16)</f>
        <v>1.4617800061186628</v>
      </c>
      <c r="T79">
        <f>STANDARDIZE(J79,$X$18,$X$19)</f>
        <v>-0.32422666522395566</v>
      </c>
      <c r="U79">
        <f>(SUM(P79:T79))</f>
        <v>3.7695753920332042</v>
      </c>
    </row>
    <row r="80" spans="1:21" x14ac:dyDescent="0.25">
      <c r="A80" s="5">
        <v>3321</v>
      </c>
      <c r="B80" t="str">
        <f>VLOOKUP(A80,Data!A:K,2,FALSE)</f>
        <v>Darren O'Day</v>
      </c>
      <c r="C80" t="str">
        <f>VLOOKUP(A80,Data!A:K,3,FALSE)</f>
        <v>Orioles</v>
      </c>
      <c r="D80">
        <f>VLOOKUP(A80,Data!A:K,4,FALSE)</f>
        <v>0</v>
      </c>
      <c r="E80">
        <f>VLOOKUP(A80,Data!A:K,5,FALSE)</f>
        <v>11.1</v>
      </c>
      <c r="F80">
        <f>VLOOKUP(A80,Data!A:K,6,FALSE)</f>
        <v>3</v>
      </c>
      <c r="G80">
        <f>VLOOKUP(A80,Data!A:K,7,FALSE)</f>
        <v>16</v>
      </c>
      <c r="H80">
        <f>VLOOKUP(A80,Data!A:K,8,FALSE)</f>
        <v>10</v>
      </c>
      <c r="I80">
        <f>VLOOKUP(A80,Data!A:K,9,FALSE)</f>
        <v>3</v>
      </c>
      <c r="J80">
        <f>VLOOKUP(A80,Data!A:K,11,FALSE)</f>
        <v>2</v>
      </c>
      <c r="L80">
        <f>(F80*9)/(E80*($X$2/$X$3))*-1</f>
        <v>-0.62495901811609456</v>
      </c>
      <c r="M80">
        <f>(I80+H80)/(E80*($X$4/$X$3))*-1</f>
        <v>-0.90619491264786889</v>
      </c>
      <c r="N80" s="2" t="str">
        <f>IF(ISERROR((((E80/D80)/6.15)-(0.11*((F80*9)/E80)))*D80),"0",(((E80/D80)/6.15)-(0.11*((F80*9)/E80)))*D80)</f>
        <v>0</v>
      </c>
      <c r="P80">
        <f>STANDARDIZE(H80,$X$6,$X$7)</f>
        <v>-0.92912162604247273</v>
      </c>
      <c r="Q80">
        <f>STANDARDIZE(L80,$X$9,$X$10)</f>
        <v>0.68495985209825916</v>
      </c>
      <c r="R80">
        <f>STANDARDIZE(M80,$X$12,$X$13)</f>
        <v>0.36855466456524405</v>
      </c>
      <c r="S80">
        <f>STANDARDIZE(N80,$X$15,$X$16)</f>
        <v>-1.4161756892355608</v>
      </c>
      <c r="T80">
        <f>STANDARDIZE(J80,$X$18,$X$19)</f>
        <v>0.56671551568556955</v>
      </c>
      <c r="U80">
        <f>(SUM(P80:T80))</f>
        <v>-0.72506728292896072</v>
      </c>
    </row>
    <row r="81" spans="1:21" x14ac:dyDescent="0.25">
      <c r="A81" s="5">
        <v>1118</v>
      </c>
      <c r="B81" t="str">
        <f>VLOOKUP(A81,Data!A:K,2,FALSE)</f>
        <v>Marco Estrada</v>
      </c>
      <c r="C81" t="str">
        <f>VLOOKUP(A81,Data!A:K,3,FALSE)</f>
        <v>Blue Jays</v>
      </c>
      <c r="D81">
        <f>VLOOKUP(A81,Data!A:K,4,FALSE)</f>
        <v>6</v>
      </c>
      <c r="E81">
        <f>VLOOKUP(A81,Data!A:K,5,FALSE)</f>
        <v>37.200000000000003</v>
      </c>
      <c r="F81">
        <f>VLOOKUP(A81,Data!A:K,6,FALSE)</f>
        <v>10</v>
      </c>
      <c r="G81">
        <f>VLOOKUP(A81,Data!A:K,7,FALSE)</f>
        <v>36</v>
      </c>
      <c r="H81">
        <f>VLOOKUP(A81,Data!A:K,8,FALSE)</f>
        <v>27</v>
      </c>
      <c r="I81">
        <f>VLOOKUP(A81,Data!A:K,9,FALSE)</f>
        <v>14</v>
      </c>
      <c r="J81">
        <f>VLOOKUP(A81,Data!A:K,11,FALSE)</f>
        <v>0</v>
      </c>
      <c r="L81">
        <f>(F81*9)/(E81*($X$2/$X$3))*-1</f>
        <v>-0.62159902339504025</v>
      </c>
      <c r="M81">
        <f>(I81+H81)/(E81*($X$4/$X$3))*-1</f>
        <v>-0.85279012561216938</v>
      </c>
      <c r="N81" s="2">
        <f>IF(ISERROR((((E81/D81)/6.15)-(0.11*((F81*9)/E81)))*D81),"0",(((E81/D81)/6.15)-(0.11*((F81*9)/E81)))*D81)</f>
        <v>4.4520062942564902</v>
      </c>
      <c r="P81">
        <f>STANDARDIZE(H81,$X$6,$X$7)</f>
        <v>0.54827743550504038</v>
      </c>
      <c r="Q81">
        <f>STANDARDIZE(L81,$X$9,$X$10)</f>
        <v>0.69105214282423566</v>
      </c>
      <c r="R81">
        <f>STANDARDIZE(M81,$X$12,$X$13)</f>
        <v>0.55957117586933225</v>
      </c>
      <c r="S81">
        <f>STANDARDIZE(N81,$X$15,$X$16)</f>
        <v>1.0134338024615455</v>
      </c>
      <c r="T81">
        <f>STANDARDIZE(J81,$X$18,$X$19)</f>
        <v>-0.32422666522395566</v>
      </c>
      <c r="U81">
        <f>(SUM(P81:T81))</f>
        <v>2.488107891436198</v>
      </c>
    </row>
    <row r="82" spans="1:21" x14ac:dyDescent="0.25">
      <c r="A82" s="5">
        <v>4806</v>
      </c>
      <c r="B82" t="str">
        <f>VLOOKUP(A82,Data!A:K,2,FALSE)</f>
        <v>Rich Hill</v>
      </c>
      <c r="C82" t="str">
        <f>VLOOKUP(A82,Data!A:K,3,FALSE)</f>
        <v>Athletics</v>
      </c>
      <c r="D82">
        <f>VLOOKUP(A82,Data!A:K,4,FALSE)</f>
        <v>7</v>
      </c>
      <c r="E82">
        <f>VLOOKUP(A82,Data!A:K,5,FALSE)</f>
        <v>37.200000000000003</v>
      </c>
      <c r="F82">
        <f>VLOOKUP(A82,Data!A:K,6,FALSE)</f>
        <v>10</v>
      </c>
      <c r="G82">
        <f>VLOOKUP(A82,Data!A:K,7,FALSE)</f>
        <v>46</v>
      </c>
      <c r="H82">
        <f>VLOOKUP(A82,Data!A:K,8,FALSE)</f>
        <v>28</v>
      </c>
      <c r="I82">
        <f>VLOOKUP(A82,Data!A:K,9,FALSE)</f>
        <v>16</v>
      </c>
      <c r="J82">
        <f>VLOOKUP(A82,Data!A:K,11,FALSE)</f>
        <v>0</v>
      </c>
      <c r="L82">
        <f>(F82*9)/(E82*($X$2/$X$3))*-1</f>
        <v>-0.62159902339504025</v>
      </c>
      <c r="M82">
        <f>(I82+H82)/(E82*($X$4/$X$3))*-1</f>
        <v>-0.91518940309598662</v>
      </c>
      <c r="N82" s="2">
        <f>IF(ISERROR((((E82/D82)/6.15)-(0.11*((F82*9)/E82)))*D82),"0",(((E82/D82)/6.15)-(0.11*((F82*9)/E82)))*D82)</f>
        <v>4.1858772619984261</v>
      </c>
      <c r="P82">
        <f>STANDARDIZE(H82,$X$6,$X$7)</f>
        <v>0.63518326265489411</v>
      </c>
      <c r="Q82">
        <f>STANDARDIZE(L82,$X$9,$X$10)</f>
        <v>0.69105214282423566</v>
      </c>
      <c r="R82">
        <f>STANDARDIZE(M82,$X$12,$X$13)</f>
        <v>0.3363834626613979</v>
      </c>
      <c r="S82">
        <f>STANDARDIZE(N82,$X$15,$X$16)</f>
        <v>0.8681982434677229</v>
      </c>
      <c r="T82">
        <f>STANDARDIZE(J82,$X$18,$X$19)</f>
        <v>-0.32422666522395566</v>
      </c>
      <c r="U82">
        <f>(SUM(P82:T82))</f>
        <v>2.2065904463842947</v>
      </c>
    </row>
    <row r="83" spans="1:21" x14ac:dyDescent="0.25">
      <c r="A83" s="5">
        <v>5114</v>
      </c>
      <c r="B83" t="str">
        <f>VLOOKUP(A83,Data!A:K,2,FALSE)</f>
        <v>Jeurys Familia</v>
      </c>
      <c r="C83" t="str">
        <f>VLOOKUP(A83,Data!A:K,3,FALSE)</f>
        <v>Mets</v>
      </c>
      <c r="D83">
        <f>VLOOKUP(A83,Data!A:K,4,FALSE)</f>
        <v>0</v>
      </c>
      <c r="E83">
        <f>VLOOKUP(A83,Data!A:K,5,FALSE)</f>
        <v>15</v>
      </c>
      <c r="F83">
        <f>VLOOKUP(A83,Data!A:K,6,FALSE)</f>
        <v>4</v>
      </c>
      <c r="G83">
        <f>VLOOKUP(A83,Data!A:K,7,FALSE)</f>
        <v>12</v>
      </c>
      <c r="H83">
        <f>VLOOKUP(A83,Data!A:K,8,FALSE)</f>
        <v>16</v>
      </c>
      <c r="I83">
        <f>VLOOKUP(A83,Data!A:K,9,FALSE)</f>
        <v>4</v>
      </c>
      <c r="J83">
        <f>VLOOKUP(A83,Data!A:K,11,FALSE)</f>
        <v>10</v>
      </c>
      <c r="L83">
        <f>(F83*9)/(E83*($X$2/$X$3))*-1</f>
        <v>-0.61662623120787996</v>
      </c>
      <c r="M83">
        <f>(I83+H83)/(E83*($X$4/$X$3))*-1</f>
        <v>-1.0316680543991124</v>
      </c>
      <c r="N83" s="2" t="str">
        <f>IF(ISERROR((((E83/D83)/6.15)-(0.11*((F83*9)/E83)))*D83),"0",(((E83/D83)/6.15)-(0.11*((F83*9)/E83)))*D83)</f>
        <v>0</v>
      </c>
      <c r="P83">
        <f>STANDARDIZE(H83,$X$6,$X$7)</f>
        <v>-0.4076866631433505</v>
      </c>
      <c r="Q83">
        <f>STANDARDIZE(L83,$X$9,$X$10)</f>
        <v>0.70006873309868067</v>
      </c>
      <c r="R83">
        <f>STANDARDIZE(M83,$X$12,$X$13)</f>
        <v>-8.0233601993413603E-2</v>
      </c>
      <c r="S83">
        <f>STANDARDIZE(N83,$X$15,$X$16)</f>
        <v>-1.4161756892355608</v>
      </c>
      <c r="T83">
        <f>STANDARDIZE(J83,$X$18,$X$19)</f>
        <v>4.1304842393236703</v>
      </c>
      <c r="U83">
        <f>(SUM(P83:T83))</f>
        <v>2.926457018050026</v>
      </c>
    </row>
    <row r="84" spans="1:21" x14ac:dyDescent="0.25">
      <c r="A84" s="5">
        <v>11710</v>
      </c>
      <c r="B84" t="str">
        <f>VLOOKUP(A84,Data!A:K,2,FALSE)</f>
        <v>Sam Dyson</v>
      </c>
      <c r="C84" t="str">
        <f>VLOOKUP(A84,Data!A:K,3,FALSE)</f>
        <v>Rangers</v>
      </c>
      <c r="D84">
        <f>VLOOKUP(A84,Data!A:K,4,FALSE)</f>
        <v>0</v>
      </c>
      <c r="E84">
        <f>VLOOKUP(A84,Data!A:K,5,FALSE)</f>
        <v>15</v>
      </c>
      <c r="F84">
        <f>VLOOKUP(A84,Data!A:K,6,FALSE)</f>
        <v>4</v>
      </c>
      <c r="G84">
        <f>VLOOKUP(A84,Data!A:K,7,FALSE)</f>
        <v>12</v>
      </c>
      <c r="H84">
        <f>VLOOKUP(A84,Data!A:K,8,FALSE)</f>
        <v>14</v>
      </c>
      <c r="I84">
        <f>VLOOKUP(A84,Data!A:K,9,FALSE)</f>
        <v>6</v>
      </c>
      <c r="J84">
        <f>VLOOKUP(A84,Data!A:K,11,FALSE)</f>
        <v>0</v>
      </c>
      <c r="L84">
        <f>(F84*9)/(E84*($X$2/$X$3))*-1</f>
        <v>-0.61662623120787996</v>
      </c>
      <c r="M84">
        <f>(I84+H84)/(E84*($X$4/$X$3))*-1</f>
        <v>-1.0316680543991124</v>
      </c>
      <c r="N84" s="2" t="str">
        <f>IF(ISERROR((((E84/D84)/6.15)-(0.11*((F84*9)/E84)))*D84),"0",(((E84/D84)/6.15)-(0.11*((F84*9)/E84)))*D84)</f>
        <v>0</v>
      </c>
      <c r="P84">
        <f>STANDARDIZE(H84,$X$6,$X$7)</f>
        <v>-0.58149831744305791</v>
      </c>
      <c r="Q84">
        <f>STANDARDIZE(L84,$X$9,$X$10)</f>
        <v>0.70006873309868067</v>
      </c>
      <c r="R84">
        <f>STANDARDIZE(M84,$X$12,$X$13)</f>
        <v>-8.0233601993413603E-2</v>
      </c>
      <c r="S84">
        <f>STANDARDIZE(N84,$X$15,$X$16)</f>
        <v>-1.4161756892355608</v>
      </c>
      <c r="T84">
        <f>STANDARDIZE(J84,$X$18,$X$19)</f>
        <v>-0.32422666522395566</v>
      </c>
      <c r="U84">
        <f>(SUM(P84:T84))</f>
        <v>-1.7020655407973073</v>
      </c>
    </row>
    <row r="85" spans="1:21" x14ac:dyDescent="0.25">
      <c r="A85" s="5">
        <v>2237</v>
      </c>
      <c r="B85" t="str">
        <f>VLOOKUP(A85,Data!A:K,2,FALSE)</f>
        <v>Blaine Boyer</v>
      </c>
      <c r="C85" t="str">
        <f>VLOOKUP(A85,Data!A:K,3,FALSE)</f>
        <v>Brewers</v>
      </c>
      <c r="D85">
        <f>VLOOKUP(A85,Data!A:K,4,FALSE)</f>
        <v>0</v>
      </c>
      <c r="E85">
        <f>VLOOKUP(A85,Data!A:K,5,FALSE)</f>
        <v>15</v>
      </c>
      <c r="F85">
        <f>VLOOKUP(A85,Data!A:K,6,FALSE)</f>
        <v>4</v>
      </c>
      <c r="G85">
        <f>VLOOKUP(A85,Data!A:K,7,FALSE)</f>
        <v>7</v>
      </c>
      <c r="H85">
        <f>VLOOKUP(A85,Data!A:K,8,FALSE)</f>
        <v>15</v>
      </c>
      <c r="I85">
        <f>VLOOKUP(A85,Data!A:K,9,FALSE)</f>
        <v>5</v>
      </c>
      <c r="J85">
        <f>VLOOKUP(A85,Data!A:K,11,FALSE)</f>
        <v>0</v>
      </c>
      <c r="L85">
        <f>(F85*9)/(E85*($X$2/$X$3))*-1</f>
        <v>-0.61662623120787996</v>
      </c>
      <c r="M85">
        <f>(I85+H85)/(E85*($X$4/$X$3))*-1</f>
        <v>-1.0316680543991124</v>
      </c>
      <c r="N85" s="2" t="str">
        <f>IF(ISERROR((((E85/D85)/6.15)-(0.11*((F85*9)/E85)))*D85),"0",(((E85/D85)/6.15)-(0.11*((F85*9)/E85)))*D85)</f>
        <v>0</v>
      </c>
      <c r="P85">
        <f>STANDARDIZE(H85,$X$6,$X$7)</f>
        <v>-0.49459249029320418</v>
      </c>
      <c r="Q85">
        <f>STANDARDIZE(L85,$X$9,$X$10)</f>
        <v>0.70006873309868067</v>
      </c>
      <c r="R85">
        <f>STANDARDIZE(M85,$X$12,$X$13)</f>
        <v>-8.0233601993413603E-2</v>
      </c>
      <c r="S85">
        <f>STANDARDIZE(N85,$X$15,$X$16)</f>
        <v>-1.4161756892355608</v>
      </c>
      <c r="T85">
        <f>STANDARDIZE(J85,$X$18,$X$19)</f>
        <v>-0.32422666522395566</v>
      </c>
      <c r="U85">
        <f>(SUM(P85:T85))</f>
        <v>-1.6151597136474536</v>
      </c>
    </row>
    <row r="86" spans="1:21" x14ac:dyDescent="0.25">
      <c r="A86" s="5">
        <v>9033</v>
      </c>
      <c r="B86" t="str">
        <f>VLOOKUP(A86,Data!A:K,2,FALSE)</f>
        <v>Jeanmar Gomez</v>
      </c>
      <c r="C86" t="str">
        <f>VLOOKUP(A86,Data!A:K,3,FALSE)</f>
        <v>Phillies</v>
      </c>
      <c r="D86">
        <f>VLOOKUP(A86,Data!A:K,4,FALSE)</f>
        <v>0</v>
      </c>
      <c r="E86">
        <f>VLOOKUP(A86,Data!A:K,5,FALSE)</f>
        <v>18.2</v>
      </c>
      <c r="F86">
        <f>VLOOKUP(A86,Data!A:K,6,FALSE)</f>
        <v>5</v>
      </c>
      <c r="G86">
        <f>VLOOKUP(A86,Data!A:K,7,FALSE)</f>
        <v>15</v>
      </c>
      <c r="H86">
        <f>VLOOKUP(A86,Data!A:K,8,FALSE)</f>
        <v>18</v>
      </c>
      <c r="I86">
        <f>VLOOKUP(A86,Data!A:K,9,FALSE)</f>
        <v>5</v>
      </c>
      <c r="J86">
        <f>VLOOKUP(A86,Data!A:K,11,FALSE)</f>
        <v>11</v>
      </c>
      <c r="L86">
        <f>(F86*9)/(E86*($X$2/$X$3))*-1</f>
        <v>-0.6352605403927335</v>
      </c>
      <c r="M86">
        <f>(I86+H86)/(E86*($X$4/$X$3))*-1</f>
        <v>-0.97781724936179604</v>
      </c>
      <c r="N86" s="2" t="str">
        <f>IF(ISERROR((((E86/D86)/6.15)-(0.11*((F86*9)/E86)))*D86),"0",(((E86/D86)/6.15)-(0.11*((F86*9)/E86)))*D86)</f>
        <v>0</v>
      </c>
      <c r="P86">
        <f>STANDARDIZE(H86,$X$6,$X$7)</f>
        <v>-0.23387500884364307</v>
      </c>
      <c r="Q86">
        <f>STANDARDIZE(L86,$X$9,$X$10)</f>
        <v>0.66628129042191375</v>
      </c>
      <c r="R86">
        <f>STANDARDIZE(M86,$X$12,$X$13)</f>
        <v>0.11237821204244491</v>
      </c>
      <c r="S86">
        <f>STANDARDIZE(N86,$X$15,$X$16)</f>
        <v>-1.4161756892355608</v>
      </c>
      <c r="T86">
        <f>STANDARDIZE(J86,$X$18,$X$19)</f>
        <v>4.5759553297784334</v>
      </c>
      <c r="U86">
        <f>(SUM(P86:T86))</f>
        <v>3.7045641341635882</v>
      </c>
    </row>
    <row r="87" spans="1:21" x14ac:dyDescent="0.25">
      <c r="A87" s="5">
        <v>6632</v>
      </c>
      <c r="B87" t="str">
        <f>VLOOKUP(A87,Data!A:K,2,FALSE)</f>
        <v>Carlos Carrasco</v>
      </c>
      <c r="C87" t="str">
        <f>VLOOKUP(A87,Data!A:K,3,FALSE)</f>
        <v>Indians</v>
      </c>
      <c r="D87">
        <f>VLOOKUP(A87,Data!A:K,4,FALSE)</f>
        <v>4</v>
      </c>
      <c r="E87">
        <f>VLOOKUP(A87,Data!A:K,5,FALSE)</f>
        <v>22</v>
      </c>
      <c r="F87">
        <f>VLOOKUP(A87,Data!A:K,6,FALSE)</f>
        <v>6</v>
      </c>
      <c r="G87">
        <f>VLOOKUP(A87,Data!A:K,7,FALSE)</f>
        <v>20</v>
      </c>
      <c r="H87">
        <f>VLOOKUP(A87,Data!A:K,8,FALSE)</f>
        <v>16</v>
      </c>
      <c r="I87">
        <f>VLOOKUP(A87,Data!A:K,9,FALSE)</f>
        <v>5</v>
      </c>
      <c r="J87">
        <f>VLOOKUP(A87,Data!A:K,11,FALSE)</f>
        <v>0</v>
      </c>
      <c r="L87">
        <f>(F87*9)/(E87*($X$2/$X$3))*-1</f>
        <v>-0.63064046373533178</v>
      </c>
      <c r="M87">
        <f>(I87+H87)/(E87*($X$4/$X$3))*-1</f>
        <v>-0.73858053894481901</v>
      </c>
      <c r="N87" s="2">
        <f>IF(ISERROR((((E87/D87)/6.15)-(0.11*((F87*9)/E87)))*D87),"0",(((E87/D87)/6.15)-(0.11*((F87*9)/E87)))*D87)</f>
        <v>2.4972357723577234</v>
      </c>
      <c r="P87">
        <f>STANDARDIZE(H87,$X$6,$X$7)</f>
        <v>-0.4076866631433505</v>
      </c>
      <c r="Q87">
        <f>STANDARDIZE(L87,$X$9,$X$10)</f>
        <v>0.67465834232524435</v>
      </c>
      <c r="R87">
        <f>STANDARDIZE(M87,$X$12,$X$13)</f>
        <v>0.96807232368021823</v>
      </c>
      <c r="S87">
        <f>STANDARDIZE(N87,$X$15,$X$16)</f>
        <v>-5.3350182148277352E-2</v>
      </c>
      <c r="T87">
        <f>STANDARDIZE(J87,$X$18,$X$19)</f>
        <v>-0.32422666522395566</v>
      </c>
      <c r="U87">
        <f>(SUM(P87:T87))</f>
        <v>0.85746715548987917</v>
      </c>
    </row>
    <row r="88" spans="1:21" x14ac:dyDescent="0.25">
      <c r="A88" s="5">
        <v>10968</v>
      </c>
      <c r="B88" t="str">
        <f>VLOOKUP(A88,Data!A:K,2,FALSE)</f>
        <v>Timothy Adleman</v>
      </c>
      <c r="C88" t="str">
        <f>VLOOKUP(A88,Data!A:K,3,FALSE)</f>
        <v>Reds</v>
      </c>
      <c r="D88">
        <f>VLOOKUP(A88,Data!A:K,4,FALSE)</f>
        <v>2</v>
      </c>
      <c r="E88">
        <f>VLOOKUP(A88,Data!A:K,5,FALSE)</f>
        <v>11</v>
      </c>
      <c r="F88">
        <f>VLOOKUP(A88,Data!A:K,6,FALSE)</f>
        <v>3</v>
      </c>
      <c r="G88">
        <f>VLOOKUP(A88,Data!A:K,7,FALSE)</f>
        <v>10</v>
      </c>
      <c r="H88">
        <f>VLOOKUP(A88,Data!A:K,8,FALSE)</f>
        <v>7</v>
      </c>
      <c r="I88">
        <f>VLOOKUP(A88,Data!A:K,9,FALSE)</f>
        <v>5</v>
      </c>
      <c r="J88">
        <f>VLOOKUP(A88,Data!A:K,11,FALSE)</f>
        <v>0</v>
      </c>
      <c r="L88">
        <f>(F88*9)/(E88*($X$2/$X$3))*-1</f>
        <v>-0.63064046373533178</v>
      </c>
      <c r="M88">
        <f>(I88+H88)/(E88*($X$4/$X$3))*-1</f>
        <v>-0.84409204450836461</v>
      </c>
      <c r="N88" s="2">
        <f>IF(ISERROR((((E88/D88)/6.15)-(0.11*((F88*9)/E88)))*D88),"0",(((E88/D88)/6.15)-(0.11*((F88*9)/E88)))*D88)</f>
        <v>1.2486178861788617</v>
      </c>
      <c r="P88">
        <f>STANDARDIZE(H88,$X$6,$X$7)</f>
        <v>-1.1898391074920338</v>
      </c>
      <c r="Q88">
        <f>STANDARDIZE(L88,$X$9,$X$10)</f>
        <v>0.67465834232524435</v>
      </c>
      <c r="R88">
        <f>STANDARDIZE(M88,$X$12,$X$13)</f>
        <v>0.59068219043771075</v>
      </c>
      <c r="S88">
        <f>STANDARDIZE(N88,$X$15,$X$16)</f>
        <v>-0.73476293569191908</v>
      </c>
      <c r="T88">
        <f>STANDARDIZE(J88,$X$18,$X$19)</f>
        <v>-0.32422666522395566</v>
      </c>
      <c r="U88">
        <f>(SUM(P88:T88))</f>
        <v>-0.98348817564495339</v>
      </c>
    </row>
    <row r="89" spans="1:21" x14ac:dyDescent="0.25">
      <c r="A89" s="5">
        <v>4079</v>
      </c>
      <c r="B89" t="str">
        <f>VLOOKUP(A89,Data!A:K,2,FALSE)</f>
        <v>Junichi Tazawa</v>
      </c>
      <c r="C89" t="str">
        <f>VLOOKUP(A89,Data!A:K,3,FALSE)</f>
        <v>Red Sox</v>
      </c>
      <c r="D89">
        <f>VLOOKUP(A89,Data!A:K,4,FALSE)</f>
        <v>0</v>
      </c>
      <c r="E89">
        <f>VLOOKUP(A89,Data!A:K,5,FALSE)</f>
        <v>11</v>
      </c>
      <c r="F89">
        <f>VLOOKUP(A89,Data!A:K,6,FALSE)</f>
        <v>3</v>
      </c>
      <c r="G89">
        <f>VLOOKUP(A89,Data!A:K,7,FALSE)</f>
        <v>15</v>
      </c>
      <c r="H89">
        <f>VLOOKUP(A89,Data!A:K,8,FALSE)</f>
        <v>6</v>
      </c>
      <c r="I89">
        <f>VLOOKUP(A89,Data!A:K,9,FALSE)</f>
        <v>5</v>
      </c>
      <c r="J89">
        <f>VLOOKUP(A89,Data!A:K,11,FALSE)</f>
        <v>0</v>
      </c>
      <c r="L89">
        <f>(F89*9)/(E89*($X$2/$X$3))*-1</f>
        <v>-0.63064046373533178</v>
      </c>
      <c r="M89">
        <f>(I89+H89)/(E89*($X$4/$X$3))*-1</f>
        <v>-0.77375104079933421</v>
      </c>
      <c r="N89" s="2" t="str">
        <f>IF(ISERROR((((E89/D89)/6.15)-(0.11*((F89*9)/E89)))*D89),"0",(((E89/D89)/6.15)-(0.11*((F89*9)/E89)))*D89)</f>
        <v>0</v>
      </c>
      <c r="P89">
        <f>STANDARDIZE(H89,$X$6,$X$7)</f>
        <v>-1.2767449346418875</v>
      </c>
      <c r="Q89">
        <f>STANDARDIZE(L89,$X$9,$X$10)</f>
        <v>0.67465834232524435</v>
      </c>
      <c r="R89">
        <f>STANDARDIZE(M89,$X$12,$X$13)</f>
        <v>0.84227561259938244</v>
      </c>
      <c r="S89">
        <f>STANDARDIZE(N89,$X$15,$X$16)</f>
        <v>-1.4161756892355608</v>
      </c>
      <c r="T89">
        <f>STANDARDIZE(J89,$X$18,$X$19)</f>
        <v>-0.32422666522395566</v>
      </c>
      <c r="U89">
        <f>(SUM(P89:T89))</f>
        <v>-1.5002133341767772</v>
      </c>
    </row>
    <row r="90" spans="1:21" x14ac:dyDescent="0.25">
      <c r="A90" s="5">
        <v>5448</v>
      </c>
      <c r="B90" t="str">
        <f>VLOOKUP(A90,Data!A:K,2,FALSE)</f>
        <v>Jesse Chavez</v>
      </c>
      <c r="C90" t="str">
        <f>VLOOKUP(A90,Data!A:K,3,FALSE)</f>
        <v>Blue Jays</v>
      </c>
      <c r="D90">
        <f>VLOOKUP(A90,Data!A:K,4,FALSE)</f>
        <v>0</v>
      </c>
      <c r="E90">
        <f>VLOOKUP(A90,Data!A:K,5,FALSE)</f>
        <v>11</v>
      </c>
      <c r="F90">
        <f>VLOOKUP(A90,Data!A:K,6,FALSE)</f>
        <v>3</v>
      </c>
      <c r="G90">
        <f>VLOOKUP(A90,Data!A:K,7,FALSE)</f>
        <v>16</v>
      </c>
      <c r="H90">
        <f>VLOOKUP(A90,Data!A:K,8,FALSE)</f>
        <v>10</v>
      </c>
      <c r="I90">
        <f>VLOOKUP(A90,Data!A:K,9,FALSE)</f>
        <v>3</v>
      </c>
      <c r="J90">
        <f>VLOOKUP(A90,Data!A:K,11,FALSE)</f>
        <v>0</v>
      </c>
      <c r="L90">
        <f>(F90*9)/(E90*($X$2/$X$3))*-1</f>
        <v>-0.63064046373533178</v>
      </c>
      <c r="M90">
        <f>(I90+H90)/(E90*($X$4/$X$3))*-1</f>
        <v>-0.91443304821739502</v>
      </c>
      <c r="N90" s="2" t="str">
        <f>IF(ISERROR((((E90/D90)/6.15)-(0.11*((F90*9)/E90)))*D90),"0",(((E90/D90)/6.15)-(0.11*((F90*9)/E90)))*D90)</f>
        <v>0</v>
      </c>
      <c r="P90">
        <f>STANDARDIZE(H90,$X$6,$X$7)</f>
        <v>-0.92912162604247273</v>
      </c>
      <c r="Q90">
        <f>STANDARDIZE(L90,$X$9,$X$10)</f>
        <v>0.67465834232524435</v>
      </c>
      <c r="R90">
        <f>STANDARDIZE(M90,$X$12,$X$13)</f>
        <v>0.33908876827603912</v>
      </c>
      <c r="S90">
        <f>STANDARDIZE(N90,$X$15,$X$16)</f>
        <v>-1.4161756892355608</v>
      </c>
      <c r="T90">
        <f>STANDARDIZE(J90,$X$18,$X$19)</f>
        <v>-0.32422666522395566</v>
      </c>
      <c r="U90">
        <f>(SUM(P90:T90))</f>
        <v>-1.6557768699007056</v>
      </c>
    </row>
    <row r="91" spans="1:21" x14ac:dyDescent="0.25">
      <c r="A91" s="5">
        <v>7410</v>
      </c>
      <c r="B91" t="str">
        <f>VLOOKUP(A91,Data!A:K,2,FALSE)</f>
        <v>J.A. Happ</v>
      </c>
      <c r="C91" t="str">
        <f>VLOOKUP(A91,Data!A:K,3,FALSE)</f>
        <v>Blue Jays</v>
      </c>
      <c r="D91">
        <f>VLOOKUP(A91,Data!A:K,4,FALSE)</f>
        <v>6</v>
      </c>
      <c r="E91">
        <f>VLOOKUP(A91,Data!A:K,5,FALSE)</f>
        <v>39.200000000000003</v>
      </c>
      <c r="F91">
        <f>VLOOKUP(A91,Data!A:K,6,FALSE)</f>
        <v>11</v>
      </c>
      <c r="G91">
        <f>VLOOKUP(A91,Data!A:K,7,FALSE)</f>
        <v>25</v>
      </c>
      <c r="H91">
        <f>VLOOKUP(A91,Data!A:K,8,FALSE)</f>
        <v>37</v>
      </c>
      <c r="I91">
        <f>VLOOKUP(A91,Data!A:K,9,FALSE)</f>
        <v>10</v>
      </c>
      <c r="J91">
        <f>VLOOKUP(A91,Data!A:K,11,FALSE)</f>
        <v>0</v>
      </c>
      <c r="L91">
        <f>(F91*9)/(E91*($X$2/$X$3))*-1</f>
        <v>-0.64887326625829189</v>
      </c>
      <c r="M91">
        <f>(I91+H91)/(E91*($X$4/$X$3))*-1</f>
        <v>-0.92771170708083428</v>
      </c>
      <c r="N91" s="2">
        <f>IF(ISERROR((((E91/D91)/6.15)-(0.11*((F91*9)/E91)))*D91),"0",(((E91/D91)/6.15)-(0.11*((F91*9)/E91)))*D91)</f>
        <v>4.7071470051435202</v>
      </c>
      <c r="P91">
        <f>STANDARDIZE(H91,$X$6,$X$7)</f>
        <v>1.4173357070035775</v>
      </c>
      <c r="Q91">
        <f>STANDARDIZE(L91,$X$9,$X$10)</f>
        <v>0.64159890534960051</v>
      </c>
      <c r="R91">
        <f>STANDARDIZE(M91,$X$12,$X$13)</f>
        <v>0.29159409164347921</v>
      </c>
      <c r="S91">
        <f>STANDARDIZE(N91,$X$15,$X$16)</f>
        <v>1.1526726651040344</v>
      </c>
      <c r="T91">
        <f>STANDARDIZE(J91,$X$18,$X$19)</f>
        <v>-0.32422666522395566</v>
      </c>
      <c r="U91">
        <f>(SUM(P91:T91))</f>
        <v>3.1789747038767358</v>
      </c>
    </row>
    <row r="92" spans="1:21" x14ac:dyDescent="0.25">
      <c r="A92" s="5">
        <v>7293</v>
      </c>
      <c r="B92" t="str">
        <f>VLOOKUP(A92,Data!A:K,2,FALSE)</f>
        <v>Brad Ziegler</v>
      </c>
      <c r="C92" t="str">
        <f>VLOOKUP(A92,Data!A:K,3,FALSE)</f>
        <v>Diamondbacks</v>
      </c>
      <c r="D92">
        <f>VLOOKUP(A92,Data!A:K,4,FALSE)</f>
        <v>0</v>
      </c>
      <c r="E92">
        <f>VLOOKUP(A92,Data!A:K,5,FALSE)</f>
        <v>14.1</v>
      </c>
      <c r="F92">
        <f>VLOOKUP(A92,Data!A:K,6,FALSE)</f>
        <v>4</v>
      </c>
      <c r="G92">
        <f>VLOOKUP(A92,Data!A:K,7,FALSE)</f>
        <v>10</v>
      </c>
      <c r="H92">
        <f>VLOOKUP(A92,Data!A:K,8,FALSE)</f>
        <v>16</v>
      </c>
      <c r="I92">
        <f>VLOOKUP(A92,Data!A:K,9,FALSE)</f>
        <v>7</v>
      </c>
      <c r="J92">
        <f>VLOOKUP(A92,Data!A:K,11,FALSE)</f>
        <v>7</v>
      </c>
      <c r="L92">
        <f>(F92*9)/(E92*($X$2/$X$3))*-1</f>
        <v>-0.6559853523488085</v>
      </c>
      <c r="M92">
        <f>(I92+H92)/(E92*($X$4/$X$3))*-1</f>
        <v>-1.2621470878287013</v>
      </c>
      <c r="N92" s="2" t="str">
        <f>IF(ISERROR((((E92/D92)/6.15)-(0.11*((F92*9)/E92)))*D92),"0",(((E92/D92)/6.15)-(0.11*((F92*9)/E92)))*D92)</f>
        <v>0</v>
      </c>
      <c r="P92">
        <f>STANDARDIZE(H92,$X$6,$X$7)</f>
        <v>-0.4076866631433505</v>
      </c>
      <c r="Q92">
        <f>STANDARDIZE(L92,$X$9,$X$10)</f>
        <v>0.62870338028817863</v>
      </c>
      <c r="R92">
        <f>STANDARDIZE(M92,$X$12,$X$13)</f>
        <v>-0.90460353843803976</v>
      </c>
      <c r="S92">
        <f>STANDARDIZE(N92,$X$15,$X$16)</f>
        <v>-1.4161756892355608</v>
      </c>
      <c r="T92">
        <f>STANDARDIZE(J92,$X$18,$X$19)</f>
        <v>2.7940709679593825</v>
      </c>
      <c r="U92">
        <f>(SUM(P92:T92))</f>
        <v>0.6943084574306102</v>
      </c>
    </row>
    <row r="93" spans="1:21" x14ac:dyDescent="0.25">
      <c r="A93" s="5">
        <v>8844</v>
      </c>
      <c r="B93" t="str">
        <f>VLOOKUP(A93,Data!A:K,2,FALSE)</f>
        <v>Antonio Bastardo</v>
      </c>
      <c r="C93" t="str">
        <f>VLOOKUP(A93,Data!A:K,3,FALSE)</f>
        <v>Mets</v>
      </c>
      <c r="D93">
        <f>VLOOKUP(A93,Data!A:K,4,FALSE)</f>
        <v>0</v>
      </c>
      <c r="E93">
        <f>VLOOKUP(A93,Data!A:K,5,FALSE)</f>
        <v>14.1</v>
      </c>
      <c r="F93">
        <f>VLOOKUP(A93,Data!A:K,6,FALSE)</f>
        <v>4</v>
      </c>
      <c r="G93">
        <f>VLOOKUP(A93,Data!A:K,7,FALSE)</f>
        <v>20</v>
      </c>
      <c r="H93">
        <f>VLOOKUP(A93,Data!A:K,8,FALSE)</f>
        <v>10</v>
      </c>
      <c r="I93">
        <f>VLOOKUP(A93,Data!A:K,9,FALSE)</f>
        <v>7</v>
      </c>
      <c r="J93">
        <f>VLOOKUP(A93,Data!A:K,11,FALSE)</f>
        <v>0</v>
      </c>
      <c r="L93">
        <f>(F93*9)/(E93*($X$2/$X$3))*-1</f>
        <v>-0.6559853523488085</v>
      </c>
      <c r="M93">
        <f>(I93+H93)/(E93*($X$4/$X$3))*-1</f>
        <v>-0.9328913257864313</v>
      </c>
      <c r="N93" s="2" t="str">
        <f>IF(ISERROR((((E93/D93)/6.15)-(0.11*((F93*9)/E93)))*D93),"0",(((E93/D93)/6.15)-(0.11*((F93*9)/E93)))*D93)</f>
        <v>0</v>
      </c>
      <c r="P93">
        <f>STANDARDIZE(H93,$X$6,$X$7)</f>
        <v>-0.92912162604247273</v>
      </c>
      <c r="Q93">
        <f>STANDARDIZE(L93,$X$9,$X$10)</f>
        <v>0.62870338028817863</v>
      </c>
      <c r="R93">
        <f>STANDARDIZE(M93,$X$12,$X$13)</f>
        <v>0.27306779933999786</v>
      </c>
      <c r="S93">
        <f>STANDARDIZE(N93,$X$15,$X$16)</f>
        <v>-1.4161756892355608</v>
      </c>
      <c r="T93">
        <f>STANDARDIZE(J93,$X$18,$X$19)</f>
        <v>-0.32422666522395566</v>
      </c>
      <c r="U93">
        <f>(SUM(P93:T93))</f>
        <v>-1.7677528008738126</v>
      </c>
    </row>
    <row r="94" spans="1:21" x14ac:dyDescent="0.25">
      <c r="A94" s="5">
        <v>8073</v>
      </c>
      <c r="B94" t="str">
        <f>VLOOKUP(A94,Data!A:K,2,FALSE)</f>
        <v>Dan Jennings</v>
      </c>
      <c r="C94" t="str">
        <f>VLOOKUP(A94,Data!A:K,3,FALSE)</f>
        <v>White Sox</v>
      </c>
      <c r="D94">
        <f>VLOOKUP(A94,Data!A:K,4,FALSE)</f>
        <v>0</v>
      </c>
      <c r="E94">
        <f>VLOOKUP(A94,Data!A:K,5,FALSE)</f>
        <v>10.199999999999999</v>
      </c>
      <c r="F94">
        <f>VLOOKUP(A94,Data!A:K,6,FALSE)</f>
        <v>3</v>
      </c>
      <c r="G94">
        <f>VLOOKUP(A94,Data!A:K,7,FALSE)</f>
        <v>8</v>
      </c>
      <c r="H94">
        <f>VLOOKUP(A94,Data!A:K,8,FALSE)</f>
        <v>11</v>
      </c>
      <c r="I94">
        <f>VLOOKUP(A94,Data!A:K,9,FALSE)</f>
        <v>4</v>
      </c>
      <c r="J94">
        <f>VLOOKUP(A94,Data!A:K,11,FALSE)</f>
        <v>0</v>
      </c>
      <c r="L94">
        <f>(F94*9)/(E94*($X$2/$X$3))*-1</f>
        <v>-0.68010246089104409</v>
      </c>
      <c r="M94">
        <f>(I94+H94)/(E94*($X$4/$X$3))*-1</f>
        <v>-1.1378691776460799</v>
      </c>
      <c r="N94" s="2" t="str">
        <f>IF(ISERROR((((E94/D94)/6.15)-(0.11*((F94*9)/E94)))*D94),"0",(((E94/D94)/6.15)-(0.11*((F94*9)/E94)))*D94)</f>
        <v>0</v>
      </c>
      <c r="P94">
        <f>STANDARDIZE(H94,$X$6,$X$7)</f>
        <v>-0.84221579889261899</v>
      </c>
      <c r="Q94">
        <f>STANDARDIZE(L94,$X$9,$X$10)</f>
        <v>0.58497461018370445</v>
      </c>
      <c r="R94">
        <f>STANDARDIZE(M94,$X$12,$X$13)</f>
        <v>-0.46009033741397681</v>
      </c>
      <c r="S94">
        <f>STANDARDIZE(N94,$X$15,$X$16)</f>
        <v>-1.4161756892355608</v>
      </c>
      <c r="T94">
        <f>STANDARDIZE(J94,$X$18,$X$19)</f>
        <v>-0.32422666522395566</v>
      </c>
      <c r="U94">
        <f>(SUM(P94:T94))</f>
        <v>-2.457733880582408</v>
      </c>
    </row>
    <row r="95" spans="1:21" x14ac:dyDescent="0.25">
      <c r="A95" s="5">
        <v>5640</v>
      </c>
      <c r="B95" t="str">
        <f>VLOOKUP(A95,Data!A:K,2,FALSE)</f>
        <v>Tyler Clippard</v>
      </c>
      <c r="C95" t="str">
        <f>VLOOKUP(A95,Data!A:K,3,FALSE)</f>
        <v>Diamondbacks</v>
      </c>
      <c r="D95">
        <f>VLOOKUP(A95,Data!A:K,4,FALSE)</f>
        <v>0</v>
      </c>
      <c r="E95">
        <f>VLOOKUP(A95,Data!A:K,5,FALSE)</f>
        <v>14</v>
      </c>
      <c r="F95">
        <f>VLOOKUP(A95,Data!A:K,6,FALSE)</f>
        <v>4</v>
      </c>
      <c r="G95">
        <f>VLOOKUP(A95,Data!A:K,7,FALSE)</f>
        <v>14</v>
      </c>
      <c r="H95">
        <f>VLOOKUP(A95,Data!A:K,8,FALSE)</f>
        <v>11</v>
      </c>
      <c r="I95">
        <f>VLOOKUP(A95,Data!A:K,9,FALSE)</f>
        <v>4</v>
      </c>
      <c r="J95">
        <f>VLOOKUP(A95,Data!A:K,11,FALSE)</f>
        <v>1</v>
      </c>
      <c r="L95">
        <f>(F95*9)/(E95*($X$2/$X$3))*-1</f>
        <v>-0.66067096200844277</v>
      </c>
      <c r="M95">
        <f>(I95+H95)/(E95*($X$4/$X$3))*-1</f>
        <v>-0.82901897228500088</v>
      </c>
      <c r="N95" s="2" t="str">
        <f>IF(ISERROR((((E95/D95)/6.15)-(0.11*((F95*9)/E95)))*D95),"0",(((E95/D95)/6.15)-(0.11*((F95*9)/E95)))*D95)</f>
        <v>0</v>
      </c>
      <c r="P95">
        <f>STANDARDIZE(H95,$X$6,$X$7)</f>
        <v>-0.84221579889261899</v>
      </c>
      <c r="Q95">
        <f>STANDARDIZE(L95,$X$9,$X$10)</f>
        <v>0.62020750495359522</v>
      </c>
      <c r="R95">
        <f>STANDARDIZE(M95,$X$12,$X$13)</f>
        <v>0.64459506661521215</v>
      </c>
      <c r="S95">
        <f>STANDARDIZE(N95,$X$15,$X$16)</f>
        <v>-1.4161756892355608</v>
      </c>
      <c r="T95">
        <f>STANDARDIZE(J95,$X$18,$X$19)</f>
        <v>0.12124442523080695</v>
      </c>
      <c r="U95">
        <f>(SUM(P95:T95))</f>
        <v>-0.87234449132856551</v>
      </c>
    </row>
    <row r="96" spans="1:21" x14ac:dyDescent="0.25">
      <c r="A96" s="5">
        <v>6216</v>
      </c>
      <c r="B96" t="str">
        <f>VLOOKUP(A96,Data!A:K,2,FALSE)</f>
        <v>Dellin Betances</v>
      </c>
      <c r="C96" t="str">
        <f>VLOOKUP(A96,Data!A:K,3,FALSE)</f>
        <v>Yankees</v>
      </c>
      <c r="D96">
        <f>VLOOKUP(A96,Data!A:K,4,FALSE)</f>
        <v>0</v>
      </c>
      <c r="E96">
        <f>VLOOKUP(A96,Data!A:K,5,FALSE)</f>
        <v>14</v>
      </c>
      <c r="F96">
        <f>VLOOKUP(A96,Data!A:K,6,FALSE)</f>
        <v>4</v>
      </c>
      <c r="G96">
        <f>VLOOKUP(A96,Data!A:K,7,FALSE)</f>
        <v>27</v>
      </c>
      <c r="H96">
        <f>VLOOKUP(A96,Data!A:K,8,FALSE)</f>
        <v>10</v>
      </c>
      <c r="I96">
        <f>VLOOKUP(A96,Data!A:K,9,FALSE)</f>
        <v>3</v>
      </c>
      <c r="J96">
        <f>VLOOKUP(A96,Data!A:K,11,FALSE)</f>
        <v>0</v>
      </c>
      <c r="L96">
        <f>(F96*9)/(E96*($X$2/$X$3))*-1</f>
        <v>-0.66067096200844277</v>
      </c>
      <c r="M96">
        <f>(I96+H96)/(E96*($X$4/$X$3))*-1</f>
        <v>-0.71848310931366743</v>
      </c>
      <c r="N96" s="2" t="str">
        <f>IF(ISERROR((((E96/D96)/6.15)-(0.11*((F96*9)/E96)))*D96),"0",(((E96/D96)/6.15)-(0.11*((F96*9)/E96)))*D96)</f>
        <v>0</v>
      </c>
      <c r="P96">
        <f>STANDARDIZE(H96,$X$6,$X$7)</f>
        <v>-0.92912162604247273</v>
      </c>
      <c r="Q96">
        <f>STANDARDIZE(L96,$X$9,$X$10)</f>
        <v>0.62020750495359522</v>
      </c>
      <c r="R96">
        <f>STANDARDIZE(M96,$X$12,$X$13)</f>
        <v>1.0399561585835531</v>
      </c>
      <c r="S96">
        <f>STANDARDIZE(N96,$X$15,$X$16)</f>
        <v>-1.4161756892355608</v>
      </c>
      <c r="T96">
        <f>STANDARDIZE(J96,$X$18,$X$19)</f>
        <v>-0.32422666522395566</v>
      </c>
      <c r="U96">
        <f>(SUM(P96:T96))</f>
        <v>-1.0093603169648409</v>
      </c>
    </row>
    <row r="97" spans="1:21" x14ac:dyDescent="0.25">
      <c r="A97" s="5">
        <v>11762</v>
      </c>
      <c r="B97" t="str">
        <f>VLOOKUP(A97,Data!A:K,2,FALSE)</f>
        <v>Noah Syndergaard</v>
      </c>
      <c r="C97" t="str">
        <f>VLOOKUP(A97,Data!A:K,3,FALSE)</f>
        <v>Mets</v>
      </c>
      <c r="D97">
        <f>VLOOKUP(A97,Data!A:K,4,FALSE)</f>
        <v>6</v>
      </c>
      <c r="E97">
        <f>VLOOKUP(A97,Data!A:K,5,FALSE)</f>
        <v>38.1</v>
      </c>
      <c r="F97">
        <f>VLOOKUP(A97,Data!A:K,6,FALSE)</f>
        <v>11</v>
      </c>
      <c r="G97">
        <f>VLOOKUP(A97,Data!A:K,7,FALSE)</f>
        <v>49</v>
      </c>
      <c r="H97">
        <f>VLOOKUP(A97,Data!A:K,8,FALSE)</f>
        <v>33</v>
      </c>
      <c r="I97">
        <f>VLOOKUP(A97,Data!A:K,9,FALSE)</f>
        <v>8</v>
      </c>
      <c r="J97">
        <f>VLOOKUP(A97,Data!A:K,11,FALSE)</f>
        <v>0</v>
      </c>
      <c r="L97">
        <f>(F97*9)/(E97*($X$2/$X$3))*-1</f>
        <v>-0.66760714008727151</v>
      </c>
      <c r="M97">
        <f>(I97+H97)/(E97*($X$4/$X$3))*-1</f>
        <v>-0.83264547697566138</v>
      </c>
      <c r="N97" s="2">
        <f>IF(ISERROR((((E97/D97)/6.15)-(0.11*((F97*9)/E97)))*D97),"0",(((E97/D97)/6.15)-(0.11*((F97*9)/E97)))*D97)</f>
        <v>4.4801613212982518</v>
      </c>
      <c r="P97">
        <f>STANDARDIZE(H97,$X$6,$X$7)</f>
        <v>1.0697123984041625</v>
      </c>
      <c r="Q97">
        <f>STANDARDIZE(L97,$X$9,$X$10)</f>
        <v>0.60763093359216458</v>
      </c>
      <c r="R97">
        <f>STANDARDIZE(M97,$X$12,$X$13)</f>
        <v>0.63162390218055542</v>
      </c>
      <c r="S97">
        <f>STANDARDIZE(N97,$X$15,$X$16)</f>
        <v>1.028798947166732</v>
      </c>
      <c r="T97">
        <f>STANDARDIZE(J97,$X$18,$X$19)</f>
        <v>-0.32422666522395566</v>
      </c>
      <c r="U97">
        <f>(SUM(P97:T97))</f>
        <v>3.0135395161196583</v>
      </c>
    </row>
    <row r="98" spans="1:21" x14ac:dyDescent="0.25">
      <c r="A98" s="5">
        <v>13758</v>
      </c>
      <c r="B98" t="str">
        <f>VLOOKUP(A98,Data!A:K,2,FALSE)</f>
        <v>Tyler Duffey</v>
      </c>
      <c r="C98" t="str">
        <f>VLOOKUP(A98,Data!A:K,3,FALSE)</f>
        <v>Twins</v>
      </c>
      <c r="D98">
        <f>VLOOKUP(A98,Data!A:K,4,FALSE)</f>
        <v>3</v>
      </c>
      <c r="E98">
        <f>VLOOKUP(A98,Data!A:K,5,FALSE)</f>
        <v>17.100000000000001</v>
      </c>
      <c r="F98">
        <f>VLOOKUP(A98,Data!A:K,6,FALSE)</f>
        <v>5</v>
      </c>
      <c r="G98">
        <f>VLOOKUP(A98,Data!A:K,7,FALSE)</f>
        <v>17</v>
      </c>
      <c r="H98">
        <f>VLOOKUP(A98,Data!A:K,8,FALSE)</f>
        <v>16</v>
      </c>
      <c r="I98">
        <f>VLOOKUP(A98,Data!A:K,9,FALSE)</f>
        <v>4</v>
      </c>
      <c r="J98">
        <f>VLOOKUP(A98,Data!A:K,11,FALSE)</f>
        <v>0</v>
      </c>
      <c r="L98">
        <f>(F98*9)/(E98*($X$2/$X$3))*-1</f>
        <v>-0.67612525351741226</v>
      </c>
      <c r="M98">
        <f>(I98+H98)/(E98*($X$4/$X$3))*-1</f>
        <v>-0.9049719775430809</v>
      </c>
      <c r="N98" s="2">
        <f>IF(ISERROR((((E98/D98)/6.15)-(0.11*((F98*9)/E98)))*D98),"0",(((E98/D98)/6.15)-(0.11*((F98*9)/E98)))*D98)</f>
        <v>1.9120667522464696</v>
      </c>
      <c r="P98">
        <f>STANDARDIZE(H98,$X$6,$X$7)</f>
        <v>-0.4076866631433505</v>
      </c>
      <c r="Q98">
        <f>STANDARDIZE(L98,$X$9,$X$10)</f>
        <v>0.59218602139391596</v>
      </c>
      <c r="R98">
        <f>STANDARDIZE(M98,$X$12,$X$13)</f>
        <v>0.37292881921006543</v>
      </c>
      <c r="S98">
        <f>STANDARDIZE(N98,$X$15,$X$16)</f>
        <v>-0.37269658723839738</v>
      </c>
      <c r="T98">
        <f>STANDARDIZE(J98,$X$18,$X$19)</f>
        <v>-0.32422666522395566</v>
      </c>
      <c r="U98">
        <f>(SUM(P98:T98))</f>
        <v>-0.13949507500172215</v>
      </c>
    </row>
    <row r="99" spans="1:21" x14ac:dyDescent="0.25">
      <c r="A99" s="5">
        <v>11682</v>
      </c>
      <c r="B99" t="str">
        <f>VLOOKUP(A99,Data!A:K,2,FALSE)</f>
        <v>Carlos Martinez</v>
      </c>
      <c r="C99" t="str">
        <f>VLOOKUP(A99,Data!A:K,3,FALSE)</f>
        <v>Cardinals</v>
      </c>
      <c r="D99">
        <f>VLOOKUP(A99,Data!A:K,4,FALSE)</f>
        <v>6</v>
      </c>
      <c r="E99">
        <f>VLOOKUP(A99,Data!A:K,5,FALSE)</f>
        <v>38</v>
      </c>
      <c r="F99">
        <f>VLOOKUP(A99,Data!A:K,6,FALSE)</f>
        <v>11</v>
      </c>
      <c r="G99">
        <f>VLOOKUP(A99,Data!A:K,7,FALSE)</f>
        <v>30</v>
      </c>
      <c r="H99">
        <f>VLOOKUP(A99,Data!A:K,8,FALSE)</f>
        <v>26</v>
      </c>
      <c r="I99">
        <f>VLOOKUP(A99,Data!A:K,9,FALSE)</f>
        <v>11</v>
      </c>
      <c r="J99">
        <f>VLOOKUP(A99,Data!A:K,11,FALSE)</f>
        <v>0</v>
      </c>
      <c r="L99">
        <f>(F99*9)/(E99*($X$2/$X$3))*-1</f>
        <v>-0.66936400098223814</v>
      </c>
      <c r="M99">
        <f>(I99+H99)/(E99*($X$4/$X$3))*-1</f>
        <v>-0.7533891713046148</v>
      </c>
      <c r="N99" s="2">
        <f>IF(ISERROR((((E99/D99)/6.15)-(0.11*((F99*9)/E99)))*D99),"0",(((E99/D99)/6.15)-(0.11*((F99*9)/E99)))*D99)</f>
        <v>4.4593881044073589</v>
      </c>
      <c r="P99">
        <f>STANDARDIZE(H99,$X$6,$X$7)</f>
        <v>0.46137160835518665</v>
      </c>
      <c r="Q99">
        <f>STANDARDIZE(L99,$X$9,$X$10)</f>
        <v>0.60444542045127558</v>
      </c>
      <c r="R99">
        <f>STANDARDIZE(M99,$X$12,$X$13)</f>
        <v>0.915105287435656</v>
      </c>
      <c r="S99">
        <f>STANDARDIZE(N99,$X$15,$X$16)</f>
        <v>1.0174623044049489</v>
      </c>
      <c r="T99">
        <f>STANDARDIZE(J99,$X$18,$X$19)</f>
        <v>-0.32422666522395566</v>
      </c>
      <c r="U99">
        <f>(SUM(P99:T99))</f>
        <v>2.674157955423111</v>
      </c>
    </row>
    <row r="100" spans="1:21" x14ac:dyDescent="0.25">
      <c r="A100" s="5">
        <v>3357</v>
      </c>
      <c r="B100" t="str">
        <f>VLOOKUP(A100,Data!A:K,2,FALSE)</f>
        <v>Cesar Ramos</v>
      </c>
      <c r="C100" t="str">
        <f>VLOOKUP(A100,Data!A:K,3,FALSE)</f>
        <v>Rangers</v>
      </c>
      <c r="D100">
        <f>VLOOKUP(A100,Data!A:K,4,FALSE)</f>
        <v>1</v>
      </c>
      <c r="E100">
        <f>VLOOKUP(A100,Data!A:K,5,FALSE)</f>
        <v>10.1</v>
      </c>
      <c r="F100">
        <f>VLOOKUP(A100,Data!A:K,6,FALSE)</f>
        <v>3</v>
      </c>
      <c r="G100">
        <f>VLOOKUP(A100,Data!A:K,7,FALSE)</f>
        <v>5</v>
      </c>
      <c r="H100">
        <f>VLOOKUP(A100,Data!A:K,8,FALSE)</f>
        <v>12</v>
      </c>
      <c r="I100">
        <f>VLOOKUP(A100,Data!A:K,9,FALSE)</f>
        <v>3</v>
      </c>
      <c r="J100">
        <f>VLOOKUP(A100,Data!A:K,11,FALSE)</f>
        <v>0</v>
      </c>
      <c r="L100">
        <f>(F100*9)/(E100*($X$2/$X$3))*-1</f>
        <v>-0.68683614862263853</v>
      </c>
      <c r="M100">
        <f>(I100+H100)/(E100*($X$4/$X$3))*-1</f>
        <v>-1.1491352091079221</v>
      </c>
      <c r="N100" s="2">
        <f>IF(ISERROR((((E100/D100)/6.15)-(0.11*((F100*9)/E100)))*D100),"0",(((E100/D100)/6.15)-(0.11*((F100*9)/E100)))*D100)</f>
        <v>1.3482170168236334</v>
      </c>
      <c r="P100">
        <f>STANDARDIZE(H100,$X$6,$X$7)</f>
        <v>-0.75530997174276537</v>
      </c>
      <c r="Q100">
        <f>STANDARDIZE(L100,$X$9,$X$10)</f>
        <v>0.57276519120403946</v>
      </c>
      <c r="R100">
        <f>STANDARDIZE(M100,$X$12,$X$13)</f>
        <v>-0.50038631359013219</v>
      </c>
      <c r="S100">
        <f>STANDARDIZE(N100,$X$15,$X$16)</f>
        <v>-0.68040834201322109</v>
      </c>
      <c r="T100">
        <f>STANDARDIZE(J100,$X$18,$X$19)</f>
        <v>-0.32422666522395566</v>
      </c>
      <c r="U100">
        <f>(SUM(P100:T100))</f>
        <v>-1.6875661013660348</v>
      </c>
    </row>
    <row r="101" spans="1:21" x14ac:dyDescent="0.25">
      <c r="A101" s="5">
        <v>3815</v>
      </c>
      <c r="B101" t="str">
        <f>VLOOKUP(A101,Data!A:K,2,FALSE)</f>
        <v>Mat Latos</v>
      </c>
      <c r="C101" t="str">
        <f>VLOOKUP(A101,Data!A:K,3,FALSE)</f>
        <v>White Sox</v>
      </c>
      <c r="D101">
        <f>VLOOKUP(A101,Data!A:K,4,FALSE)</f>
        <v>6</v>
      </c>
      <c r="E101">
        <f>VLOOKUP(A101,Data!A:K,5,FALSE)</f>
        <v>34.1</v>
      </c>
      <c r="F101">
        <f>VLOOKUP(A101,Data!A:K,6,FALSE)</f>
        <v>10</v>
      </c>
      <c r="G101">
        <f>VLOOKUP(A101,Data!A:K,7,FALSE)</f>
        <v>19</v>
      </c>
      <c r="H101">
        <f>VLOOKUP(A101,Data!A:K,8,FALSE)</f>
        <v>31</v>
      </c>
      <c r="I101">
        <f>VLOOKUP(A101,Data!A:K,9,FALSE)</f>
        <v>10</v>
      </c>
      <c r="J101">
        <f>VLOOKUP(A101,Data!A:K,11,FALSE)</f>
        <v>0</v>
      </c>
      <c r="L101">
        <f>(F101*9)/(E101*($X$2/$X$3))*-1</f>
        <v>-0.67810802552186211</v>
      </c>
      <c r="M101">
        <f>(I101+H101)/(E101*($X$4/$X$3))*-1</f>
        <v>-0.93031650066782123</v>
      </c>
      <c r="N101" s="2">
        <f>IF(ISERROR((((E101/D101)/6.15)-(0.11*((F101*9)/E101)))*D101),"0",(((E101/D101)/6.15)-(0.11*((F101*9)/E101)))*D101)</f>
        <v>3.8027799632835042</v>
      </c>
      <c r="P101">
        <f>STANDARDIZE(H101,$X$6,$X$7)</f>
        <v>0.89590074410445519</v>
      </c>
      <c r="Q101">
        <f>STANDARDIZE(L101,$X$9,$X$10)</f>
        <v>0.58859088970554074</v>
      </c>
      <c r="R101">
        <f>STANDARDIZE(M101,$X$12,$X$13)</f>
        <v>0.28227735036856488</v>
      </c>
      <c r="S101">
        <f>STANDARDIZE(N101,$X$15,$X$16)</f>
        <v>0.65912916950839673</v>
      </c>
      <c r="T101">
        <f>STANDARDIZE(J101,$X$18,$X$19)</f>
        <v>-0.32422666522395566</v>
      </c>
      <c r="U101">
        <f>(SUM(P101:T101))</f>
        <v>2.1016714884630017</v>
      </c>
    </row>
    <row r="102" spans="1:21" x14ac:dyDescent="0.25">
      <c r="A102" s="5">
        <v>9490</v>
      </c>
      <c r="B102" t="str">
        <f>VLOOKUP(A102,Data!A:K,2,FALSE)</f>
        <v>Jeremy Jeffress</v>
      </c>
      <c r="C102" t="str">
        <f>VLOOKUP(A102,Data!A:K,3,FALSE)</f>
        <v>Brewers</v>
      </c>
      <c r="D102">
        <f>VLOOKUP(A102,Data!A:K,4,FALSE)</f>
        <v>0</v>
      </c>
      <c r="E102">
        <f>VLOOKUP(A102,Data!A:K,5,FALSE)</f>
        <v>13.2</v>
      </c>
      <c r="F102">
        <f>VLOOKUP(A102,Data!A:K,6,FALSE)</f>
        <v>4</v>
      </c>
      <c r="G102">
        <f>VLOOKUP(A102,Data!A:K,7,FALSE)</f>
        <v>8</v>
      </c>
      <c r="H102">
        <f>VLOOKUP(A102,Data!A:K,8,FALSE)</f>
        <v>15</v>
      </c>
      <c r="I102">
        <f>VLOOKUP(A102,Data!A:K,9,FALSE)</f>
        <v>2</v>
      </c>
      <c r="J102">
        <f>VLOOKUP(A102,Data!A:K,11,FALSE)</f>
        <v>8</v>
      </c>
      <c r="L102">
        <f>(F102*9)/(E102*($X$2/$X$3))*-1</f>
        <v>-0.70071162637259099</v>
      </c>
      <c r="M102">
        <f>(I102+H102)/(E102*($X$4/$X$3))*-1</f>
        <v>-0.99649755254459704</v>
      </c>
      <c r="N102" s="2" t="str">
        <f>IF(ISERROR((((E102/D102)/6.15)-(0.11*((F102*9)/E102)))*D102),"0",(((E102/D102)/6.15)-(0.11*((F102*9)/E102)))*D102)</f>
        <v>0</v>
      </c>
      <c r="P102">
        <f>STANDARDIZE(H102,$X$6,$X$7)</f>
        <v>-0.49459249029320418</v>
      </c>
      <c r="Q102">
        <f>STANDARDIZE(L102,$X$9,$X$10)</f>
        <v>0.54760638845806264</v>
      </c>
      <c r="R102">
        <f>STANDARDIZE(M102,$X$12,$X$13)</f>
        <v>4.5563109087422615E-2</v>
      </c>
      <c r="S102">
        <f>STANDARDIZE(N102,$X$15,$X$16)</f>
        <v>-1.4161756892355608</v>
      </c>
      <c r="T102">
        <f>STANDARDIZE(J102,$X$18,$X$19)</f>
        <v>3.2395420584141448</v>
      </c>
      <c r="U102">
        <f>(SUM(P102:T102))</f>
        <v>1.9219433764308651</v>
      </c>
    </row>
    <row r="103" spans="1:21" x14ac:dyDescent="0.25">
      <c r="A103" s="5">
        <v>7947</v>
      </c>
      <c r="B103" t="str">
        <f>VLOOKUP(A103,Data!A:K,2,FALSE)</f>
        <v>Cory Gearrin</v>
      </c>
      <c r="C103" t="str">
        <f>VLOOKUP(A103,Data!A:K,3,FALSE)</f>
        <v>Giants</v>
      </c>
      <c r="D103">
        <f>VLOOKUP(A103,Data!A:K,4,FALSE)</f>
        <v>0</v>
      </c>
      <c r="E103">
        <f>VLOOKUP(A103,Data!A:K,5,FALSE)</f>
        <v>13.2</v>
      </c>
      <c r="F103">
        <f>VLOOKUP(A103,Data!A:K,6,FALSE)</f>
        <v>4</v>
      </c>
      <c r="G103">
        <f>VLOOKUP(A103,Data!A:K,7,FALSE)</f>
        <v>7</v>
      </c>
      <c r="H103">
        <f>VLOOKUP(A103,Data!A:K,8,FALSE)</f>
        <v>11</v>
      </c>
      <c r="I103">
        <f>VLOOKUP(A103,Data!A:K,9,FALSE)</f>
        <v>3</v>
      </c>
      <c r="J103">
        <f>VLOOKUP(A103,Data!A:K,11,FALSE)</f>
        <v>0</v>
      </c>
      <c r="L103">
        <f>(F103*9)/(E103*($X$2/$X$3))*-1</f>
        <v>-0.70071162637259099</v>
      </c>
      <c r="M103">
        <f>(I103+H103)/(E103*($X$4/$X$3))*-1</f>
        <v>-0.82064504327202115</v>
      </c>
      <c r="N103" s="2" t="str">
        <f>IF(ISERROR((((E103/D103)/6.15)-(0.11*((F103*9)/E103)))*D103),"0",(((E103/D103)/6.15)-(0.11*((F103*9)/E103)))*D103)</f>
        <v>0</v>
      </c>
      <c r="P103">
        <f>STANDARDIZE(H103,$X$6,$X$7)</f>
        <v>-0.84221579889261899</v>
      </c>
      <c r="Q103">
        <f>STANDARDIZE(L103,$X$9,$X$10)</f>
        <v>0.54760638845806264</v>
      </c>
      <c r="R103">
        <f>STANDARDIZE(M103,$X$12,$X$13)</f>
        <v>0.67454666449160128</v>
      </c>
      <c r="S103">
        <f>STANDARDIZE(N103,$X$15,$X$16)</f>
        <v>-1.4161756892355608</v>
      </c>
      <c r="T103">
        <f>STANDARDIZE(J103,$X$18,$X$19)</f>
        <v>-0.32422666522395566</v>
      </c>
      <c r="U103">
        <f>(SUM(P103:T103))</f>
        <v>-1.3604651004024715</v>
      </c>
    </row>
    <row r="104" spans="1:21" x14ac:dyDescent="0.25">
      <c r="A104" s="5">
        <v>4972</v>
      </c>
      <c r="B104" t="str">
        <f>VLOOKUP(A104,Data!A:K,2,FALSE)</f>
        <v>Cole Hamels</v>
      </c>
      <c r="C104" t="str">
        <f>VLOOKUP(A104,Data!A:K,3,FALSE)</f>
        <v>Rangers</v>
      </c>
      <c r="D104">
        <f>VLOOKUP(A104,Data!A:K,4,FALSE)</f>
        <v>6</v>
      </c>
      <c r="E104">
        <f>VLOOKUP(A104,Data!A:K,5,FALSE)</f>
        <v>37</v>
      </c>
      <c r="F104">
        <f>VLOOKUP(A104,Data!A:K,6,FALSE)</f>
        <v>11</v>
      </c>
      <c r="G104">
        <f>VLOOKUP(A104,Data!A:K,7,FALSE)</f>
        <v>36</v>
      </c>
      <c r="H104">
        <f>VLOOKUP(A104,Data!A:K,8,FALSE)</f>
        <v>28</v>
      </c>
      <c r="I104">
        <f>VLOOKUP(A104,Data!A:K,9,FALSE)</f>
        <v>17</v>
      </c>
      <c r="J104">
        <f>VLOOKUP(A104,Data!A:K,11,FALSE)</f>
        <v>0</v>
      </c>
      <c r="L104">
        <f>(F104*9)/(E104*($X$2/$X$3))*-1</f>
        <v>-0.68745491992770402</v>
      </c>
      <c r="M104">
        <f>(I104+H104)/(E104*($X$4/$X$3))*-1</f>
        <v>-0.9410485631343255</v>
      </c>
      <c r="N104" s="2">
        <f>IF(ISERROR((((E104/D104)/6.15)-(0.11*((F104*9)/E104)))*D104),"0",(((E104/D104)/6.15)-(0.11*((F104*9)/E104)))*D104)</f>
        <v>4.2503142166556795</v>
      </c>
      <c r="P104">
        <f>STANDARDIZE(H104,$X$6,$X$7)</f>
        <v>0.63518326265489411</v>
      </c>
      <c r="Q104">
        <f>STANDARDIZE(L104,$X$9,$X$10)</f>
        <v>0.57164324459509719</v>
      </c>
      <c r="R104">
        <f>STANDARDIZE(M104,$X$12,$X$13)</f>
        <v>0.24389125718783883</v>
      </c>
      <c r="S104">
        <f>STANDARDIZE(N104,$X$15,$X$16)</f>
        <v>0.90336365571192656</v>
      </c>
      <c r="T104">
        <f>STANDARDIZE(J104,$X$18,$X$19)</f>
        <v>-0.32422666522395566</v>
      </c>
      <c r="U104">
        <f>(SUM(P104:T104))</f>
        <v>2.0298547549258008</v>
      </c>
    </row>
    <row r="105" spans="1:21" x14ac:dyDescent="0.25">
      <c r="A105" s="5">
        <v>11760</v>
      </c>
      <c r="B105" t="str">
        <f>VLOOKUP(A105,Data!A:K,2,FALSE)</f>
        <v>Drew Smyly</v>
      </c>
      <c r="C105" t="str">
        <f>VLOOKUP(A105,Data!A:K,3,FALSE)</f>
        <v>Rays</v>
      </c>
      <c r="D105">
        <f>VLOOKUP(A105,Data!A:K,4,FALSE)</f>
        <v>6</v>
      </c>
      <c r="E105">
        <f>VLOOKUP(A105,Data!A:K,5,FALSE)</f>
        <v>39.200000000000003</v>
      </c>
      <c r="F105">
        <f>VLOOKUP(A105,Data!A:K,6,FALSE)</f>
        <v>12</v>
      </c>
      <c r="G105">
        <f>VLOOKUP(A105,Data!A:K,7,FALSE)</f>
        <v>47</v>
      </c>
      <c r="H105">
        <f>VLOOKUP(A105,Data!A:K,8,FALSE)</f>
        <v>23</v>
      </c>
      <c r="I105">
        <f>VLOOKUP(A105,Data!A:K,9,FALSE)</f>
        <v>8</v>
      </c>
      <c r="J105">
        <f>VLOOKUP(A105,Data!A:K,11,FALSE)</f>
        <v>0</v>
      </c>
      <c r="L105">
        <f>(F105*9)/(E105*($X$2/$X$3))*-1</f>
        <v>-0.70786174500904575</v>
      </c>
      <c r="M105">
        <f>(I105+H105)/(E105*($X$4/$X$3))*-1</f>
        <v>-0.6118949557341673</v>
      </c>
      <c r="N105" s="2">
        <f>IF(ISERROR((((E105/D105)/6.15)-(0.11*((F105*9)/E105)))*D105),"0",(((E105/D105)/6.15)-(0.11*((F105*9)/E105)))*D105)</f>
        <v>4.5556163928986226</v>
      </c>
      <c r="P105">
        <f>STANDARDIZE(H105,$X$6,$X$7)</f>
        <v>0.20065412690562551</v>
      </c>
      <c r="Q105">
        <f>STANDARDIZE(L105,$X$9,$X$10)</f>
        <v>0.53464190336957518</v>
      </c>
      <c r="R105">
        <f>STANDARDIZE(M105,$X$12,$X$13)</f>
        <v>1.4211972115530249</v>
      </c>
      <c r="S105">
        <f>STANDARDIZE(N105,$X$15,$X$16)</f>
        <v>1.0699773162075517</v>
      </c>
      <c r="T105">
        <f>STANDARDIZE(J105,$X$18,$X$19)</f>
        <v>-0.32422666522395566</v>
      </c>
      <c r="U105">
        <f>(SUM(P105:T105))</f>
        <v>2.9022438928118217</v>
      </c>
    </row>
    <row r="106" spans="1:21" x14ac:dyDescent="0.25">
      <c r="A106" s="5">
        <v>4869</v>
      </c>
      <c r="B106" t="str">
        <f>VLOOKUP(A106,Data!A:K,2,FALSE)</f>
        <v>Mike Montgomery</v>
      </c>
      <c r="C106" t="str">
        <f>VLOOKUP(A106,Data!A:K,3,FALSE)</f>
        <v>Mariners</v>
      </c>
      <c r="D106">
        <f>VLOOKUP(A106,Data!A:K,4,FALSE)</f>
        <v>0</v>
      </c>
      <c r="E106">
        <f>VLOOKUP(A106,Data!A:K,5,FALSE)</f>
        <v>16.100000000000001</v>
      </c>
      <c r="F106">
        <f>VLOOKUP(A106,Data!A:K,6,FALSE)</f>
        <v>5</v>
      </c>
      <c r="G106">
        <f>VLOOKUP(A106,Data!A:K,7,FALSE)</f>
        <v>12</v>
      </c>
      <c r="H106">
        <f>VLOOKUP(A106,Data!A:K,8,FALSE)</f>
        <v>11</v>
      </c>
      <c r="I106">
        <f>VLOOKUP(A106,Data!A:K,9,FALSE)</f>
        <v>6</v>
      </c>
      <c r="J106">
        <f>VLOOKUP(A106,Data!A:K,11,FALSE)</f>
        <v>0</v>
      </c>
      <c r="L106">
        <f>(F106*9)/(E106*($X$2/$X$3))*-1</f>
        <v>-0.71812061087874213</v>
      </c>
      <c r="M106">
        <f>(I106+H106)/(E106*($X$4/$X$3))*-1</f>
        <v>-0.81700420457072542</v>
      </c>
      <c r="N106" s="2" t="str">
        <f>IF(ISERROR((((E106/D106)/6.15)-(0.11*((F106*9)/E106)))*D106),"0",(((E106/D106)/6.15)-(0.11*((F106*9)/E106)))*D106)</f>
        <v>0</v>
      </c>
      <c r="P106">
        <f>STANDARDIZE(H106,$X$6,$X$7)</f>
        <v>-0.84221579889261899</v>
      </c>
      <c r="Q106">
        <f>STANDARDIZE(L106,$X$9,$X$10)</f>
        <v>0.51604068563391847</v>
      </c>
      <c r="R106">
        <f>STANDARDIZE(M106,$X$12,$X$13)</f>
        <v>0.68756909835090163</v>
      </c>
      <c r="S106">
        <f>STANDARDIZE(N106,$X$15,$X$16)</f>
        <v>-1.4161756892355608</v>
      </c>
      <c r="T106">
        <f>STANDARDIZE(J106,$X$18,$X$19)</f>
        <v>-0.32422666522395566</v>
      </c>
      <c r="U106">
        <f>(SUM(P106:T106))</f>
        <v>-1.3790083693673154</v>
      </c>
    </row>
    <row r="107" spans="1:21" x14ac:dyDescent="0.25">
      <c r="A107" s="5">
        <v>4264</v>
      </c>
      <c r="B107" t="str">
        <f>VLOOKUP(A107,Data!A:K,2,FALSE)</f>
        <v>Mark Melancon</v>
      </c>
      <c r="C107" t="str">
        <f>VLOOKUP(A107,Data!A:K,3,FALSE)</f>
        <v>Pirates</v>
      </c>
      <c r="D107">
        <f>VLOOKUP(A107,Data!A:K,4,FALSE)</f>
        <v>0</v>
      </c>
      <c r="E107">
        <f>VLOOKUP(A107,Data!A:K,5,FALSE)</f>
        <v>13</v>
      </c>
      <c r="F107">
        <f>VLOOKUP(A107,Data!A:K,6,FALSE)</f>
        <v>4</v>
      </c>
      <c r="G107">
        <f>VLOOKUP(A107,Data!A:K,7,FALSE)</f>
        <v>11</v>
      </c>
      <c r="H107">
        <f>VLOOKUP(A107,Data!A:K,8,FALSE)</f>
        <v>12</v>
      </c>
      <c r="I107">
        <f>VLOOKUP(A107,Data!A:K,9,FALSE)</f>
        <v>2</v>
      </c>
      <c r="J107">
        <f>VLOOKUP(A107,Data!A:K,11,FALSE)</f>
        <v>9</v>
      </c>
      <c r="L107">
        <f>(F107*9)/(E107*($X$2/$X$3))*-1</f>
        <v>-0.71149180523986155</v>
      </c>
      <c r="M107">
        <f>(I107+H107)/(E107*($X$4/$X$3))*-1</f>
        <v>-0.83327035163005225</v>
      </c>
      <c r="N107" s="2" t="str">
        <f>IF(ISERROR((((E107/D107)/6.15)-(0.11*((F107*9)/E107)))*D107),"0",(((E107/D107)/6.15)-(0.11*((F107*9)/E107)))*D107)</f>
        <v>0</v>
      </c>
      <c r="P107">
        <f>STANDARDIZE(H107,$X$6,$X$7)</f>
        <v>-0.75530997174276537</v>
      </c>
      <c r="Q107">
        <f>STANDARDIZE(L107,$X$9,$X$10)</f>
        <v>0.52805993401695783</v>
      </c>
      <c r="R107">
        <f>STANDARDIZE(M107,$X$12,$X$13)</f>
        <v>0.62938887077027561</v>
      </c>
      <c r="S107">
        <f>STANDARDIZE(N107,$X$15,$X$16)</f>
        <v>-1.4161756892355608</v>
      </c>
      <c r="T107">
        <f>STANDARDIZE(J107,$X$18,$X$19)</f>
        <v>3.685013148868908</v>
      </c>
      <c r="U107">
        <f>(SUM(P107:T107))</f>
        <v>2.6709762926778153</v>
      </c>
    </row>
    <row r="108" spans="1:21" x14ac:dyDescent="0.25">
      <c r="A108" s="5">
        <v>4759</v>
      </c>
      <c r="B108" t="str">
        <f>VLOOKUP(A108,Data!A:K,2,FALSE)</f>
        <v>Jonathan Broxton</v>
      </c>
      <c r="C108" t="str">
        <f>VLOOKUP(A108,Data!A:K,3,FALSE)</f>
        <v>Cardinals</v>
      </c>
      <c r="D108">
        <f>VLOOKUP(A108,Data!A:K,4,FALSE)</f>
        <v>0</v>
      </c>
      <c r="E108">
        <f>VLOOKUP(A108,Data!A:K,5,FALSE)</f>
        <v>13</v>
      </c>
      <c r="F108">
        <f>VLOOKUP(A108,Data!A:K,6,FALSE)</f>
        <v>4</v>
      </c>
      <c r="G108">
        <f>VLOOKUP(A108,Data!A:K,7,FALSE)</f>
        <v>13</v>
      </c>
      <c r="H108">
        <f>VLOOKUP(A108,Data!A:K,8,FALSE)</f>
        <v>10</v>
      </c>
      <c r="I108">
        <f>VLOOKUP(A108,Data!A:K,9,FALSE)</f>
        <v>10</v>
      </c>
      <c r="J108">
        <f>VLOOKUP(A108,Data!A:K,11,FALSE)</f>
        <v>0</v>
      </c>
      <c r="L108">
        <f>(F108*9)/(E108*($X$2/$X$3))*-1</f>
        <v>-0.71149180523986155</v>
      </c>
      <c r="M108">
        <f>(I108+H108)/(E108*($X$4/$X$3))*-1</f>
        <v>-1.1903862166143604</v>
      </c>
      <c r="N108" s="2" t="str">
        <f>IF(ISERROR((((E108/D108)/6.15)-(0.11*((F108*9)/E108)))*D108),"0",(((E108/D108)/6.15)-(0.11*((F108*9)/E108)))*D108)</f>
        <v>0</v>
      </c>
      <c r="P108">
        <f>STANDARDIZE(H108,$X$6,$X$7)</f>
        <v>-0.92912162604247273</v>
      </c>
      <c r="Q108">
        <f>STANDARDIZE(L108,$X$9,$X$10)</f>
        <v>0.52805993401695783</v>
      </c>
      <c r="R108">
        <f>STANDARDIZE(M108,$X$12,$X$13)</f>
        <v>-0.64793158020436481</v>
      </c>
      <c r="S108">
        <f>STANDARDIZE(N108,$X$15,$X$16)</f>
        <v>-1.4161756892355608</v>
      </c>
      <c r="T108">
        <f>STANDARDIZE(J108,$X$18,$X$19)</f>
        <v>-0.32422666522395566</v>
      </c>
      <c r="U108">
        <f>(SUM(P108:T108))</f>
        <v>-2.7893956266893967</v>
      </c>
    </row>
    <row r="109" spans="1:21" x14ac:dyDescent="0.25">
      <c r="A109" s="5">
        <v>4849</v>
      </c>
      <c r="B109" t="str">
        <f>VLOOKUP(A109,Data!A:K,2,FALSE)</f>
        <v>Joe Blanton</v>
      </c>
      <c r="C109" t="str">
        <f>VLOOKUP(A109,Data!A:K,3,FALSE)</f>
        <v>Dodgers</v>
      </c>
      <c r="D109">
        <f>VLOOKUP(A109,Data!A:K,4,FALSE)</f>
        <v>0</v>
      </c>
      <c r="E109">
        <f>VLOOKUP(A109,Data!A:K,5,FALSE)</f>
        <v>13</v>
      </c>
      <c r="F109">
        <f>VLOOKUP(A109,Data!A:K,6,FALSE)</f>
        <v>4</v>
      </c>
      <c r="G109">
        <f>VLOOKUP(A109,Data!A:K,7,FALSE)</f>
        <v>10</v>
      </c>
      <c r="H109">
        <f>VLOOKUP(A109,Data!A:K,8,FALSE)</f>
        <v>6</v>
      </c>
      <c r="I109">
        <f>VLOOKUP(A109,Data!A:K,9,FALSE)</f>
        <v>3</v>
      </c>
      <c r="J109">
        <f>VLOOKUP(A109,Data!A:K,11,FALSE)</f>
        <v>0</v>
      </c>
      <c r="L109">
        <f>(F109*9)/(E109*($X$2/$X$3))*-1</f>
        <v>-0.71149180523986155</v>
      </c>
      <c r="M109">
        <f>(I109+H109)/(E109*($X$4/$X$3))*-1</f>
        <v>-0.53567379747646215</v>
      </c>
      <c r="N109" s="2" t="str">
        <f>IF(ISERROR((((E109/D109)/6.15)-(0.11*((F109*9)/E109)))*D109),"0",(((E109/D109)/6.15)-(0.11*((F109*9)/E109)))*D109)</f>
        <v>0</v>
      </c>
      <c r="P109">
        <f>STANDARDIZE(H109,$X$6,$X$7)</f>
        <v>-1.2767449346418875</v>
      </c>
      <c r="Q109">
        <f>STANDARDIZE(L109,$X$9,$X$10)</f>
        <v>0.52805993401695783</v>
      </c>
      <c r="R109">
        <f>STANDARDIZE(M109,$X$12,$X$13)</f>
        <v>1.6938225799158091</v>
      </c>
      <c r="S109">
        <f>STANDARDIZE(N109,$X$15,$X$16)</f>
        <v>-1.4161756892355608</v>
      </c>
      <c r="T109">
        <f>STANDARDIZE(J109,$X$18,$X$19)</f>
        <v>-0.32422666522395566</v>
      </c>
      <c r="U109">
        <f>(SUM(P109:T109))</f>
        <v>-0.79526477516863703</v>
      </c>
    </row>
    <row r="110" spans="1:21" x14ac:dyDescent="0.25">
      <c r="A110" s="5">
        <v>6819</v>
      </c>
      <c r="B110" t="str">
        <f>VLOOKUP(A110,Data!A:K,2,FALSE)</f>
        <v>Robbie Ross</v>
      </c>
      <c r="C110" t="str">
        <f>VLOOKUP(A110,Data!A:K,3,FALSE)</f>
        <v>Red Sox</v>
      </c>
      <c r="D110">
        <f>VLOOKUP(A110,Data!A:K,4,FALSE)</f>
        <v>0</v>
      </c>
      <c r="E110">
        <f>VLOOKUP(A110,Data!A:K,5,FALSE)</f>
        <v>13</v>
      </c>
      <c r="F110">
        <f>VLOOKUP(A110,Data!A:K,6,FALSE)</f>
        <v>4</v>
      </c>
      <c r="G110">
        <f>VLOOKUP(A110,Data!A:K,7,FALSE)</f>
        <v>13</v>
      </c>
      <c r="H110">
        <f>VLOOKUP(A110,Data!A:K,8,FALSE)</f>
        <v>10</v>
      </c>
      <c r="I110">
        <f>VLOOKUP(A110,Data!A:K,9,FALSE)</f>
        <v>3</v>
      </c>
      <c r="J110">
        <f>VLOOKUP(A110,Data!A:K,11,FALSE)</f>
        <v>0</v>
      </c>
      <c r="L110">
        <f>(F110*9)/(E110*($X$2/$X$3))*-1</f>
        <v>-0.71149180523986155</v>
      </c>
      <c r="M110">
        <f>(I110+H110)/(E110*($X$4/$X$3))*-1</f>
        <v>-0.77375104079933421</v>
      </c>
      <c r="N110" s="2" t="str">
        <f>IF(ISERROR((((E110/D110)/6.15)-(0.11*((F110*9)/E110)))*D110),"0",(((E110/D110)/6.15)-(0.11*((F110*9)/E110)))*D110)</f>
        <v>0</v>
      </c>
      <c r="P110">
        <f>STANDARDIZE(H110,$X$6,$X$7)</f>
        <v>-0.92912162604247273</v>
      </c>
      <c r="Q110">
        <f>STANDARDIZE(L110,$X$9,$X$10)</f>
        <v>0.52805993401695783</v>
      </c>
      <c r="R110">
        <f>STANDARDIZE(M110,$X$12,$X$13)</f>
        <v>0.84227561259938244</v>
      </c>
      <c r="S110">
        <f>STANDARDIZE(N110,$X$15,$X$16)</f>
        <v>-1.4161756892355608</v>
      </c>
      <c r="T110">
        <f>STANDARDIZE(J110,$X$18,$X$19)</f>
        <v>-0.32422666522395566</v>
      </c>
      <c r="U110">
        <f>(SUM(P110:T110))</f>
        <v>-1.299188433885649</v>
      </c>
    </row>
    <row r="111" spans="1:21" x14ac:dyDescent="0.25">
      <c r="A111" s="5">
        <v>8180</v>
      </c>
      <c r="B111" t="str">
        <f>VLOOKUP(A111,Data!A:K,2,FALSE)</f>
        <v>Kevin Siegrist</v>
      </c>
      <c r="C111" t="str">
        <f>VLOOKUP(A111,Data!A:K,3,FALSE)</f>
        <v>Cardinals</v>
      </c>
      <c r="D111">
        <f>VLOOKUP(A111,Data!A:K,4,FALSE)</f>
        <v>0</v>
      </c>
      <c r="E111">
        <f>VLOOKUP(A111,Data!A:K,5,FALSE)</f>
        <v>13</v>
      </c>
      <c r="F111">
        <f>VLOOKUP(A111,Data!A:K,6,FALSE)</f>
        <v>4</v>
      </c>
      <c r="G111">
        <f>VLOOKUP(A111,Data!A:K,7,FALSE)</f>
        <v>20</v>
      </c>
      <c r="H111">
        <f>VLOOKUP(A111,Data!A:K,8,FALSE)</f>
        <v>10</v>
      </c>
      <c r="I111">
        <f>VLOOKUP(A111,Data!A:K,9,FALSE)</f>
        <v>3</v>
      </c>
      <c r="J111">
        <f>VLOOKUP(A111,Data!A:K,11,FALSE)</f>
        <v>0</v>
      </c>
      <c r="L111">
        <f>(F111*9)/(E111*($X$2/$X$3))*-1</f>
        <v>-0.71149180523986155</v>
      </c>
      <c r="M111">
        <f>(I111+H111)/(E111*($X$4/$X$3))*-1</f>
        <v>-0.77375104079933421</v>
      </c>
      <c r="N111" s="2" t="str">
        <f>IF(ISERROR((((E111/D111)/6.15)-(0.11*((F111*9)/E111)))*D111),"0",(((E111/D111)/6.15)-(0.11*((F111*9)/E111)))*D111)</f>
        <v>0</v>
      </c>
      <c r="P111">
        <f>STANDARDIZE(H111,$X$6,$X$7)</f>
        <v>-0.92912162604247273</v>
      </c>
      <c r="Q111">
        <f>STANDARDIZE(L111,$X$9,$X$10)</f>
        <v>0.52805993401695783</v>
      </c>
      <c r="R111">
        <f>STANDARDIZE(M111,$X$12,$X$13)</f>
        <v>0.84227561259938244</v>
      </c>
      <c r="S111">
        <f>STANDARDIZE(N111,$X$15,$X$16)</f>
        <v>-1.4161756892355608</v>
      </c>
      <c r="T111">
        <f>STANDARDIZE(J111,$X$18,$X$19)</f>
        <v>-0.32422666522395566</v>
      </c>
      <c r="U111">
        <f>(SUM(P111:T111))</f>
        <v>-1.299188433885649</v>
      </c>
    </row>
    <row r="112" spans="1:21" x14ac:dyDescent="0.25">
      <c r="A112" s="5">
        <v>10430</v>
      </c>
      <c r="B112" t="str">
        <f>VLOOKUP(A112,Data!A:K,2,FALSE)</f>
        <v>Mychal Givens</v>
      </c>
      <c r="C112" t="str">
        <f>VLOOKUP(A112,Data!A:K,3,FALSE)</f>
        <v>Orioles</v>
      </c>
      <c r="D112">
        <f>VLOOKUP(A112,Data!A:K,4,FALSE)</f>
        <v>0</v>
      </c>
      <c r="E112">
        <f>VLOOKUP(A112,Data!A:K,5,FALSE)</f>
        <v>13</v>
      </c>
      <c r="F112">
        <f>VLOOKUP(A112,Data!A:K,6,FALSE)</f>
        <v>4</v>
      </c>
      <c r="G112">
        <f>VLOOKUP(A112,Data!A:K,7,FALSE)</f>
        <v>21</v>
      </c>
      <c r="H112">
        <f>VLOOKUP(A112,Data!A:K,8,FALSE)</f>
        <v>15</v>
      </c>
      <c r="I112">
        <f>VLOOKUP(A112,Data!A:K,9,FALSE)</f>
        <v>8</v>
      </c>
      <c r="J112">
        <f>VLOOKUP(A112,Data!A:K,11,FALSE)</f>
        <v>0</v>
      </c>
      <c r="L112">
        <f>(F112*9)/(E112*($X$2/$X$3))*-1</f>
        <v>-0.71149180523986155</v>
      </c>
      <c r="M112">
        <f>(I112+H112)/(E112*($X$4/$X$3))*-1</f>
        <v>-1.3689441491065144</v>
      </c>
      <c r="N112" s="2" t="str">
        <f>IF(ISERROR((((E112/D112)/6.15)-(0.11*((F112*9)/E112)))*D112),"0",(((E112/D112)/6.15)-(0.11*((F112*9)/E112)))*D112)</f>
        <v>0</v>
      </c>
      <c r="P112">
        <f>STANDARDIZE(H112,$X$6,$X$7)</f>
        <v>-0.49459249029320418</v>
      </c>
      <c r="Q112">
        <f>STANDARDIZE(L112,$X$9,$X$10)</f>
        <v>0.52805993401695783</v>
      </c>
      <c r="R112">
        <f>STANDARDIZE(M112,$X$12,$X$13)</f>
        <v>-1.2865918056916847</v>
      </c>
      <c r="S112">
        <f>STANDARDIZE(N112,$X$15,$X$16)</f>
        <v>-1.4161756892355608</v>
      </c>
      <c r="T112">
        <f>STANDARDIZE(J112,$X$18,$X$19)</f>
        <v>-0.32422666522395566</v>
      </c>
      <c r="U112">
        <f>(SUM(P112:T112))</f>
        <v>-2.9935267164274477</v>
      </c>
    </row>
    <row r="113" spans="1:21" x14ac:dyDescent="0.25">
      <c r="A113" s="5">
        <v>11754</v>
      </c>
      <c r="B113" t="str">
        <f>VLOOKUP(A113,Data!A:K,2,FALSE)</f>
        <v>Justin Nicolino</v>
      </c>
      <c r="C113" t="str">
        <f>VLOOKUP(A113,Data!A:K,3,FALSE)</f>
        <v>Marlins</v>
      </c>
      <c r="D113">
        <f>VLOOKUP(A113,Data!A:K,4,FALSE)</f>
        <v>3</v>
      </c>
      <c r="E113">
        <f>VLOOKUP(A113,Data!A:K,5,FALSE)</f>
        <v>19.100000000000001</v>
      </c>
      <c r="F113">
        <f>VLOOKUP(A113,Data!A:K,6,FALSE)</f>
        <v>6</v>
      </c>
      <c r="G113">
        <f>VLOOKUP(A113,Data!A:K,7,FALSE)</f>
        <v>3</v>
      </c>
      <c r="H113">
        <f>VLOOKUP(A113,Data!A:K,8,FALSE)</f>
        <v>16</v>
      </c>
      <c r="I113">
        <f>VLOOKUP(A113,Data!A:K,9,FALSE)</f>
        <v>6</v>
      </c>
      <c r="J113">
        <f>VLOOKUP(A113,Data!A:K,11,FALSE)</f>
        <v>0</v>
      </c>
      <c r="L113">
        <f>(F113*9)/(E113*($X$2/$X$3))*-1</f>
        <v>-0.72639215718205752</v>
      </c>
      <c r="M113">
        <f>(I113+H113)/(E113*($X$4/$X$3))*-1</f>
        <v>-0.89123156531860481</v>
      </c>
      <c r="N113" s="2">
        <f>IF(ISERROR((((E113/D113)/6.15)-(0.11*((F113*9)/E113)))*D113),"0",(((E113/D113)/6.15)-(0.11*((F113*9)/E113)))*D113)</f>
        <v>2.1727067637168522</v>
      </c>
      <c r="P113">
        <f>STANDARDIZE(H113,$X$6,$X$7)</f>
        <v>-0.4076866631433505</v>
      </c>
      <c r="Q113">
        <f>STANDARDIZE(L113,$X$9,$X$10)</f>
        <v>0.50104284515595443</v>
      </c>
      <c r="R113">
        <f>STANDARDIZE(M113,$X$12,$X$13)</f>
        <v>0.42207508029795199</v>
      </c>
      <c r="S113">
        <f>STANDARDIZE(N113,$X$15,$X$16)</f>
        <v>-0.23045657140521195</v>
      </c>
      <c r="T113">
        <f>STANDARDIZE(J113,$X$18,$X$19)</f>
        <v>-0.32422666522395566</v>
      </c>
      <c r="U113">
        <f>(SUM(P113:T113))</f>
        <v>-3.925197431861166E-2</v>
      </c>
    </row>
    <row r="114" spans="1:21" x14ac:dyDescent="0.25">
      <c r="A114" s="5">
        <v>12863</v>
      </c>
      <c r="B114" t="str">
        <f>VLOOKUP(A114,Data!A:K,2,FALSE)</f>
        <v>Matt Barnes</v>
      </c>
      <c r="C114" t="str">
        <f>VLOOKUP(A114,Data!A:K,3,FALSE)</f>
        <v>Red Sox</v>
      </c>
      <c r="D114">
        <f>VLOOKUP(A114,Data!A:K,4,FALSE)</f>
        <v>0</v>
      </c>
      <c r="E114">
        <f>VLOOKUP(A114,Data!A:K,5,FALSE)</f>
        <v>16</v>
      </c>
      <c r="F114">
        <f>VLOOKUP(A114,Data!A:K,6,FALSE)</f>
        <v>5</v>
      </c>
      <c r="G114">
        <f>VLOOKUP(A114,Data!A:K,7,FALSE)</f>
        <v>15</v>
      </c>
      <c r="H114">
        <f>VLOOKUP(A114,Data!A:K,8,FALSE)</f>
        <v>16</v>
      </c>
      <c r="I114">
        <f>VLOOKUP(A114,Data!A:K,9,FALSE)</f>
        <v>8</v>
      </c>
      <c r="J114">
        <f>VLOOKUP(A114,Data!A:K,11,FALSE)</f>
        <v>0</v>
      </c>
      <c r="L114">
        <f>(F114*9)/(E114*($X$2/$X$3))*-1</f>
        <v>-0.72260886469673435</v>
      </c>
      <c r="M114">
        <f>(I114+H114)/(E114*($X$4/$X$3))*-1</f>
        <v>-1.1606265611990014</v>
      </c>
      <c r="N114" s="2" t="str">
        <f>IF(ISERROR((((E114/D114)/6.15)-(0.11*((F114*9)/E114)))*D114),"0",(((E114/D114)/6.15)-(0.11*((F114*9)/E114)))*D114)</f>
        <v>0</v>
      </c>
      <c r="P114">
        <f>STANDARDIZE(H114,$X$6,$X$7)</f>
        <v>-0.4076866631433505</v>
      </c>
      <c r="Q114">
        <f>STANDARDIZE(L114,$X$9,$X$10)</f>
        <v>0.50790265287456859</v>
      </c>
      <c r="R114">
        <f>STANDARDIZE(M114,$X$12,$X$13)</f>
        <v>-0.54148820928981156</v>
      </c>
      <c r="S114">
        <f>STANDARDIZE(N114,$X$15,$X$16)</f>
        <v>-1.4161756892355608</v>
      </c>
      <c r="T114">
        <f>STANDARDIZE(J114,$X$18,$X$19)</f>
        <v>-0.32422666522395566</v>
      </c>
      <c r="U114">
        <f>(SUM(P114:T114))</f>
        <v>-2.18167457401811</v>
      </c>
    </row>
    <row r="115" spans="1:21" x14ac:dyDescent="0.25">
      <c r="A115" s="5">
        <v>375</v>
      </c>
      <c r="B115" t="str">
        <f>VLOOKUP(A115,Data!A:K,2,FALSE)</f>
        <v>Bartolo Colon</v>
      </c>
      <c r="C115" t="str">
        <f>VLOOKUP(A115,Data!A:K,3,FALSE)</f>
        <v>Mets</v>
      </c>
      <c r="D115">
        <f>VLOOKUP(A115,Data!A:K,4,FALSE)</f>
        <v>6</v>
      </c>
      <c r="E115">
        <f>VLOOKUP(A115,Data!A:K,5,FALSE)</f>
        <v>38.1</v>
      </c>
      <c r="F115">
        <f>VLOOKUP(A115,Data!A:K,6,FALSE)</f>
        <v>12</v>
      </c>
      <c r="G115">
        <f>VLOOKUP(A115,Data!A:K,7,FALSE)</f>
        <v>33</v>
      </c>
      <c r="H115">
        <f>VLOOKUP(A115,Data!A:K,8,FALSE)</f>
        <v>39</v>
      </c>
      <c r="I115">
        <f>VLOOKUP(A115,Data!A:K,9,FALSE)</f>
        <v>4</v>
      </c>
      <c r="J115">
        <f>VLOOKUP(A115,Data!A:K,11,FALSE)</f>
        <v>0</v>
      </c>
      <c r="L115">
        <f>(F115*9)/(E115*($X$2/$X$3))*-1</f>
        <v>-0.72829869827702354</v>
      </c>
      <c r="M115">
        <f>(I115+H115)/(E115*($X$4/$X$3))*-1</f>
        <v>-0.87326232951105953</v>
      </c>
      <c r="N115" s="2">
        <f>IF(ISERROR((((E115/D115)/6.15)-(0.11*((F115*9)/E115)))*D115),"0",(((E115/D115)/6.15)-(0.11*((F115*9)/E115)))*D115)</f>
        <v>4.3242558094872283</v>
      </c>
      <c r="P115">
        <f>STANDARDIZE(H115,$X$6,$X$7)</f>
        <v>1.5911473613032849</v>
      </c>
      <c r="Q115">
        <f>STANDARDIZE(L115,$X$9,$X$10)</f>
        <v>0.49758593417964497</v>
      </c>
      <c r="R115">
        <f>STANDARDIZE(M115,$X$12,$X$13)</f>
        <v>0.4863468605123985</v>
      </c>
      <c r="S115">
        <f>STANDARDIZE(N115,$X$15,$X$16)</f>
        <v>0.94371606851208323</v>
      </c>
      <c r="T115">
        <f>STANDARDIZE(J115,$X$18,$X$19)</f>
        <v>-0.32422666522395566</v>
      </c>
      <c r="U115">
        <f>(SUM(P115:T115))</f>
        <v>3.194569559283456</v>
      </c>
    </row>
    <row r="116" spans="1:21" x14ac:dyDescent="0.25">
      <c r="A116" s="5">
        <v>11490</v>
      </c>
      <c r="B116" t="str">
        <f>VLOOKUP(A116,Data!A:K,2,FALSE)</f>
        <v>Aaron Sanchez</v>
      </c>
      <c r="C116" t="str">
        <f>VLOOKUP(A116,Data!A:K,3,FALSE)</f>
        <v>Blue Jays</v>
      </c>
      <c r="D116">
        <f>VLOOKUP(A116,Data!A:K,4,FALSE)</f>
        <v>6</v>
      </c>
      <c r="E116">
        <f>VLOOKUP(A116,Data!A:K,5,FALSE)</f>
        <v>38.1</v>
      </c>
      <c r="F116">
        <f>VLOOKUP(A116,Data!A:K,6,FALSE)</f>
        <v>12</v>
      </c>
      <c r="G116">
        <f>VLOOKUP(A116,Data!A:K,7,FALSE)</f>
        <v>34</v>
      </c>
      <c r="H116">
        <f>VLOOKUP(A116,Data!A:K,8,FALSE)</f>
        <v>33</v>
      </c>
      <c r="I116">
        <f>VLOOKUP(A116,Data!A:K,9,FALSE)</f>
        <v>12</v>
      </c>
      <c r="J116">
        <f>VLOOKUP(A116,Data!A:K,11,FALSE)</f>
        <v>0</v>
      </c>
      <c r="L116">
        <f>(F116*9)/(E116*($X$2/$X$3))*-1</f>
        <v>-0.72829869827702354</v>
      </c>
      <c r="M116">
        <f>(I116+H116)/(E116*($X$4/$X$3))*-1</f>
        <v>-0.91387918204645768</v>
      </c>
      <c r="N116" s="2">
        <f>IF(ISERROR((((E116/D116)/6.15)-(0.11*((F116*9)/E116)))*D116),"0",(((E116/D116)/6.15)-(0.11*((F116*9)/E116)))*D116)</f>
        <v>4.3242558094872283</v>
      </c>
      <c r="P116">
        <f>STANDARDIZE(H116,$X$6,$X$7)</f>
        <v>1.0697123984041625</v>
      </c>
      <c r="Q116">
        <f>STANDARDIZE(L116,$X$9,$X$10)</f>
        <v>0.49758593417964497</v>
      </c>
      <c r="R116">
        <f>STANDARDIZE(M116,$X$12,$X$13)</f>
        <v>0.34106981884424159</v>
      </c>
      <c r="S116">
        <f>STANDARDIZE(N116,$X$15,$X$16)</f>
        <v>0.94371606851208323</v>
      </c>
      <c r="T116">
        <f>STANDARDIZE(J116,$X$18,$X$19)</f>
        <v>-0.32422666522395566</v>
      </c>
      <c r="U116">
        <f>(SUM(P116:T116))</f>
        <v>2.5278575547161766</v>
      </c>
    </row>
    <row r="117" spans="1:21" x14ac:dyDescent="0.25">
      <c r="A117" s="5">
        <v>13361</v>
      </c>
      <c r="B117" t="str">
        <f>VLOOKUP(A117,Data!A:K,2,FALSE)</f>
        <v>Steven Matz</v>
      </c>
      <c r="C117" t="str">
        <f>VLOOKUP(A117,Data!A:K,3,FALSE)</f>
        <v>Mets</v>
      </c>
      <c r="D117">
        <f>VLOOKUP(A117,Data!A:K,4,FALSE)</f>
        <v>5</v>
      </c>
      <c r="E117">
        <f>VLOOKUP(A117,Data!A:K,5,FALSE)</f>
        <v>28.2</v>
      </c>
      <c r="F117">
        <f>VLOOKUP(A117,Data!A:K,6,FALSE)</f>
        <v>9</v>
      </c>
      <c r="G117">
        <f>VLOOKUP(A117,Data!A:K,7,FALSE)</f>
        <v>30</v>
      </c>
      <c r="H117">
        <f>VLOOKUP(A117,Data!A:K,8,FALSE)</f>
        <v>27</v>
      </c>
      <c r="I117">
        <f>VLOOKUP(A117,Data!A:K,9,FALSE)</f>
        <v>7</v>
      </c>
      <c r="J117">
        <f>VLOOKUP(A117,Data!A:K,11,FALSE)</f>
        <v>0</v>
      </c>
      <c r="L117">
        <f>(F117*9)/(E117*($X$2/$X$3))*-1</f>
        <v>-0.73798352139240952</v>
      </c>
      <c r="M117">
        <f>(I117+H117)/(E117*($X$4/$X$3))*-1</f>
        <v>-0.9328913257864313</v>
      </c>
      <c r="N117" s="2">
        <f>IF(ISERROR((((E117/D117)/6.15)-(0.11*((F117*9)/E117)))*D117),"0",(((E117/D117)/6.15)-(0.11*((F117*9)/E117)))*D117)</f>
        <v>3.0055786196159828</v>
      </c>
      <c r="P117">
        <f>STANDARDIZE(H117,$X$6,$X$7)</f>
        <v>0.54827743550504038</v>
      </c>
      <c r="Q117">
        <f>STANDARDIZE(L117,$X$9,$X$10)</f>
        <v>0.48002556193296625</v>
      </c>
      <c r="R117">
        <f>STANDARDIZE(M117,$X$12,$X$13)</f>
        <v>0.27306779933999786</v>
      </c>
      <c r="S117">
        <f>STANDARDIZE(N117,$X$15,$X$16)</f>
        <v>0.22406959785705702</v>
      </c>
      <c r="T117">
        <f>STANDARDIZE(J117,$X$18,$X$19)</f>
        <v>-0.32422666522395566</v>
      </c>
      <c r="U117">
        <f>(SUM(P117:T117))</f>
        <v>1.201213729411106</v>
      </c>
    </row>
    <row r="118" spans="1:21" x14ac:dyDescent="0.25">
      <c r="A118" s="5">
        <v>2332</v>
      </c>
      <c r="B118" t="str">
        <f>VLOOKUP(A118,Data!A:K,2,FALSE)</f>
        <v>Joel Peralta</v>
      </c>
      <c r="C118" t="str">
        <f>VLOOKUP(A118,Data!A:K,3,FALSE)</f>
        <v>Mariners</v>
      </c>
      <c r="D118">
        <f>VLOOKUP(A118,Data!A:K,4,FALSE)</f>
        <v>0</v>
      </c>
      <c r="E118">
        <f>VLOOKUP(A118,Data!A:K,5,FALSE)</f>
        <v>12.2</v>
      </c>
      <c r="F118">
        <f>VLOOKUP(A118,Data!A:K,6,FALSE)</f>
        <v>4</v>
      </c>
      <c r="G118">
        <f>VLOOKUP(A118,Data!A:K,7,FALSE)</f>
        <v>16</v>
      </c>
      <c r="H118">
        <f>VLOOKUP(A118,Data!A:K,8,FALSE)</f>
        <v>7</v>
      </c>
      <c r="I118">
        <f>VLOOKUP(A118,Data!A:K,9,FALSE)</f>
        <v>3</v>
      </c>
      <c r="J118">
        <f>VLOOKUP(A118,Data!A:K,11,FALSE)</f>
        <v>0</v>
      </c>
      <c r="L118">
        <f>(F118*9)/(E118*($X$2/$X$3))*-1</f>
        <v>-0.75814700558345904</v>
      </c>
      <c r="M118">
        <f>(I118+H118)/(E118*($X$4/$X$3))*-1</f>
        <v>-0.63422216458961822</v>
      </c>
      <c r="N118" s="2" t="str">
        <f>IF(ISERROR((((E118/D118)/6.15)-(0.11*((F118*9)/E118)))*D118),"0",(((E118/D118)/6.15)-(0.11*((F118*9)/E118)))*D118)</f>
        <v>0</v>
      </c>
      <c r="P118">
        <f>STANDARDIZE(H118,$X$6,$X$7)</f>
        <v>-1.1898391074920338</v>
      </c>
      <c r="Q118">
        <f>STANDARDIZE(L118,$X$9,$X$10)</f>
        <v>0.44346544266529092</v>
      </c>
      <c r="R118">
        <f>STANDARDIZE(M118,$X$12,$X$13)</f>
        <v>1.3413379745922063</v>
      </c>
      <c r="S118">
        <f>STANDARDIZE(N118,$X$15,$X$16)</f>
        <v>-1.4161756892355608</v>
      </c>
      <c r="T118">
        <f>STANDARDIZE(J118,$X$18,$X$19)</f>
        <v>-0.32422666522395566</v>
      </c>
      <c r="U118">
        <f>(SUM(P118:T118))</f>
        <v>-1.1454380446940531</v>
      </c>
    </row>
    <row r="119" spans="1:21" x14ac:dyDescent="0.25">
      <c r="A119" s="5">
        <v>3132</v>
      </c>
      <c r="B119" t="str">
        <f>VLOOKUP(A119,Data!A:K,2,FALSE)</f>
        <v>Tony Watson</v>
      </c>
      <c r="C119" t="str">
        <f>VLOOKUP(A119,Data!A:K,3,FALSE)</f>
        <v>Pirates</v>
      </c>
      <c r="D119">
        <f>VLOOKUP(A119,Data!A:K,4,FALSE)</f>
        <v>0</v>
      </c>
      <c r="E119">
        <f>VLOOKUP(A119,Data!A:K,5,FALSE)</f>
        <v>15.2</v>
      </c>
      <c r="F119">
        <f>VLOOKUP(A119,Data!A:K,6,FALSE)</f>
        <v>5</v>
      </c>
      <c r="G119">
        <f>VLOOKUP(A119,Data!A:K,7,FALSE)</f>
        <v>13</v>
      </c>
      <c r="H119">
        <f>VLOOKUP(A119,Data!A:K,8,FALSE)</f>
        <v>11</v>
      </c>
      <c r="I119">
        <f>VLOOKUP(A119,Data!A:K,9,FALSE)</f>
        <v>7</v>
      </c>
      <c r="J119">
        <f>VLOOKUP(A119,Data!A:K,11,FALSE)</f>
        <v>0</v>
      </c>
      <c r="L119">
        <f>(F119*9)/(E119*($X$2/$X$3))*-1</f>
        <v>-0.76064091020708879</v>
      </c>
      <c r="M119">
        <f>(I119+H119)/(E119*($X$4/$X$3))*-1</f>
        <v>-0.91628412726236941</v>
      </c>
      <c r="N119" s="2" t="str">
        <f>IF(ISERROR((((E119/D119)/6.15)-(0.11*((F119*9)/E119)))*D119),"0",(((E119/D119)/6.15)-(0.11*((F119*9)/E119)))*D119)</f>
        <v>0</v>
      </c>
      <c r="P119">
        <f>STANDARDIZE(H119,$X$6,$X$7)</f>
        <v>-0.84221579889261899</v>
      </c>
      <c r="Q119">
        <f>STANDARDIZE(L119,$X$9,$X$10)</f>
        <v>0.43894353317692064</v>
      </c>
      <c r="R119">
        <f>STANDARDIZE(M119,$X$12,$X$13)</f>
        <v>0.33246788874546912</v>
      </c>
      <c r="S119">
        <f>STANDARDIZE(N119,$X$15,$X$16)</f>
        <v>-1.4161756892355608</v>
      </c>
      <c r="T119">
        <f>STANDARDIZE(J119,$X$18,$X$19)</f>
        <v>-0.32422666522395566</v>
      </c>
      <c r="U119">
        <f>(SUM(P119:T119))</f>
        <v>-1.8112067314297458</v>
      </c>
    </row>
    <row r="120" spans="1:21" x14ac:dyDescent="0.25">
      <c r="A120" s="5">
        <v>10261</v>
      </c>
      <c r="B120" t="str">
        <f>VLOOKUP(A120,Data!A:K,2,FALSE)</f>
        <v>Alexi Ogando</v>
      </c>
      <c r="C120" t="str">
        <f>VLOOKUP(A120,Data!A:K,3,FALSE)</f>
        <v>Braves</v>
      </c>
      <c r="D120">
        <f>VLOOKUP(A120,Data!A:K,4,FALSE)</f>
        <v>0</v>
      </c>
      <c r="E120">
        <f>VLOOKUP(A120,Data!A:K,5,FALSE)</f>
        <v>15.2</v>
      </c>
      <c r="F120">
        <f>VLOOKUP(A120,Data!A:K,6,FALSE)</f>
        <v>5</v>
      </c>
      <c r="G120">
        <f>VLOOKUP(A120,Data!A:K,7,FALSE)</f>
        <v>12</v>
      </c>
      <c r="H120">
        <f>VLOOKUP(A120,Data!A:K,8,FALSE)</f>
        <v>17</v>
      </c>
      <c r="I120">
        <f>VLOOKUP(A120,Data!A:K,9,FALSE)</f>
        <v>11</v>
      </c>
      <c r="J120">
        <f>VLOOKUP(A120,Data!A:K,11,FALSE)</f>
        <v>0</v>
      </c>
      <c r="L120">
        <f>(F120*9)/(E120*($X$2/$X$3))*-1</f>
        <v>-0.76064091020708879</v>
      </c>
      <c r="M120">
        <f>(I120+H120)/(E120*($X$4/$X$3))*-1</f>
        <v>-1.4253308646303524</v>
      </c>
      <c r="N120" s="2" t="str">
        <f>IF(ISERROR((((E120/D120)/6.15)-(0.11*((F120*9)/E120)))*D120),"0",(((E120/D120)/6.15)-(0.11*((F120*9)/E120)))*D120)</f>
        <v>0</v>
      </c>
      <c r="P120">
        <f>STANDARDIZE(H120,$X$6,$X$7)</f>
        <v>-0.32078083599349677</v>
      </c>
      <c r="Q120">
        <f>STANDARDIZE(L120,$X$9,$X$10)</f>
        <v>0.43894353317692064</v>
      </c>
      <c r="R120">
        <f>STANDARDIZE(M120,$X$12,$X$13)</f>
        <v>-1.4882739821613644</v>
      </c>
      <c r="S120">
        <f>STANDARDIZE(N120,$X$15,$X$16)</f>
        <v>-1.4161756892355608</v>
      </c>
      <c r="T120">
        <f>STANDARDIZE(J120,$X$18,$X$19)</f>
        <v>-0.32422666522395566</v>
      </c>
      <c r="U120">
        <f>(SUM(P120:T120))</f>
        <v>-3.1105136394374573</v>
      </c>
    </row>
    <row r="121" spans="1:21" x14ac:dyDescent="0.25">
      <c r="A121" s="5">
        <v>6435</v>
      </c>
      <c r="B121" t="str">
        <f>VLOOKUP(A121,Data!A:K,2,FALSE)</f>
        <v>Vance Worley</v>
      </c>
      <c r="C121" t="str">
        <f>VLOOKUP(A121,Data!A:K,3,FALSE)</f>
        <v>Orioles</v>
      </c>
      <c r="D121">
        <f>VLOOKUP(A121,Data!A:K,4,FALSE)</f>
        <v>2</v>
      </c>
      <c r="E121">
        <f>VLOOKUP(A121,Data!A:K,5,FALSE)</f>
        <v>18.2</v>
      </c>
      <c r="F121">
        <f>VLOOKUP(A121,Data!A:K,6,FALSE)</f>
        <v>6</v>
      </c>
      <c r="G121">
        <f>VLOOKUP(A121,Data!A:K,7,FALSE)</f>
        <v>19</v>
      </c>
      <c r="H121">
        <f>VLOOKUP(A121,Data!A:K,8,FALSE)</f>
        <v>17</v>
      </c>
      <c r="I121">
        <f>VLOOKUP(A121,Data!A:K,9,FALSE)</f>
        <v>6</v>
      </c>
      <c r="J121">
        <f>VLOOKUP(A121,Data!A:K,11,FALSE)</f>
        <v>0</v>
      </c>
      <c r="L121">
        <f>(F121*9)/(E121*($X$2/$X$3))*-1</f>
        <v>-0.76231264847128022</v>
      </c>
      <c r="M121">
        <f>(I121+H121)/(E121*($X$4/$X$3))*-1</f>
        <v>-0.97781724936179604</v>
      </c>
      <c r="N121" s="2">
        <f>IF(ISERROR((((E121/D121)/6.15)-(0.11*((F121*9)/E121)))*D121),"0",(((E121/D121)/6.15)-(0.11*((F121*9)/E121)))*D121)</f>
        <v>2.306602340748682</v>
      </c>
      <c r="P121">
        <f>STANDARDIZE(H121,$X$6,$X$7)</f>
        <v>-0.32078083599349677</v>
      </c>
      <c r="Q121">
        <f>STANDARDIZE(L121,$X$9,$X$10)</f>
        <v>0.43591236308032072</v>
      </c>
      <c r="R121">
        <f>STANDARDIZE(M121,$X$12,$X$13)</f>
        <v>0.11237821204244491</v>
      </c>
      <c r="S121">
        <f>STANDARDIZE(N121,$X$15,$X$16)</f>
        <v>-0.15738525403702214</v>
      </c>
      <c r="T121">
        <f>STANDARDIZE(J121,$X$18,$X$19)</f>
        <v>-0.32422666522395566</v>
      </c>
      <c r="U121">
        <f>(SUM(P121:T121))</f>
        <v>-0.25410218013170893</v>
      </c>
    </row>
    <row r="122" spans="1:21" x14ac:dyDescent="0.25">
      <c r="A122" s="5">
        <v>6249</v>
      </c>
      <c r="B122" t="str">
        <f>VLOOKUP(A122,Data!A:K,2,FALSE)</f>
        <v>Trevor Cahill</v>
      </c>
      <c r="C122" t="str">
        <f>VLOOKUP(A122,Data!A:K,3,FALSE)</f>
        <v>Cubs</v>
      </c>
      <c r="D122">
        <f>VLOOKUP(A122,Data!A:K,4,FALSE)</f>
        <v>0</v>
      </c>
      <c r="E122">
        <f>VLOOKUP(A122,Data!A:K,5,FALSE)</f>
        <v>12.1</v>
      </c>
      <c r="F122">
        <f>VLOOKUP(A122,Data!A:K,6,FALSE)</f>
        <v>4</v>
      </c>
      <c r="G122">
        <f>VLOOKUP(A122,Data!A:K,7,FALSE)</f>
        <v>10</v>
      </c>
      <c r="H122">
        <f>VLOOKUP(A122,Data!A:K,8,FALSE)</f>
        <v>11</v>
      </c>
      <c r="I122">
        <f>VLOOKUP(A122,Data!A:K,9,FALSE)</f>
        <v>8</v>
      </c>
      <c r="J122">
        <f>VLOOKUP(A122,Data!A:K,11,FALSE)</f>
        <v>0</v>
      </c>
      <c r="L122">
        <f>(F122*9)/(E122*($X$2/$X$3))*-1</f>
        <v>-0.76441268331555368</v>
      </c>
      <c r="M122">
        <f>(I122+H122)/(E122*($X$4/$X$3))*-1</f>
        <v>-1.2149809731559793</v>
      </c>
      <c r="N122" s="2" t="str">
        <f>IF(ISERROR((((E122/D122)/6.15)-(0.11*((F122*9)/E122)))*D122),"0",(((E122/D122)/6.15)-(0.11*((F122*9)/E122)))*D122)</f>
        <v>0</v>
      </c>
      <c r="P122">
        <f>STANDARDIZE(H122,$X$6,$X$7)</f>
        <v>-0.84221579889261899</v>
      </c>
      <c r="Q122">
        <f>STANDARDIZE(L122,$X$9,$X$10)</f>
        <v>0.43210461221517049</v>
      </c>
      <c r="R122">
        <f>STANDARDIZE(M122,$X$12,$X$13)</f>
        <v>-0.73590130823292088</v>
      </c>
      <c r="S122">
        <f>STANDARDIZE(N122,$X$15,$X$16)</f>
        <v>-1.4161756892355608</v>
      </c>
      <c r="T122">
        <f>STANDARDIZE(J122,$X$18,$X$19)</f>
        <v>-0.32422666522395566</v>
      </c>
      <c r="U122">
        <f>(SUM(P122:T122))</f>
        <v>-2.8864148493698862</v>
      </c>
    </row>
    <row r="123" spans="1:21" x14ac:dyDescent="0.25">
      <c r="A123" s="5">
        <v>7396</v>
      </c>
      <c r="B123" t="str">
        <f>VLOOKUP(A123,Data!A:K,2,FALSE)</f>
        <v>Dillon Gee</v>
      </c>
      <c r="C123" t="str">
        <f>VLOOKUP(A123,Data!A:K,3,FALSE)</f>
        <v>Royals</v>
      </c>
      <c r="D123">
        <f>VLOOKUP(A123,Data!A:K,4,FALSE)</f>
        <v>0</v>
      </c>
      <c r="E123">
        <f>VLOOKUP(A123,Data!A:K,5,FALSE)</f>
        <v>15.1</v>
      </c>
      <c r="F123">
        <f>VLOOKUP(A123,Data!A:K,6,FALSE)</f>
        <v>5</v>
      </c>
      <c r="G123">
        <f>VLOOKUP(A123,Data!A:K,7,FALSE)</f>
        <v>13</v>
      </c>
      <c r="H123">
        <f>VLOOKUP(A123,Data!A:K,8,FALSE)</f>
        <v>15</v>
      </c>
      <c r="I123">
        <f>VLOOKUP(A123,Data!A:K,9,FALSE)</f>
        <v>7</v>
      </c>
      <c r="J123">
        <f>VLOOKUP(A123,Data!A:K,11,FALSE)</f>
        <v>0</v>
      </c>
      <c r="L123">
        <f>(F123*9)/(E123*($X$2/$X$3))*-1</f>
        <v>-0.76567826722832788</v>
      </c>
      <c r="M123">
        <f>(I123+H123)/(E123*($X$4/$X$3))*-1</f>
        <v>-1.1273193971910829</v>
      </c>
      <c r="N123" s="2" t="str">
        <f>IF(ISERROR((((E123/D123)/6.15)-(0.11*((F123*9)/E123)))*D123),"0",(((E123/D123)/6.15)-(0.11*((F123*9)/E123)))*D123)</f>
        <v>0</v>
      </c>
      <c r="P123">
        <f>STANDARDIZE(H123,$X$6,$X$7)</f>
        <v>-0.49459249029320418</v>
      </c>
      <c r="Q123">
        <f>STANDARDIZE(L123,$X$9,$X$10)</f>
        <v>0.42980987493882145</v>
      </c>
      <c r="R123">
        <f>STANDARDIZE(M123,$X$12,$X$13)</f>
        <v>-0.42235622462385386</v>
      </c>
      <c r="S123">
        <f>STANDARDIZE(N123,$X$15,$X$16)</f>
        <v>-1.4161756892355608</v>
      </c>
      <c r="T123">
        <f>STANDARDIZE(J123,$X$18,$X$19)</f>
        <v>-0.32422666522395566</v>
      </c>
      <c r="U123">
        <f>(SUM(P123:T123))</f>
        <v>-2.227541194437753</v>
      </c>
    </row>
    <row r="124" spans="1:21" x14ac:dyDescent="0.25">
      <c r="A124" s="5">
        <v>4259</v>
      </c>
      <c r="B124" t="str">
        <f>VLOOKUP(A124,Data!A:K,2,FALSE)</f>
        <v>David Hernandez</v>
      </c>
      <c r="C124" t="str">
        <f>VLOOKUP(A124,Data!A:K,3,FALSE)</f>
        <v>Phillies</v>
      </c>
      <c r="D124">
        <f>VLOOKUP(A124,Data!A:K,4,FALSE)</f>
        <v>0</v>
      </c>
      <c r="E124">
        <f>VLOOKUP(A124,Data!A:K,5,FALSE)</f>
        <v>15.1</v>
      </c>
      <c r="F124">
        <f>VLOOKUP(A124,Data!A:K,6,FALSE)</f>
        <v>5</v>
      </c>
      <c r="G124">
        <f>VLOOKUP(A124,Data!A:K,7,FALSE)</f>
        <v>23</v>
      </c>
      <c r="H124">
        <f>VLOOKUP(A124,Data!A:K,8,FALSE)</f>
        <v>10</v>
      </c>
      <c r="I124">
        <f>VLOOKUP(A124,Data!A:K,9,FALSE)</f>
        <v>5</v>
      </c>
      <c r="J124">
        <f>VLOOKUP(A124,Data!A:K,11,FALSE)</f>
        <v>0</v>
      </c>
      <c r="L124">
        <f>(F124*9)/(E124*($X$2/$X$3))*-1</f>
        <v>-0.76567826722832788</v>
      </c>
      <c r="M124">
        <f>(I124+H124)/(E124*($X$4/$X$3))*-1</f>
        <v>-0.76862686172119288</v>
      </c>
      <c r="N124" s="2" t="str">
        <f>IF(ISERROR((((E124/D124)/6.15)-(0.11*((F124*9)/E124)))*D124),"0",(((E124/D124)/6.15)-(0.11*((F124*9)/E124)))*D124)</f>
        <v>0</v>
      </c>
      <c r="P124">
        <f>STANDARDIZE(H124,$X$6,$X$7)</f>
        <v>-0.92912162604247273</v>
      </c>
      <c r="Q124">
        <f>STANDARDIZE(L124,$X$9,$X$10)</f>
        <v>0.42980987493882145</v>
      </c>
      <c r="R124">
        <f>STANDARDIZE(M124,$X$12,$X$13)</f>
        <v>0.86060361024029908</v>
      </c>
      <c r="S124">
        <f>STANDARDIZE(N124,$X$15,$X$16)</f>
        <v>-1.4161756892355608</v>
      </c>
      <c r="T124">
        <f>STANDARDIZE(J124,$X$18,$X$19)</f>
        <v>-0.32422666522395566</v>
      </c>
      <c r="U124">
        <f>(SUM(P124:T124))</f>
        <v>-1.3791104953228686</v>
      </c>
    </row>
    <row r="125" spans="1:21" x14ac:dyDescent="0.25">
      <c r="A125" s="5">
        <v>11132</v>
      </c>
      <c r="B125" t="str">
        <f>VLOOKUP(A125,Data!A:K,2,FALSE)</f>
        <v>A.J. Griffin</v>
      </c>
      <c r="C125" t="str">
        <f>VLOOKUP(A125,Data!A:K,3,FALSE)</f>
        <v>Rangers</v>
      </c>
      <c r="D125">
        <f>VLOOKUP(A125,Data!A:K,4,FALSE)</f>
        <v>6</v>
      </c>
      <c r="E125">
        <f>VLOOKUP(A125,Data!A:K,5,FALSE)</f>
        <v>33.200000000000003</v>
      </c>
      <c r="F125">
        <f>VLOOKUP(A125,Data!A:K,6,FALSE)</f>
        <v>11</v>
      </c>
      <c r="G125">
        <f>VLOOKUP(A125,Data!A:K,7,FALSE)</f>
        <v>28</v>
      </c>
      <c r="H125">
        <f>VLOOKUP(A125,Data!A:K,8,FALSE)</f>
        <v>24</v>
      </c>
      <c r="I125">
        <f>VLOOKUP(A125,Data!A:K,9,FALSE)</f>
        <v>14</v>
      </c>
      <c r="J125">
        <f>VLOOKUP(A125,Data!A:K,11,FALSE)</f>
        <v>0</v>
      </c>
      <c r="L125">
        <f>(F125*9)/(E125*($X$2/$X$3))*-1</f>
        <v>-0.76613951919653744</v>
      </c>
      <c r="M125">
        <f>(I125+H125)/(E125*($X$4/$X$3))*-1</f>
        <v>-0.88561866115586441</v>
      </c>
      <c r="N125" s="2">
        <f>IF(ISERROR((((E125/D125)/6.15)-(0.11*((F125*9)/E125)))*D125),"0",(((E125/D125)/6.15)-(0.11*((F125*9)/E125)))*D125)</f>
        <v>3.4303016945832114</v>
      </c>
      <c r="P125">
        <f>STANDARDIZE(H125,$X$6,$X$7)</f>
        <v>0.28755995405547924</v>
      </c>
      <c r="Q125">
        <f>STANDARDIZE(L125,$X$9,$X$10)</f>
        <v>0.4289735399676225</v>
      </c>
      <c r="R125">
        <f>STANDARDIZE(M125,$X$12,$X$13)</f>
        <v>0.44215113398082057</v>
      </c>
      <c r="S125">
        <f>STANDARDIZE(N125,$X$15,$X$16)</f>
        <v>0.45585525719325865</v>
      </c>
      <c r="T125">
        <f>STANDARDIZE(J125,$X$18,$X$19)</f>
        <v>-0.32422666522395566</v>
      </c>
      <c r="U125">
        <f>(SUM(P125:T125))</f>
        <v>1.2903132199732252</v>
      </c>
    </row>
    <row r="126" spans="1:21" x14ac:dyDescent="0.25">
      <c r="A126" s="5">
        <v>2717</v>
      </c>
      <c r="B126" t="str">
        <f>VLOOKUP(A126,Data!A:K,2,FALSE)</f>
        <v>Rick Porcello</v>
      </c>
      <c r="C126" t="str">
        <f>VLOOKUP(A126,Data!A:K,3,FALSE)</f>
        <v>Red Sox</v>
      </c>
      <c r="D126">
        <f>VLOOKUP(A126,Data!A:K,4,FALSE)</f>
        <v>6</v>
      </c>
      <c r="E126">
        <f>VLOOKUP(A126,Data!A:K,5,FALSE)</f>
        <v>39.200000000000003</v>
      </c>
      <c r="F126">
        <f>VLOOKUP(A126,Data!A:K,6,FALSE)</f>
        <v>13</v>
      </c>
      <c r="G126">
        <f>VLOOKUP(A126,Data!A:K,7,FALSE)</f>
        <v>41</v>
      </c>
      <c r="H126">
        <f>VLOOKUP(A126,Data!A:K,8,FALSE)</f>
        <v>30</v>
      </c>
      <c r="I126">
        <f>VLOOKUP(A126,Data!A:K,9,FALSE)</f>
        <v>8</v>
      </c>
      <c r="J126">
        <f>VLOOKUP(A126,Data!A:K,11,FALSE)</f>
        <v>0</v>
      </c>
      <c r="L126">
        <f>(F126*9)/(E126*($X$2/$X$3))*-1</f>
        <v>-0.76685022375979961</v>
      </c>
      <c r="M126">
        <f>(I126+H126)/(E126*($X$4/$X$3))*-1</f>
        <v>-0.75006478444833413</v>
      </c>
      <c r="N126" s="2">
        <f>IF(ISERROR((((E126/D126)/6.15)-(0.11*((F126*9)/E126)))*D126),"0",(((E126/D126)/6.15)-(0.11*((F126*9)/E126)))*D126)</f>
        <v>4.404085780653725</v>
      </c>
      <c r="P126">
        <f>STANDARDIZE(H126,$X$6,$X$7)</f>
        <v>0.80899491695460146</v>
      </c>
      <c r="Q126">
        <f>STANDARDIZE(L126,$X$9,$X$10)</f>
        <v>0.42768490138954979</v>
      </c>
      <c r="R126">
        <f>STANDARDIZE(M126,$X$12,$X$13)</f>
        <v>0.92699584659259848</v>
      </c>
      <c r="S126">
        <f>STANDARDIZE(N126,$X$15,$X$16)</f>
        <v>0.98728196731106921</v>
      </c>
      <c r="T126">
        <f>STANDARDIZE(J126,$X$18,$X$19)</f>
        <v>-0.32422666522395566</v>
      </c>
      <c r="U126">
        <f>(SUM(P126:T126))</f>
        <v>2.8267309670238632</v>
      </c>
    </row>
    <row r="127" spans="1:21" x14ac:dyDescent="0.25">
      <c r="A127" s="5">
        <v>13594</v>
      </c>
      <c r="B127" t="str">
        <f>VLOOKUP(A127,Data!A:K,2,FALSE)</f>
        <v>Robert Stephenson</v>
      </c>
      <c r="C127" t="str">
        <f>VLOOKUP(A127,Data!A:K,3,FALSE)</f>
        <v>Reds</v>
      </c>
      <c r="D127">
        <f>VLOOKUP(A127,Data!A:K,4,FALSE)</f>
        <v>2</v>
      </c>
      <c r="E127">
        <f>VLOOKUP(A127,Data!A:K,5,FALSE)</f>
        <v>12</v>
      </c>
      <c r="F127">
        <f>VLOOKUP(A127,Data!A:K,6,FALSE)</f>
        <v>4</v>
      </c>
      <c r="G127">
        <f>VLOOKUP(A127,Data!A:K,7,FALSE)</f>
        <v>4</v>
      </c>
      <c r="H127">
        <f>VLOOKUP(A127,Data!A:K,8,FALSE)</f>
        <v>9</v>
      </c>
      <c r="I127">
        <f>VLOOKUP(A127,Data!A:K,9,FALSE)</f>
        <v>4</v>
      </c>
      <c r="J127">
        <f>VLOOKUP(A127,Data!A:K,11,FALSE)</f>
        <v>0</v>
      </c>
      <c r="L127">
        <f>(F127*9)/(E127*($X$2/$X$3))*-1</f>
        <v>-0.77078278900984998</v>
      </c>
      <c r="M127">
        <f>(I127+H127)/(E127*($X$4/$X$3))*-1</f>
        <v>-0.83823029419927864</v>
      </c>
      <c r="N127" s="2">
        <f>IF(ISERROR((((E127/D127)/6.15)-(0.11*((F127*9)/E127)))*D127),"0",(((E127/D127)/6.15)-(0.11*((F127*9)/E127)))*D127)</f>
        <v>1.2912195121951218</v>
      </c>
      <c r="P127">
        <f>STANDARDIZE(H127,$X$6,$X$7)</f>
        <v>-1.0160274531923266</v>
      </c>
      <c r="Q127">
        <f>STANDARDIZE(L127,$X$9,$X$10)</f>
        <v>0.42055443459088121</v>
      </c>
      <c r="R127">
        <f>STANDARDIZE(M127,$X$12,$X$13)</f>
        <v>0.61164830895118383</v>
      </c>
      <c r="S127">
        <f>STANDARDIZE(N127,$X$15,$X$16)</f>
        <v>-0.71151379629506617</v>
      </c>
      <c r="T127">
        <f>STANDARDIZE(J127,$X$18,$X$19)</f>
        <v>-0.32422666522395566</v>
      </c>
      <c r="U127">
        <f>(SUM(P127:T127))</f>
        <v>-1.0195651711692835</v>
      </c>
    </row>
    <row r="128" spans="1:21" x14ac:dyDescent="0.25">
      <c r="A128" s="5">
        <v>13287</v>
      </c>
      <c r="B128" t="str">
        <f>VLOOKUP(A128,Data!A:K,2,FALSE)</f>
        <v>Jesse Hahn</v>
      </c>
      <c r="C128" t="str">
        <f>VLOOKUP(A128,Data!A:K,3,FALSE)</f>
        <v>Athletics</v>
      </c>
      <c r="D128">
        <f>VLOOKUP(A128,Data!A:K,4,FALSE)</f>
        <v>2</v>
      </c>
      <c r="E128">
        <f>VLOOKUP(A128,Data!A:K,5,FALSE)</f>
        <v>12</v>
      </c>
      <c r="F128">
        <f>VLOOKUP(A128,Data!A:K,6,FALSE)</f>
        <v>4</v>
      </c>
      <c r="G128">
        <f>VLOOKUP(A128,Data!A:K,7,FALSE)</f>
        <v>4</v>
      </c>
      <c r="H128">
        <f>VLOOKUP(A128,Data!A:K,8,FALSE)</f>
        <v>11</v>
      </c>
      <c r="I128">
        <f>VLOOKUP(A128,Data!A:K,9,FALSE)</f>
        <v>6</v>
      </c>
      <c r="J128">
        <f>VLOOKUP(A128,Data!A:K,11,FALSE)</f>
        <v>0</v>
      </c>
      <c r="L128">
        <f>(F128*9)/(E128*($X$2/$X$3))*-1</f>
        <v>-0.77078278900984998</v>
      </c>
      <c r="M128">
        <f>(I128+H128)/(E128*($X$4/$X$3))*-1</f>
        <v>-1.0961473077990567</v>
      </c>
      <c r="N128" s="2">
        <f>IF(ISERROR((((E128/D128)/6.15)-(0.11*((F128*9)/E128)))*D128),"0",(((E128/D128)/6.15)-(0.11*((F128*9)/E128)))*D128)</f>
        <v>1.2912195121951218</v>
      </c>
      <c r="P128">
        <f>STANDARDIZE(H128,$X$6,$X$7)</f>
        <v>-0.84221579889261899</v>
      </c>
      <c r="Q128">
        <f>STANDARDIZE(L128,$X$9,$X$10)</f>
        <v>0.42055443459088121</v>
      </c>
      <c r="R128">
        <f>STANDARDIZE(M128,$X$12,$X$13)</f>
        <v>-0.31086090564161178</v>
      </c>
      <c r="S128">
        <f>STANDARDIZE(N128,$X$15,$X$16)</f>
        <v>-0.71151379629506617</v>
      </c>
      <c r="T128">
        <f>STANDARDIZE(J128,$X$18,$X$19)</f>
        <v>-0.32422666522395566</v>
      </c>
      <c r="U128">
        <f>(SUM(P128:T128))</f>
        <v>-1.7682627314623713</v>
      </c>
    </row>
    <row r="129" spans="1:21" x14ac:dyDescent="0.25">
      <c r="A129" s="5">
        <v>9654</v>
      </c>
      <c r="B129" t="str">
        <f>VLOOKUP(A129,Data!A:K,2,FALSE)</f>
        <v>Michael Blazek</v>
      </c>
      <c r="C129" t="str">
        <f>VLOOKUP(A129,Data!A:K,3,FALSE)</f>
        <v>Brewers</v>
      </c>
      <c r="D129">
        <f>VLOOKUP(A129,Data!A:K,4,FALSE)</f>
        <v>0</v>
      </c>
      <c r="E129">
        <f>VLOOKUP(A129,Data!A:K,5,FALSE)</f>
        <v>15</v>
      </c>
      <c r="F129">
        <f>VLOOKUP(A129,Data!A:K,6,FALSE)</f>
        <v>5</v>
      </c>
      <c r="G129">
        <f>VLOOKUP(A129,Data!A:K,7,FALSE)</f>
        <v>10</v>
      </c>
      <c r="H129">
        <f>VLOOKUP(A129,Data!A:K,8,FALSE)</f>
        <v>14</v>
      </c>
      <c r="I129">
        <f>VLOOKUP(A129,Data!A:K,9,FALSE)</f>
        <v>10</v>
      </c>
      <c r="J129">
        <f>VLOOKUP(A129,Data!A:K,11,FALSE)</f>
        <v>0</v>
      </c>
      <c r="L129">
        <f>(F129*9)/(E129*($X$2/$X$3))*-1</f>
        <v>-0.77078278900984998</v>
      </c>
      <c r="M129">
        <f>(I129+H129)/(E129*($X$4/$X$3))*-1</f>
        <v>-1.2380016652789347</v>
      </c>
      <c r="N129" s="2" t="str">
        <f>IF(ISERROR((((E129/D129)/6.15)-(0.11*((F129*9)/E129)))*D129),"0",(((E129/D129)/6.15)-(0.11*((F129*9)/E129)))*D129)</f>
        <v>0</v>
      </c>
      <c r="P129">
        <f>STANDARDIZE(H129,$X$6,$X$7)</f>
        <v>-0.58149831744305791</v>
      </c>
      <c r="Q129">
        <f>STANDARDIZE(L129,$X$9,$X$10)</f>
        <v>0.42055443459088121</v>
      </c>
      <c r="R129">
        <f>STANDARDIZE(M129,$X$12,$X$13)</f>
        <v>-0.81824097366764992</v>
      </c>
      <c r="S129">
        <f>STANDARDIZE(N129,$X$15,$X$16)</f>
        <v>-1.4161756892355608</v>
      </c>
      <c r="T129">
        <f>STANDARDIZE(J129,$X$18,$X$19)</f>
        <v>-0.32422666522395566</v>
      </c>
      <c r="U129">
        <f>(SUM(P129:T129))</f>
        <v>-2.7195872109793435</v>
      </c>
    </row>
    <row r="130" spans="1:21" x14ac:dyDescent="0.25">
      <c r="A130" s="5">
        <v>12876</v>
      </c>
      <c r="B130" t="str">
        <f>VLOOKUP(A130,Data!A:K,2,FALSE)</f>
        <v>Tony Zych</v>
      </c>
      <c r="C130" t="str">
        <f>VLOOKUP(A130,Data!A:K,3,FALSE)</f>
        <v>Mariners</v>
      </c>
      <c r="D130">
        <f>VLOOKUP(A130,Data!A:K,4,FALSE)</f>
        <v>0</v>
      </c>
      <c r="E130">
        <f>VLOOKUP(A130,Data!A:K,5,FALSE)</f>
        <v>12</v>
      </c>
      <c r="F130">
        <f>VLOOKUP(A130,Data!A:K,6,FALSE)</f>
        <v>4</v>
      </c>
      <c r="G130">
        <f>VLOOKUP(A130,Data!A:K,7,FALSE)</f>
        <v>19</v>
      </c>
      <c r="H130">
        <f>VLOOKUP(A130,Data!A:K,8,FALSE)</f>
        <v>7</v>
      </c>
      <c r="I130">
        <f>VLOOKUP(A130,Data!A:K,9,FALSE)</f>
        <v>8</v>
      </c>
      <c r="J130">
        <f>VLOOKUP(A130,Data!A:K,11,FALSE)</f>
        <v>0</v>
      </c>
      <c r="L130">
        <f>(F130*9)/(E130*($X$2/$X$3))*-1</f>
        <v>-0.77078278900984998</v>
      </c>
      <c r="M130">
        <f>(I130+H130)/(E130*($X$4/$X$3))*-1</f>
        <v>-0.96718880099916771</v>
      </c>
      <c r="N130" s="2" t="str">
        <f>IF(ISERROR((((E130/D130)/6.15)-(0.11*((F130*9)/E130)))*D130),"0",(((E130/D130)/6.15)-(0.11*((F130*9)/E130)))*D130)</f>
        <v>0</v>
      </c>
      <c r="P130">
        <f>STANDARDIZE(H130,$X$6,$X$7)</f>
        <v>-1.1898391074920338</v>
      </c>
      <c r="Q130">
        <f>STANDARDIZE(L130,$X$9,$X$10)</f>
        <v>0.42055443459088121</v>
      </c>
      <c r="R130">
        <f>STANDARDIZE(M130,$X$12,$X$13)</f>
        <v>0.1503937016547858</v>
      </c>
      <c r="S130">
        <f>STANDARDIZE(N130,$X$15,$X$16)</f>
        <v>-1.4161756892355608</v>
      </c>
      <c r="T130">
        <f>STANDARDIZE(J130,$X$18,$X$19)</f>
        <v>-0.32422666522395566</v>
      </c>
      <c r="U130">
        <f>(SUM(P130:T130))</f>
        <v>-2.3592933257058832</v>
      </c>
    </row>
    <row r="131" spans="1:21" x14ac:dyDescent="0.25">
      <c r="A131" s="5">
        <v>10586</v>
      </c>
      <c r="B131" t="str">
        <f>VLOOKUP(A131,Data!A:K,2,FALSE)</f>
        <v>Addison Reed</v>
      </c>
      <c r="C131" t="str">
        <f>VLOOKUP(A131,Data!A:K,3,FALSE)</f>
        <v>Mets</v>
      </c>
      <c r="D131">
        <f>VLOOKUP(A131,Data!A:K,4,FALSE)</f>
        <v>0</v>
      </c>
      <c r="E131">
        <f>VLOOKUP(A131,Data!A:K,5,FALSE)</f>
        <v>15</v>
      </c>
      <c r="F131">
        <f>VLOOKUP(A131,Data!A:K,6,FALSE)</f>
        <v>5</v>
      </c>
      <c r="G131">
        <f>VLOOKUP(A131,Data!A:K,7,FALSE)</f>
        <v>21</v>
      </c>
      <c r="H131">
        <f>VLOOKUP(A131,Data!A:K,8,FALSE)</f>
        <v>15</v>
      </c>
      <c r="I131">
        <f>VLOOKUP(A131,Data!A:K,9,FALSE)</f>
        <v>4</v>
      </c>
      <c r="J131">
        <f>VLOOKUP(A131,Data!A:K,11,FALSE)</f>
        <v>1</v>
      </c>
      <c r="L131">
        <f>(F131*9)/(E131*($X$2/$X$3))*-1</f>
        <v>-0.77078278900984998</v>
      </c>
      <c r="M131">
        <f>(I131+H131)/(E131*($X$4/$X$3))*-1</f>
        <v>-0.9800846516791567</v>
      </c>
      <c r="N131" s="2" t="str">
        <f>IF(ISERROR((((E131/D131)/6.15)-(0.11*((F131*9)/E131)))*D131),"0",(((E131/D131)/6.15)-(0.11*((F131*9)/E131)))*D131)</f>
        <v>0</v>
      </c>
      <c r="P131">
        <f>STANDARDIZE(H131,$X$6,$X$7)</f>
        <v>-0.49459249029320418</v>
      </c>
      <c r="Q131">
        <f>STANDARDIZE(L131,$X$9,$X$10)</f>
        <v>0.42055443459088121</v>
      </c>
      <c r="R131">
        <f>STANDARDIZE(M131,$X$12,$X$13)</f>
        <v>0.10426824092514568</v>
      </c>
      <c r="S131">
        <f>STANDARDIZE(N131,$X$15,$X$16)</f>
        <v>-1.4161756892355608</v>
      </c>
      <c r="T131">
        <f>STANDARDIZE(J131,$X$18,$X$19)</f>
        <v>0.12124442523080695</v>
      </c>
      <c r="U131">
        <f>(SUM(P131:T131))</f>
        <v>-1.2647010787819313</v>
      </c>
    </row>
    <row r="132" spans="1:21" x14ac:dyDescent="0.25">
      <c r="A132" s="5">
        <v>13974</v>
      </c>
      <c r="B132" t="str">
        <f>VLOOKUP(A132,Data!A:K,2,FALSE)</f>
        <v>Ryan Dull</v>
      </c>
      <c r="C132" t="str">
        <f>VLOOKUP(A132,Data!A:K,3,FALSE)</f>
        <v>Athletics</v>
      </c>
      <c r="D132">
        <f>VLOOKUP(A132,Data!A:K,4,FALSE)</f>
        <v>0</v>
      </c>
      <c r="E132">
        <f>VLOOKUP(A132,Data!A:K,5,FALSE)</f>
        <v>18</v>
      </c>
      <c r="F132">
        <f>VLOOKUP(A132,Data!A:K,6,FALSE)</f>
        <v>6</v>
      </c>
      <c r="G132">
        <f>VLOOKUP(A132,Data!A:K,7,FALSE)</f>
        <v>18</v>
      </c>
      <c r="H132">
        <f>VLOOKUP(A132,Data!A:K,8,FALSE)</f>
        <v>11</v>
      </c>
      <c r="I132">
        <f>VLOOKUP(A132,Data!A:K,9,FALSE)</f>
        <v>3</v>
      </c>
      <c r="J132">
        <f>VLOOKUP(A132,Data!A:K,11,FALSE)</f>
        <v>0</v>
      </c>
      <c r="L132">
        <f>(F132*9)/(E132*($X$2/$X$3))*-1</f>
        <v>-0.77078278900984998</v>
      </c>
      <c r="M132">
        <f>(I132+H132)/(E132*($X$4/$X$3))*-1</f>
        <v>-0.60180636506614882</v>
      </c>
      <c r="N132" s="2" t="str">
        <f>IF(ISERROR((((E132/D132)/6.15)-(0.11*((F132*9)/E132)))*D132),"0",(((E132/D132)/6.15)-(0.11*((F132*9)/E132)))*D132)</f>
        <v>0</v>
      </c>
      <c r="P132">
        <f>STANDARDIZE(H132,$X$6,$X$7)</f>
        <v>-0.84221579889261899</v>
      </c>
      <c r="Q132">
        <f>STANDARDIZE(L132,$X$9,$X$10)</f>
        <v>0.42055443459088121</v>
      </c>
      <c r="R132">
        <f>STANDARDIZE(M132,$X$12,$X$13)</f>
        <v>1.4572817556612463</v>
      </c>
      <c r="S132">
        <f>STANDARDIZE(N132,$X$15,$X$16)</f>
        <v>-1.4161756892355608</v>
      </c>
      <c r="T132">
        <f>STANDARDIZE(J132,$X$18,$X$19)</f>
        <v>-0.32422666522395566</v>
      </c>
      <c r="U132">
        <f>(SUM(P132:T132))</f>
        <v>-0.70478196310000785</v>
      </c>
    </row>
    <row r="133" spans="1:21" x14ac:dyDescent="0.25">
      <c r="A133" s="5">
        <v>6893</v>
      </c>
      <c r="B133" t="str">
        <f>VLOOKUP(A133,Data!A:K,2,FALSE)</f>
        <v>Johnny Cueto</v>
      </c>
      <c r="C133" t="str">
        <f>VLOOKUP(A133,Data!A:K,3,FALSE)</f>
        <v>Giants</v>
      </c>
      <c r="D133">
        <f>VLOOKUP(A133,Data!A:K,4,FALSE)</f>
        <v>7</v>
      </c>
      <c r="E133">
        <f>VLOOKUP(A133,Data!A:K,5,FALSE)</f>
        <v>50.2</v>
      </c>
      <c r="F133">
        <f>VLOOKUP(A133,Data!A:K,6,FALSE)</f>
        <v>17</v>
      </c>
      <c r="G133">
        <f>VLOOKUP(A133,Data!A:K,7,FALSE)</f>
        <v>44</v>
      </c>
      <c r="H133">
        <f>VLOOKUP(A133,Data!A:K,8,FALSE)</f>
        <v>49</v>
      </c>
      <c r="I133">
        <f>VLOOKUP(A133,Data!A:K,9,FALSE)</f>
        <v>8</v>
      </c>
      <c r="J133">
        <f>VLOOKUP(A133,Data!A:K,11,FALSE)</f>
        <v>0</v>
      </c>
      <c r="L133">
        <f>(F133*9)/(E133*($X$2/$X$3))*-1</f>
        <v>-0.7830661800697678</v>
      </c>
      <c r="M133">
        <f>(I133+H133)/(E133*($X$4/$X$3))*-1</f>
        <v>-0.87856193875621602</v>
      </c>
      <c r="N133" s="2">
        <f>IF(ISERROR((((E133/D133)/6.15)-(0.11*((F133*9)/E133)))*D133),"0",(((E133/D133)/6.15)-(0.11*((F133*9)/E133)))*D133)</f>
        <v>5.8157888770122756</v>
      </c>
      <c r="P133">
        <f>STANDARDIZE(H133,$X$6,$X$7)</f>
        <v>2.4602056328018223</v>
      </c>
      <c r="Q133">
        <f>STANDARDIZE(L133,$X$9,$X$10)</f>
        <v>0.39828237893288942</v>
      </c>
      <c r="R133">
        <f>STANDARDIZE(M133,$X$12,$X$13)</f>
        <v>0.46739138993617496</v>
      </c>
      <c r="S133">
        <f>STANDARDIZE(N133,$X$15,$X$16)</f>
        <v>1.7576958022591034</v>
      </c>
      <c r="T133">
        <f>STANDARDIZE(J133,$X$18,$X$19)</f>
        <v>-0.32422666522395566</v>
      </c>
      <c r="U133">
        <f>(SUM(P133:T133))</f>
        <v>4.7593485387060346</v>
      </c>
    </row>
    <row r="134" spans="1:21" x14ac:dyDescent="0.25">
      <c r="A134" s="5">
        <v>12691</v>
      </c>
      <c r="B134" t="str">
        <f>VLOOKUP(A134,Data!A:K,2,FALSE)</f>
        <v>Tyler Wilson</v>
      </c>
      <c r="C134" t="str">
        <f>VLOOKUP(A134,Data!A:K,3,FALSE)</f>
        <v>Orioles</v>
      </c>
      <c r="D134">
        <f>VLOOKUP(A134,Data!A:K,4,FALSE)</f>
        <v>3</v>
      </c>
      <c r="E134">
        <f>VLOOKUP(A134,Data!A:K,5,FALSE)</f>
        <v>23.2</v>
      </c>
      <c r="F134">
        <f>VLOOKUP(A134,Data!A:K,6,FALSE)</f>
        <v>8</v>
      </c>
      <c r="G134">
        <f>VLOOKUP(A134,Data!A:K,7,FALSE)</f>
        <v>13</v>
      </c>
      <c r="H134">
        <f>VLOOKUP(A134,Data!A:K,8,FALSE)</f>
        <v>20</v>
      </c>
      <c r="I134">
        <f>VLOOKUP(A134,Data!A:K,9,FALSE)</f>
        <v>6</v>
      </c>
      <c r="J134">
        <f>VLOOKUP(A134,Data!A:K,11,FALSE)</f>
        <v>0</v>
      </c>
      <c r="L134">
        <f>(F134*9)/(E134*($X$2/$X$3))*-1</f>
        <v>-0.79736150587225851</v>
      </c>
      <c r="M134">
        <f>(I134+H134)/(E134*($X$4/$X$3))*-1</f>
        <v>-0.8671347871027022</v>
      </c>
      <c r="N134" s="2">
        <f>IF(ISERROR((((E134/D134)/6.15)-(0.11*((F134*9)/E134)))*D134),"0",(((E134/D134)/6.15)-(0.11*((F134*9)/E134)))*D134)</f>
        <v>2.7482197925427529</v>
      </c>
      <c r="P134">
        <f>STANDARDIZE(H134,$X$6,$X$7)</f>
        <v>-6.0063354543935632E-2</v>
      </c>
      <c r="Q134">
        <f>STANDARDIZE(L134,$X$9,$X$10)</f>
        <v>0.37236231415850218</v>
      </c>
      <c r="R134">
        <f>STANDARDIZE(M134,$X$12,$X$13)</f>
        <v>0.50826365559164577</v>
      </c>
      <c r="S134">
        <f>STANDARDIZE(N134,$X$15,$X$16)</f>
        <v>8.362023464842322E-2</v>
      </c>
      <c r="T134">
        <f>STANDARDIZE(J134,$X$18,$X$19)</f>
        <v>-0.32422666522395566</v>
      </c>
      <c r="U134">
        <f>(SUM(P134:T134))</f>
        <v>0.57995618463067999</v>
      </c>
    </row>
    <row r="135" spans="1:21" x14ac:dyDescent="0.25">
      <c r="A135" s="5">
        <v>5279</v>
      </c>
      <c r="B135" t="str">
        <f>VLOOKUP(A135,Data!A:K,2,FALSE)</f>
        <v>Chris Tillman</v>
      </c>
      <c r="C135" t="str">
        <f>VLOOKUP(A135,Data!A:K,3,FALSE)</f>
        <v>Orioles</v>
      </c>
      <c r="D135">
        <f>VLOOKUP(A135,Data!A:K,4,FALSE)</f>
        <v>7</v>
      </c>
      <c r="E135">
        <f>VLOOKUP(A135,Data!A:K,5,FALSE)</f>
        <v>38.1</v>
      </c>
      <c r="F135">
        <f>VLOOKUP(A135,Data!A:K,6,FALSE)</f>
        <v>13</v>
      </c>
      <c r="G135">
        <f>VLOOKUP(A135,Data!A:K,7,FALSE)</f>
        <v>40</v>
      </c>
      <c r="H135">
        <f>VLOOKUP(A135,Data!A:K,8,FALSE)</f>
        <v>30</v>
      </c>
      <c r="I135">
        <f>VLOOKUP(A135,Data!A:K,9,FALSE)</f>
        <v>16</v>
      </c>
      <c r="J135">
        <f>VLOOKUP(A135,Data!A:K,11,FALSE)</f>
        <v>0</v>
      </c>
      <c r="L135">
        <f>(F135*9)/(E135*($X$2/$X$3))*-1</f>
        <v>-0.78899025646677545</v>
      </c>
      <c r="M135">
        <f>(I135+H135)/(E135*($X$4/$X$3))*-1</f>
        <v>-0.9341876083141567</v>
      </c>
      <c r="N135" s="2">
        <f>IF(ISERROR((((E135/D135)/6.15)-(0.11*((F135*9)/E135)))*D135),"0",(((E135/D135)/6.15)-(0.11*((F135*9)/E135)))*D135)</f>
        <v>3.8305550220856532</v>
      </c>
      <c r="P135">
        <f>STANDARDIZE(H135,$X$6,$X$7)</f>
        <v>0.80899491695460146</v>
      </c>
      <c r="Q135">
        <f>STANDARDIZE(L135,$X$9,$X$10)</f>
        <v>0.38754093476712559</v>
      </c>
      <c r="R135">
        <f>STANDARDIZE(M135,$X$12,$X$13)</f>
        <v>0.2684312980101633</v>
      </c>
      <c r="S135">
        <f>STANDARDIZE(N135,$X$15,$X$16)</f>
        <v>0.67428695277236139</v>
      </c>
      <c r="T135">
        <f>STANDARDIZE(J135,$X$18,$X$19)</f>
        <v>-0.32422666522395566</v>
      </c>
      <c r="U135">
        <f>(SUM(P135:T135))</f>
        <v>1.8150274372802959</v>
      </c>
    </row>
    <row r="136" spans="1:21" x14ac:dyDescent="0.25">
      <c r="A136" s="5">
        <v>8137</v>
      </c>
      <c r="B136" t="str">
        <f>VLOOKUP(A136,Data!A:K,2,FALSE)</f>
        <v>Jaime Garcia</v>
      </c>
      <c r="C136" t="str">
        <f>VLOOKUP(A136,Data!A:K,3,FALSE)</f>
        <v>Cardinals</v>
      </c>
      <c r="D136">
        <f>VLOOKUP(A136,Data!A:K,4,FALSE)</f>
        <v>6</v>
      </c>
      <c r="E136">
        <f>VLOOKUP(A136,Data!A:K,5,FALSE)</f>
        <v>38.1</v>
      </c>
      <c r="F136">
        <f>VLOOKUP(A136,Data!A:K,6,FALSE)</f>
        <v>13</v>
      </c>
      <c r="G136">
        <f>VLOOKUP(A136,Data!A:K,7,FALSE)</f>
        <v>40</v>
      </c>
      <c r="H136">
        <f>VLOOKUP(A136,Data!A:K,8,FALSE)</f>
        <v>24</v>
      </c>
      <c r="I136">
        <f>VLOOKUP(A136,Data!A:K,9,FALSE)</f>
        <v>14</v>
      </c>
      <c r="J136">
        <f>VLOOKUP(A136,Data!A:K,11,FALSE)</f>
        <v>0</v>
      </c>
      <c r="L136">
        <f>(F136*9)/(E136*($X$2/$X$3))*-1</f>
        <v>-0.78899025646677545</v>
      </c>
      <c r="M136">
        <f>(I136+H136)/(E136*($X$4/$X$3))*-1</f>
        <v>-0.77172019817256421</v>
      </c>
      <c r="N136" s="2">
        <f>IF(ISERROR((((E136/D136)/6.15)-(0.11*((F136*9)/E136)))*D136),"0",(((E136/D136)/6.15)-(0.11*((F136*9)/E136)))*D136)</f>
        <v>4.1683502976762057</v>
      </c>
      <c r="P136">
        <f>STANDARDIZE(H136,$X$6,$X$7)</f>
        <v>0.28755995405547924</v>
      </c>
      <c r="Q136">
        <f>STANDARDIZE(L136,$X$9,$X$10)</f>
        <v>0.38754093476712559</v>
      </c>
      <c r="R136">
        <f>STANDARDIZE(M136,$X$12,$X$13)</f>
        <v>0.84953946468279051</v>
      </c>
      <c r="S136">
        <f>STANDARDIZE(N136,$X$15,$X$16)</f>
        <v>0.85863318985743486</v>
      </c>
      <c r="T136">
        <f>STANDARDIZE(J136,$X$18,$X$19)</f>
        <v>-0.32422666522395566</v>
      </c>
      <c r="U136">
        <f>(SUM(P136:T136))</f>
        <v>2.0590468781388744</v>
      </c>
    </row>
    <row r="137" spans="1:21" x14ac:dyDescent="0.25">
      <c r="A137" s="5">
        <v>14457</v>
      </c>
      <c r="B137" t="str">
        <f>VLOOKUP(A137,Data!A:K,2,FALSE)</f>
        <v>Adam Conley</v>
      </c>
      <c r="C137" t="str">
        <f>VLOOKUP(A137,Data!A:K,3,FALSE)</f>
        <v>Marlins</v>
      </c>
      <c r="D137">
        <f>VLOOKUP(A137,Data!A:K,4,FALSE)</f>
        <v>6</v>
      </c>
      <c r="E137">
        <f>VLOOKUP(A137,Data!A:K,5,FALSE)</f>
        <v>32.1</v>
      </c>
      <c r="F137">
        <f>VLOOKUP(A137,Data!A:K,6,FALSE)</f>
        <v>11</v>
      </c>
      <c r="G137">
        <f>VLOOKUP(A137,Data!A:K,7,FALSE)</f>
        <v>34</v>
      </c>
      <c r="H137">
        <f>VLOOKUP(A137,Data!A:K,8,FALSE)</f>
        <v>23</v>
      </c>
      <c r="I137">
        <f>VLOOKUP(A137,Data!A:K,9,FALSE)</f>
        <v>13</v>
      </c>
      <c r="J137">
        <f>VLOOKUP(A137,Data!A:K,11,FALSE)</f>
        <v>0</v>
      </c>
      <c r="L137">
        <f>(F137*9)/(E137*($X$2/$X$3))*-1</f>
        <v>-0.79239352141199515</v>
      </c>
      <c r="M137">
        <f>(I137+H137)/(E137*($X$4/$X$3))*-1</f>
        <v>-0.86775817659738408</v>
      </c>
      <c r="N137" s="2">
        <f>IF(ISERROR((((E137/D137)/6.15)-(0.11*((F137*9)/E137)))*D137),"0",(((E137/D137)/6.15)-(0.11*((F137*9)/E137)))*D137)</f>
        <v>3.1839981764303631</v>
      </c>
      <c r="P137">
        <f>STANDARDIZE(H137,$X$6,$X$7)</f>
        <v>0.20065412690562551</v>
      </c>
      <c r="Q137">
        <f>STANDARDIZE(L137,$X$9,$X$10)</f>
        <v>0.3813701871365171</v>
      </c>
      <c r="R137">
        <f>STANDARDIZE(M137,$X$12,$X$13)</f>
        <v>0.50603393625247584</v>
      </c>
      <c r="S137">
        <f>STANDARDIZE(N137,$X$15,$X$16)</f>
        <v>0.32143914769346499</v>
      </c>
      <c r="T137">
        <f>STANDARDIZE(J137,$X$18,$X$19)</f>
        <v>-0.32422666522395566</v>
      </c>
      <c r="U137">
        <f>(SUM(P137:T137))</f>
        <v>1.085270732764128</v>
      </c>
    </row>
    <row r="138" spans="1:21" x14ac:dyDescent="0.25">
      <c r="A138" s="5">
        <v>9720</v>
      </c>
      <c r="B138" t="str">
        <f>VLOOKUP(A138,Data!A:K,2,FALSE)</f>
        <v>Louis Coleman</v>
      </c>
      <c r="C138" t="str">
        <f>VLOOKUP(A138,Data!A:K,3,FALSE)</f>
        <v>Dodgers</v>
      </c>
      <c r="D138">
        <f>VLOOKUP(A138,Data!A:K,4,FALSE)</f>
        <v>0</v>
      </c>
      <c r="E138">
        <f>VLOOKUP(A138,Data!A:K,5,FALSE)</f>
        <v>11.2</v>
      </c>
      <c r="F138">
        <f>VLOOKUP(A138,Data!A:K,6,FALSE)</f>
        <v>4</v>
      </c>
      <c r="G138">
        <f>VLOOKUP(A138,Data!A:K,7,FALSE)</f>
        <v>9</v>
      </c>
      <c r="H138">
        <f>VLOOKUP(A138,Data!A:K,8,FALSE)</f>
        <v>7</v>
      </c>
      <c r="I138">
        <f>VLOOKUP(A138,Data!A:K,9,FALSE)</f>
        <v>6</v>
      </c>
      <c r="J138">
        <f>VLOOKUP(A138,Data!A:K,11,FALSE)</f>
        <v>0</v>
      </c>
      <c r="L138">
        <f>(F138*9)/(E138*($X$2/$X$3))*-1</f>
        <v>-0.82583870251055358</v>
      </c>
      <c r="M138">
        <f>(I138+H138)/(E138*($X$4/$X$3))*-1</f>
        <v>-0.8981038866420844</v>
      </c>
      <c r="N138" s="2" t="str">
        <f>IF(ISERROR((((E138/D138)/6.15)-(0.11*((F138*9)/E138)))*D138),"0",(((E138/D138)/6.15)-(0.11*((F138*9)/E138)))*D138)</f>
        <v>0</v>
      </c>
      <c r="P138">
        <f>STANDARDIZE(H138,$X$6,$X$7)</f>
        <v>-1.1898391074920338</v>
      </c>
      <c r="Q138">
        <f>STANDARDIZE(L138,$X$9,$X$10)</f>
        <v>0.32072789940952423</v>
      </c>
      <c r="R138">
        <f>STANDARDIZE(M138,$X$12,$X$13)</f>
        <v>0.39749438413499855</v>
      </c>
      <c r="S138">
        <f>STANDARDIZE(N138,$X$15,$X$16)</f>
        <v>-1.4161756892355608</v>
      </c>
      <c r="T138">
        <f>STANDARDIZE(J138,$X$18,$X$19)</f>
        <v>-0.32422666522395566</v>
      </c>
      <c r="U138">
        <f>(SUM(P138:T138))</f>
        <v>-2.2120191784070276</v>
      </c>
    </row>
    <row r="139" spans="1:21" x14ac:dyDescent="0.25">
      <c r="A139" s="5">
        <v>13322</v>
      </c>
      <c r="B139" t="str">
        <f>VLOOKUP(A139,Data!A:K,2,FALSE)</f>
        <v>Jake Barrett</v>
      </c>
      <c r="C139" t="str">
        <f>VLOOKUP(A139,Data!A:K,3,FALSE)</f>
        <v>Diamondbacks</v>
      </c>
      <c r="D139">
        <f>VLOOKUP(A139,Data!A:K,4,FALSE)</f>
        <v>0</v>
      </c>
      <c r="E139">
        <f>VLOOKUP(A139,Data!A:K,5,FALSE)</f>
        <v>11.2</v>
      </c>
      <c r="F139">
        <f>VLOOKUP(A139,Data!A:K,6,FALSE)</f>
        <v>4</v>
      </c>
      <c r="G139">
        <f>VLOOKUP(A139,Data!A:K,7,FALSE)</f>
        <v>8</v>
      </c>
      <c r="H139">
        <f>VLOOKUP(A139,Data!A:K,8,FALSE)</f>
        <v>11</v>
      </c>
      <c r="I139">
        <f>VLOOKUP(A139,Data!A:K,9,FALSE)</f>
        <v>2</v>
      </c>
      <c r="J139">
        <f>VLOOKUP(A139,Data!A:K,11,FALSE)</f>
        <v>0</v>
      </c>
      <c r="L139">
        <f>(F139*9)/(E139*($X$2/$X$3))*-1</f>
        <v>-0.82583870251055358</v>
      </c>
      <c r="M139">
        <f>(I139+H139)/(E139*($X$4/$X$3))*-1</f>
        <v>-0.8981038866420844</v>
      </c>
      <c r="N139" s="2" t="str">
        <f>IF(ISERROR((((E139/D139)/6.15)-(0.11*((F139*9)/E139)))*D139),"0",(((E139/D139)/6.15)-(0.11*((F139*9)/E139)))*D139)</f>
        <v>0</v>
      </c>
      <c r="P139">
        <f>STANDARDIZE(H139,$X$6,$X$7)</f>
        <v>-0.84221579889261899</v>
      </c>
      <c r="Q139">
        <f>STANDARDIZE(L139,$X$9,$X$10)</f>
        <v>0.32072789940952423</v>
      </c>
      <c r="R139">
        <f>STANDARDIZE(M139,$X$12,$X$13)</f>
        <v>0.39749438413499855</v>
      </c>
      <c r="S139">
        <f>STANDARDIZE(N139,$X$15,$X$16)</f>
        <v>-1.4161756892355608</v>
      </c>
      <c r="T139">
        <f>STANDARDIZE(J139,$X$18,$X$19)</f>
        <v>-0.32422666522395566</v>
      </c>
      <c r="U139">
        <f>(SUM(P139:T139))</f>
        <v>-1.8643958698076126</v>
      </c>
    </row>
    <row r="140" spans="1:21" x14ac:dyDescent="0.25">
      <c r="A140" s="5">
        <v>6397</v>
      </c>
      <c r="B140" t="str">
        <f>VLOOKUP(A140,Data!A:K,2,FALSE)</f>
        <v>Jake Odorizzi</v>
      </c>
      <c r="C140" t="str">
        <f>VLOOKUP(A140,Data!A:K,3,FALSE)</f>
        <v>Rays</v>
      </c>
      <c r="D140">
        <f>VLOOKUP(A140,Data!A:K,4,FALSE)</f>
        <v>7</v>
      </c>
      <c r="E140">
        <f>VLOOKUP(A140,Data!A:K,5,FALSE)</f>
        <v>40.200000000000003</v>
      </c>
      <c r="F140">
        <f>VLOOKUP(A140,Data!A:K,6,FALSE)</f>
        <v>14</v>
      </c>
      <c r="G140">
        <f>VLOOKUP(A140,Data!A:K,7,FALSE)</f>
        <v>34</v>
      </c>
      <c r="H140">
        <f>VLOOKUP(A140,Data!A:K,8,FALSE)</f>
        <v>39</v>
      </c>
      <c r="I140">
        <f>VLOOKUP(A140,Data!A:K,9,FALSE)</f>
        <v>8</v>
      </c>
      <c r="J140">
        <f>VLOOKUP(A140,Data!A:K,11,FALSE)</f>
        <v>0</v>
      </c>
      <c r="L140">
        <f>(F140*9)/(E140*($X$2/$X$3))*-1</f>
        <v>-0.80529545120432078</v>
      </c>
      <c r="M140">
        <f>(I140+H140)/(E140*($X$4/$X$3))*-1</f>
        <v>-0.90463430143205736</v>
      </c>
      <c r="N140" s="2">
        <f>IF(ISERROR((((E140/D140)/6.15)-(0.11*((F140*9)/E140)))*D140),"0",(((E140/D140)/6.15)-(0.11*((F140*9)/E140)))*D140)</f>
        <v>4.1231525300327636</v>
      </c>
      <c r="P140">
        <f>STANDARDIZE(H140,$X$6,$X$7)</f>
        <v>1.5911473613032849</v>
      </c>
      <c r="Q140">
        <f>STANDARDIZE(L140,$X$9,$X$10)</f>
        <v>0.35797660656674718</v>
      </c>
      <c r="R140">
        <f>STANDARDIZE(M140,$X$12,$X$13)</f>
        <v>0.37413660817915784</v>
      </c>
      <c r="S140">
        <f>STANDARDIZE(N140,$X$15,$X$16)</f>
        <v>0.83396724870373606</v>
      </c>
      <c r="T140">
        <f>STANDARDIZE(J140,$X$18,$X$19)</f>
        <v>-0.32422666522395566</v>
      </c>
      <c r="U140">
        <f>(SUM(P140:T140))</f>
        <v>2.8330011595289704</v>
      </c>
    </row>
    <row r="141" spans="1:21" x14ac:dyDescent="0.25">
      <c r="A141" s="5">
        <v>12049</v>
      </c>
      <c r="B141" t="str">
        <f>VLOOKUP(A141,Data!A:K,2,FALSE)</f>
        <v>Kyle Hendricks</v>
      </c>
      <c r="C141" t="str">
        <f>VLOOKUP(A141,Data!A:K,3,FALSE)</f>
        <v>Cubs</v>
      </c>
      <c r="D141">
        <f>VLOOKUP(A141,Data!A:K,4,FALSE)</f>
        <v>5</v>
      </c>
      <c r="E141">
        <f>VLOOKUP(A141,Data!A:K,5,FALSE)</f>
        <v>29</v>
      </c>
      <c r="F141">
        <f>VLOOKUP(A141,Data!A:K,6,FALSE)</f>
        <v>10</v>
      </c>
      <c r="G141">
        <f>VLOOKUP(A141,Data!A:K,7,FALSE)</f>
        <v>23</v>
      </c>
      <c r="H141">
        <f>VLOOKUP(A141,Data!A:K,8,FALSE)</f>
        <v>23</v>
      </c>
      <c r="I141">
        <f>VLOOKUP(A141,Data!A:K,9,FALSE)</f>
        <v>6</v>
      </c>
      <c r="J141">
        <f>VLOOKUP(A141,Data!A:K,11,FALSE)</f>
        <v>0</v>
      </c>
      <c r="L141">
        <f>(F141*9)/(E141*($X$2/$X$3))*-1</f>
        <v>-0.79736150587225862</v>
      </c>
      <c r="M141">
        <f>(I141+H141)/(E141*($X$4/$X$3))*-1</f>
        <v>-0.77375104079933421</v>
      </c>
      <c r="N141" s="2">
        <f>IF(ISERROR((((E141/D141)/6.15)-(0.11*((F141*9)/E141)))*D141),"0",(((E141/D141)/6.15)-(0.11*((F141*9)/E141)))*D141)</f>
        <v>3.0085506027474063</v>
      </c>
      <c r="P141">
        <f>STANDARDIZE(H141,$X$6,$X$7)</f>
        <v>0.20065412690562551</v>
      </c>
      <c r="Q141">
        <f>STANDARDIZE(L141,$X$9,$X$10)</f>
        <v>0.37236231415850196</v>
      </c>
      <c r="R141">
        <f>STANDARDIZE(M141,$X$12,$X$13)</f>
        <v>0.84227561259938244</v>
      </c>
      <c r="S141">
        <f>STANDARDIZE(N141,$X$15,$X$16)</f>
        <v>0.22569150895691001</v>
      </c>
      <c r="T141">
        <f>STANDARDIZE(J141,$X$18,$X$19)</f>
        <v>-0.32422666522395566</v>
      </c>
      <c r="U141">
        <f>(SUM(P141:T141))</f>
        <v>1.3167568973964643</v>
      </c>
    </row>
    <row r="142" spans="1:21" x14ac:dyDescent="0.25">
      <c r="A142" s="5">
        <v>14078</v>
      </c>
      <c r="B142" t="str">
        <f>VLOOKUP(A142,Data!A:K,2,FALSE)</f>
        <v>Michael Wacha</v>
      </c>
      <c r="C142" t="str">
        <f>VLOOKUP(A142,Data!A:K,3,FALSE)</f>
        <v>Cardinals</v>
      </c>
      <c r="D142">
        <f>VLOOKUP(A142,Data!A:K,4,FALSE)</f>
        <v>7</v>
      </c>
      <c r="E142">
        <f>VLOOKUP(A142,Data!A:K,5,FALSE)</f>
        <v>43.1</v>
      </c>
      <c r="F142">
        <f>VLOOKUP(A142,Data!A:K,6,FALSE)</f>
        <v>15</v>
      </c>
      <c r="G142">
        <f>VLOOKUP(A142,Data!A:K,7,FALSE)</f>
        <v>38</v>
      </c>
      <c r="H142">
        <f>VLOOKUP(A142,Data!A:K,8,FALSE)</f>
        <v>41</v>
      </c>
      <c r="I142">
        <f>VLOOKUP(A142,Data!A:K,9,FALSE)</f>
        <v>14</v>
      </c>
      <c r="J142">
        <f>VLOOKUP(A142,Data!A:K,11,FALSE)</f>
        <v>0</v>
      </c>
      <c r="L142">
        <f>(F142*9)/(E142*($X$2/$X$3))*-1</f>
        <v>-0.80476161265529578</v>
      </c>
      <c r="M142">
        <f>(I142+H142)/(E142*($X$4/$X$3))*-1</f>
        <v>-0.98738531888546122</v>
      </c>
      <c r="N142" s="2">
        <f>IF(ISERROR((((E142/D142)/6.15)-(0.11*((F142*9)/E142)))*D142),"0",(((E142/D142)/6.15)-(0.11*((F142*9)/E142)))*D142)</f>
        <v>4.5962971346650816</v>
      </c>
      <c r="P142">
        <f>STANDARDIZE(H142,$X$6,$X$7)</f>
        <v>1.7649590156029924</v>
      </c>
      <c r="Q142">
        <f>STANDARDIZE(L142,$X$9,$X$10)</f>
        <v>0.35894455440934775</v>
      </c>
      <c r="R142">
        <f>STANDARDIZE(M142,$X$12,$X$13)</f>
        <v>7.8155451092124933E-2</v>
      </c>
      <c r="S142">
        <f>STANDARDIZE(N142,$X$15,$X$16)</f>
        <v>1.0921781644975863</v>
      </c>
      <c r="T142">
        <f>STANDARDIZE(J142,$X$18,$X$19)</f>
        <v>-0.32422666522395566</v>
      </c>
      <c r="U142">
        <f>(SUM(P142:T142))</f>
        <v>2.9700105203780955</v>
      </c>
    </row>
    <row r="143" spans="1:21" x14ac:dyDescent="0.25">
      <c r="A143" s="5">
        <v>16149</v>
      </c>
      <c r="B143" t="str">
        <f>VLOOKUP(A143,Data!A:K,2,FALSE)</f>
        <v>Aaron Nola</v>
      </c>
      <c r="C143" t="str">
        <f>VLOOKUP(A143,Data!A:K,3,FALSE)</f>
        <v>Phillies</v>
      </c>
      <c r="D143">
        <f>VLOOKUP(A143,Data!A:K,4,FALSE)</f>
        <v>7</v>
      </c>
      <c r="E143">
        <f>VLOOKUP(A143,Data!A:K,5,FALSE)</f>
        <v>46</v>
      </c>
      <c r="F143">
        <f>VLOOKUP(A143,Data!A:K,6,FALSE)</f>
        <v>16</v>
      </c>
      <c r="G143">
        <f>VLOOKUP(A143,Data!A:K,7,FALSE)</f>
        <v>49</v>
      </c>
      <c r="H143">
        <f>VLOOKUP(A143,Data!A:K,8,FALSE)</f>
        <v>31</v>
      </c>
      <c r="I143">
        <f>VLOOKUP(A143,Data!A:K,9,FALSE)</f>
        <v>8</v>
      </c>
      <c r="J143">
        <f>VLOOKUP(A143,Data!A:K,11,FALSE)</f>
        <v>0</v>
      </c>
      <c r="L143">
        <f>(F143*9)/(E143*($X$2/$X$3))*-1</f>
        <v>-0.80429508418419127</v>
      </c>
      <c r="M143">
        <f>(I143+H143)/(E143*($X$4/$X$3))*-1</f>
        <v>-0.65600631719943547</v>
      </c>
      <c r="N143" s="2">
        <f>IF(ISERROR((((E143/D143)/6.15)-(0.11*((F143*9)/E143)))*D143),"0",(((E143/D143)/6.15)-(0.11*((F143*9)/E143)))*D143)</f>
        <v>5.0692400141392708</v>
      </c>
      <c r="P143">
        <f>STANDARDIZE(H143,$X$6,$X$7)</f>
        <v>0.89590074410445519</v>
      </c>
      <c r="Q143">
        <f>STANDARDIZE(L143,$X$9,$X$10)</f>
        <v>0.35979045665440312</v>
      </c>
      <c r="R143">
        <f>STANDARDIZE(M143,$X$12,$X$13)</f>
        <v>1.2634211236091371</v>
      </c>
      <c r="S143">
        <f>STANDARDIZE(N143,$X$15,$X$16)</f>
        <v>1.350278992091531</v>
      </c>
      <c r="T143">
        <f>STANDARDIZE(J143,$X$18,$X$19)</f>
        <v>-0.32422666522395566</v>
      </c>
      <c r="U143">
        <f>(SUM(P143:T143))</f>
        <v>3.5451646512355706</v>
      </c>
    </row>
    <row r="144" spans="1:21" x14ac:dyDescent="0.25">
      <c r="A144" s="5">
        <v>5524</v>
      </c>
      <c r="B144" t="str">
        <f>VLOOKUP(A144,Data!A:K,2,FALSE)</f>
        <v>Madison Bumgarner</v>
      </c>
      <c r="C144" t="str">
        <f>VLOOKUP(A144,Data!A:K,3,FALSE)</f>
        <v>Giants</v>
      </c>
      <c r="D144">
        <f>VLOOKUP(A144,Data!A:K,4,FALSE)</f>
        <v>7</v>
      </c>
      <c r="E144">
        <f>VLOOKUP(A144,Data!A:K,5,FALSE)</f>
        <v>43</v>
      </c>
      <c r="F144">
        <f>VLOOKUP(A144,Data!A:K,6,FALSE)</f>
        <v>15</v>
      </c>
      <c r="G144">
        <f>VLOOKUP(A144,Data!A:K,7,FALSE)</f>
        <v>55</v>
      </c>
      <c r="H144">
        <f>VLOOKUP(A144,Data!A:K,8,FALSE)</f>
        <v>43</v>
      </c>
      <c r="I144">
        <f>VLOOKUP(A144,Data!A:K,9,FALSE)</f>
        <v>14</v>
      </c>
      <c r="J144">
        <f>VLOOKUP(A144,Data!A:K,11,FALSE)</f>
        <v>0</v>
      </c>
      <c r="L144">
        <f>(F144*9)/(E144*($X$2/$X$3))*-1</f>
        <v>-0.80663315128937785</v>
      </c>
      <c r="M144">
        <f>(I144+H144)/(E144*($X$4/$X$3))*-1</f>
        <v>-1.0256699843153965</v>
      </c>
      <c r="N144" s="2">
        <f>IF(ISERROR((((E144/D144)/6.15)-(0.11*((F144*9)/E144)))*D144),"0",(((E144/D144)/6.15)-(0.11*((F144*9)/E144)))*D144)</f>
        <v>4.5744280582340711</v>
      </c>
      <c r="P144">
        <f>STANDARDIZE(H144,$X$6,$X$7)</f>
        <v>1.9387706699026999</v>
      </c>
      <c r="Q144">
        <f>STANDARDIZE(L144,$X$9,$X$10)</f>
        <v>0.3555511093565093</v>
      </c>
      <c r="R144">
        <f>STANDARDIZE(M144,$X$12,$X$13)</f>
        <v>-5.8779899328464433E-2</v>
      </c>
      <c r="S144">
        <f>STANDARDIZE(N144,$X$15,$X$16)</f>
        <v>1.0802434743467706</v>
      </c>
      <c r="T144">
        <f>STANDARDIZE(J144,$X$18,$X$19)</f>
        <v>-0.32422666522395566</v>
      </c>
      <c r="U144">
        <f>(SUM(P144:T144))</f>
        <v>2.9915586890535595</v>
      </c>
    </row>
    <row r="145" spans="1:21" x14ac:dyDescent="0.25">
      <c r="A145" s="5">
        <v>11753</v>
      </c>
      <c r="B145" t="str">
        <f>VLOOKUP(A145,Data!A:K,2,FALSE)</f>
        <v>Kyle Ryan</v>
      </c>
      <c r="C145" t="str">
        <f>VLOOKUP(A145,Data!A:K,3,FALSE)</f>
        <v>Tigers</v>
      </c>
      <c r="D145">
        <f>VLOOKUP(A145,Data!A:K,4,FALSE)</f>
        <v>0</v>
      </c>
      <c r="E145">
        <f>VLOOKUP(A145,Data!A:K,5,FALSE)</f>
        <v>14.1</v>
      </c>
      <c r="F145">
        <f>VLOOKUP(A145,Data!A:K,6,FALSE)</f>
        <v>5</v>
      </c>
      <c r="G145">
        <f>VLOOKUP(A145,Data!A:K,7,FALSE)</f>
        <v>5</v>
      </c>
      <c r="H145">
        <f>VLOOKUP(A145,Data!A:K,8,FALSE)</f>
        <v>17</v>
      </c>
      <c r="I145">
        <f>VLOOKUP(A145,Data!A:K,9,FALSE)</f>
        <v>2</v>
      </c>
      <c r="J145">
        <f>VLOOKUP(A145,Data!A:K,11,FALSE)</f>
        <v>0</v>
      </c>
      <c r="L145">
        <f>(F145*9)/(E145*($X$2/$X$3))*-1</f>
        <v>-0.81998169043601066</v>
      </c>
      <c r="M145">
        <f>(I145+H145)/(E145*($X$4/$X$3))*-1</f>
        <v>-1.042643246467188</v>
      </c>
      <c r="N145" s="2" t="str">
        <f>IF(ISERROR((((E145/D145)/6.15)-(0.11*((F145*9)/E145)))*D145),"0",(((E145/D145)/6.15)-(0.11*((F145*9)/E145)))*D145)</f>
        <v>0</v>
      </c>
      <c r="P145">
        <f>STANDARDIZE(H145,$X$6,$X$7)</f>
        <v>-0.32078083599349677</v>
      </c>
      <c r="Q145">
        <f>STANDARDIZE(L145,$X$9,$X$10)</f>
        <v>0.33134774357775365</v>
      </c>
      <c r="R145">
        <f>STANDARDIZE(M145,$X$12,$X$13)</f>
        <v>-0.11948931325268136</v>
      </c>
      <c r="S145">
        <f>STANDARDIZE(N145,$X$15,$X$16)</f>
        <v>-1.4161756892355608</v>
      </c>
      <c r="T145">
        <f>STANDARDIZE(J145,$X$18,$X$19)</f>
        <v>-0.32422666522395566</v>
      </c>
      <c r="U145">
        <f>(SUM(P145:T145))</f>
        <v>-1.849324760127941</v>
      </c>
    </row>
    <row r="146" spans="1:21" x14ac:dyDescent="0.25">
      <c r="A146" s="5">
        <v>12555</v>
      </c>
      <c r="B146" t="str">
        <f>VLOOKUP(A146,Data!A:K,2,FALSE)</f>
        <v>Tony Cingrani</v>
      </c>
      <c r="C146" t="str">
        <f>VLOOKUP(A146,Data!A:K,3,FALSE)</f>
        <v>Reds</v>
      </c>
      <c r="D146">
        <f>VLOOKUP(A146,Data!A:K,4,FALSE)</f>
        <v>0</v>
      </c>
      <c r="E146">
        <f>VLOOKUP(A146,Data!A:K,5,FALSE)</f>
        <v>14.1</v>
      </c>
      <c r="F146">
        <f>VLOOKUP(A146,Data!A:K,6,FALSE)</f>
        <v>5</v>
      </c>
      <c r="G146">
        <f>VLOOKUP(A146,Data!A:K,7,FALSE)</f>
        <v>13</v>
      </c>
      <c r="H146">
        <f>VLOOKUP(A146,Data!A:K,8,FALSE)</f>
        <v>10</v>
      </c>
      <c r="I146">
        <f>VLOOKUP(A146,Data!A:K,9,FALSE)</f>
        <v>10</v>
      </c>
      <c r="J146">
        <f>VLOOKUP(A146,Data!A:K,11,FALSE)</f>
        <v>1</v>
      </c>
      <c r="L146">
        <f>(F146*9)/(E146*($X$2/$X$3))*-1</f>
        <v>-0.81998169043601066</v>
      </c>
      <c r="M146">
        <f>(I146+H146)/(E146*($X$4/$X$3))*-1</f>
        <v>-1.0975192068075663</v>
      </c>
      <c r="N146" s="2" t="str">
        <f>IF(ISERROR((((E146/D146)/6.15)-(0.11*((F146*9)/E146)))*D146),"0",(((E146/D146)/6.15)-(0.11*((F146*9)/E146)))*D146)</f>
        <v>0</v>
      </c>
      <c r="P146">
        <f>STANDARDIZE(H146,$X$6,$X$7)</f>
        <v>-0.92912162604247273</v>
      </c>
      <c r="Q146">
        <f>STANDARDIZE(L146,$X$9,$X$10)</f>
        <v>0.33134774357775365</v>
      </c>
      <c r="R146">
        <f>STANDARDIZE(M146,$X$12,$X$13)</f>
        <v>-0.31576786954902097</v>
      </c>
      <c r="S146">
        <f>STANDARDIZE(N146,$X$15,$X$16)</f>
        <v>-1.4161756892355608</v>
      </c>
      <c r="T146">
        <f>STANDARDIZE(J146,$X$18,$X$19)</f>
        <v>0.12124442523080695</v>
      </c>
      <c r="U146">
        <f>(SUM(P146:T146))</f>
        <v>-2.2084730160184938</v>
      </c>
    </row>
    <row r="147" spans="1:21" x14ac:dyDescent="0.25">
      <c r="A147" s="5">
        <v>7731</v>
      </c>
      <c r="B147" t="str">
        <f>VLOOKUP(A147,Data!A:K,2,FALSE)</f>
        <v>Juan Nicasio</v>
      </c>
      <c r="C147" t="str">
        <f>VLOOKUP(A147,Data!A:K,3,FALSE)</f>
        <v>Pirates</v>
      </c>
      <c r="D147">
        <f>VLOOKUP(A147,Data!A:K,4,FALSE)</f>
        <v>6</v>
      </c>
      <c r="E147">
        <f>VLOOKUP(A147,Data!A:K,5,FALSE)</f>
        <v>31.1</v>
      </c>
      <c r="F147">
        <f>VLOOKUP(A147,Data!A:K,6,FALSE)</f>
        <v>11</v>
      </c>
      <c r="G147">
        <f>VLOOKUP(A147,Data!A:K,7,FALSE)</f>
        <v>32</v>
      </c>
      <c r="H147">
        <f>VLOOKUP(A147,Data!A:K,8,FALSE)</f>
        <v>27</v>
      </c>
      <c r="I147">
        <f>VLOOKUP(A147,Data!A:K,9,FALSE)</f>
        <v>15</v>
      </c>
      <c r="J147">
        <f>VLOOKUP(A147,Data!A:K,11,FALSE)</f>
        <v>0</v>
      </c>
      <c r="L147">
        <f>(F147*9)/(E147*($X$2/$X$3))*-1</f>
        <v>-0.81787241277572498</v>
      </c>
      <c r="M147">
        <f>(I147+H147)/(E147*($X$4/$X$3))*-1</f>
        <v>-1.0449370968994223</v>
      </c>
      <c r="N147" s="2">
        <f>IF(ISERROR((((E147/D147)/6.15)-(0.11*((F147*9)/E147)))*D147),"0",(((E147/D147)/6.15)-(0.11*((F147*9)/E147)))*D147)</f>
        <v>2.9559459388806113</v>
      </c>
      <c r="P147">
        <f>STANDARDIZE(H147,$X$6,$X$7)</f>
        <v>0.54827743550504038</v>
      </c>
      <c r="Q147">
        <f>STANDARDIZE(L147,$X$9,$X$10)</f>
        <v>0.33517225337467255</v>
      </c>
      <c r="R147">
        <f>STANDARDIZE(M147,$X$12,$X$13)</f>
        <v>-0.1276938831300197</v>
      </c>
      <c r="S147">
        <f>STANDARDIZE(N147,$X$15,$X$16)</f>
        <v>0.19698337554676945</v>
      </c>
      <c r="T147">
        <f>STANDARDIZE(J147,$X$18,$X$19)</f>
        <v>-0.32422666522395566</v>
      </c>
      <c r="U147">
        <f>(SUM(P147:T147))</f>
        <v>0.62851251607250713</v>
      </c>
    </row>
    <row r="148" spans="1:21" x14ac:dyDescent="0.25">
      <c r="A148" s="5">
        <v>3254</v>
      </c>
      <c r="B148" t="str">
        <f>VLOOKUP(A148,Data!A:K,2,FALSE)</f>
        <v>Jeff Samardzija</v>
      </c>
      <c r="C148" t="str">
        <f>VLOOKUP(A148,Data!A:K,3,FALSE)</f>
        <v>Giants</v>
      </c>
      <c r="D148">
        <f>VLOOKUP(A148,Data!A:K,4,FALSE)</f>
        <v>7</v>
      </c>
      <c r="E148">
        <f>VLOOKUP(A148,Data!A:K,5,FALSE)</f>
        <v>48.1</v>
      </c>
      <c r="F148">
        <f>VLOOKUP(A148,Data!A:K,6,FALSE)</f>
        <v>17</v>
      </c>
      <c r="G148">
        <f>VLOOKUP(A148,Data!A:K,7,FALSE)</f>
        <v>44</v>
      </c>
      <c r="H148">
        <f>VLOOKUP(A148,Data!A:K,8,FALSE)</f>
        <v>42</v>
      </c>
      <c r="I148">
        <f>VLOOKUP(A148,Data!A:K,9,FALSE)</f>
        <v>13</v>
      </c>
      <c r="J148">
        <f>VLOOKUP(A148,Data!A:K,11,FALSE)</f>
        <v>0</v>
      </c>
      <c r="L148">
        <f>(F148*9)/(E148*($X$2/$X$3))*-1</f>
        <v>-0.81725410061335435</v>
      </c>
      <c r="M148">
        <f>(I148+H148)/(E148*($X$4/$X$3))*-1</f>
        <v>-0.88474651234851109</v>
      </c>
      <c r="N148" s="2">
        <f>IF(ISERROR((((E148/D148)/6.15)-(0.11*((F148*9)/E148)))*D148),"0",(((E148/D148)/6.15)-(0.11*((F148*9)/E148)))*D148)</f>
        <v>5.3718658621097637</v>
      </c>
      <c r="P148">
        <f>STANDARDIZE(H148,$X$6,$X$7)</f>
        <v>1.8518648427528461</v>
      </c>
      <c r="Q148">
        <f>STANDARDIZE(L148,$X$9,$X$10)</f>
        <v>0.33629336747314559</v>
      </c>
      <c r="R148">
        <f>STANDARDIZE(M148,$X$12,$X$13)</f>
        <v>0.44527060756672376</v>
      </c>
      <c r="S148">
        <f>STANDARDIZE(N148,$X$15,$X$16)</f>
        <v>1.5154320902824643</v>
      </c>
      <c r="T148">
        <f>STANDARDIZE(J148,$X$18,$X$19)</f>
        <v>-0.32422666522395566</v>
      </c>
      <c r="U148">
        <f>(SUM(P148:T148))</f>
        <v>3.8246342428512246</v>
      </c>
    </row>
    <row r="149" spans="1:21" x14ac:dyDescent="0.25">
      <c r="A149" s="5">
        <v>11720</v>
      </c>
      <c r="B149" t="str">
        <f>VLOOKUP(A149,Data!A:K,2,FALSE)</f>
        <v>Justin Grimm</v>
      </c>
      <c r="C149" t="str">
        <f>VLOOKUP(A149,Data!A:K,3,FALSE)</f>
        <v>Cubs</v>
      </c>
      <c r="D149">
        <f>VLOOKUP(A149,Data!A:K,4,FALSE)</f>
        <v>0</v>
      </c>
      <c r="E149">
        <f>VLOOKUP(A149,Data!A:K,5,FALSE)</f>
        <v>11.1</v>
      </c>
      <c r="F149">
        <f>VLOOKUP(A149,Data!A:K,6,FALSE)</f>
        <v>4</v>
      </c>
      <c r="G149">
        <f>VLOOKUP(A149,Data!A:K,7,FALSE)</f>
        <v>13</v>
      </c>
      <c r="H149">
        <f>VLOOKUP(A149,Data!A:K,8,FALSE)</f>
        <v>9</v>
      </c>
      <c r="I149">
        <f>VLOOKUP(A149,Data!A:K,9,FALSE)</f>
        <v>2</v>
      </c>
      <c r="J149">
        <f>VLOOKUP(A149,Data!A:K,11,FALSE)</f>
        <v>0</v>
      </c>
      <c r="L149">
        <f>(F149*9)/(E149*($X$2/$X$3))*-1</f>
        <v>-0.83327869082145944</v>
      </c>
      <c r="M149">
        <f>(I149+H149)/(E149*($X$4/$X$3))*-1</f>
        <v>-0.76678031070204289</v>
      </c>
      <c r="N149" s="2" t="str">
        <f>IF(ISERROR((((E149/D149)/6.15)-(0.11*((F149*9)/E149)))*D149),"0",(((E149/D149)/6.15)-(0.11*((F149*9)/E149)))*D149)</f>
        <v>0</v>
      </c>
      <c r="P149">
        <f>STANDARDIZE(H149,$X$6,$X$7)</f>
        <v>-1.0160274531923266</v>
      </c>
      <c r="Q149">
        <f>STANDARDIZE(L149,$X$9,$X$10)</f>
        <v>0.3072378270877193</v>
      </c>
      <c r="R149">
        <f>STANDARDIZE(M149,$X$12,$X$13)</f>
        <v>0.86720829407486344</v>
      </c>
      <c r="S149">
        <f>STANDARDIZE(N149,$X$15,$X$16)</f>
        <v>-1.4161756892355608</v>
      </c>
      <c r="T149">
        <f>STANDARDIZE(J149,$X$18,$X$19)</f>
        <v>-0.32422666522395566</v>
      </c>
      <c r="U149">
        <f>(SUM(P149:T149))</f>
        <v>-1.5819836864892602</v>
      </c>
    </row>
    <row r="150" spans="1:21" x14ac:dyDescent="0.25">
      <c r="A150" s="5">
        <v>3555</v>
      </c>
      <c r="B150" t="str">
        <f>VLOOKUP(A150,Data!A:K,2,FALSE)</f>
        <v>Anthony Barnette</v>
      </c>
      <c r="C150" t="str">
        <f>VLOOKUP(A150,Data!A:K,3,FALSE)</f>
        <v>Rangers</v>
      </c>
      <c r="D150">
        <f>VLOOKUP(A150,Data!A:K,4,FALSE)</f>
        <v>0</v>
      </c>
      <c r="E150">
        <f>VLOOKUP(A150,Data!A:K,5,FALSE)</f>
        <v>14</v>
      </c>
      <c r="F150">
        <f>VLOOKUP(A150,Data!A:K,6,FALSE)</f>
        <v>5</v>
      </c>
      <c r="G150">
        <f>VLOOKUP(A150,Data!A:K,7,FALSE)</f>
        <v>10</v>
      </c>
      <c r="H150">
        <f>VLOOKUP(A150,Data!A:K,8,FALSE)</f>
        <v>19</v>
      </c>
      <c r="I150">
        <f>VLOOKUP(A150,Data!A:K,9,FALSE)</f>
        <v>3</v>
      </c>
      <c r="J150">
        <f>VLOOKUP(A150,Data!A:K,11,FALSE)</f>
        <v>0</v>
      </c>
      <c r="L150">
        <f>(F150*9)/(E150*($X$2/$X$3))*-1</f>
        <v>-0.82583870251055347</v>
      </c>
      <c r="M150">
        <f>(I150+H150)/(E150*($X$4/$X$3))*-1</f>
        <v>-1.215894492684668</v>
      </c>
      <c r="N150" s="2" t="str">
        <f>IF(ISERROR((((E150/D150)/6.15)-(0.11*((F150*9)/E150)))*D150),"0",(((E150/D150)/6.15)-(0.11*((F150*9)/E150)))*D150)</f>
        <v>0</v>
      </c>
      <c r="P150">
        <f>STANDARDIZE(H150,$X$6,$X$7)</f>
        <v>-0.14696918169378934</v>
      </c>
      <c r="Q150">
        <f>STANDARDIZE(L150,$X$9,$X$10)</f>
        <v>0.3207278994095244</v>
      </c>
      <c r="R150">
        <f>STANDARDIZE(M150,$X$12,$X$13)</f>
        <v>-0.73916875527398151</v>
      </c>
      <c r="S150">
        <f>STANDARDIZE(N150,$X$15,$X$16)</f>
        <v>-1.4161756892355608</v>
      </c>
      <c r="T150">
        <f>STANDARDIZE(J150,$X$18,$X$19)</f>
        <v>-0.32422666522395566</v>
      </c>
      <c r="U150">
        <f>(SUM(P150:T150))</f>
        <v>-2.3058123920177631</v>
      </c>
    </row>
    <row r="151" spans="1:21" x14ac:dyDescent="0.25">
      <c r="A151" s="5">
        <v>12804</v>
      </c>
      <c r="B151" t="str">
        <f>VLOOKUP(A151,Data!A:K,2,FALSE)</f>
        <v>Matt Wisler</v>
      </c>
      <c r="C151" t="str">
        <f>VLOOKUP(A151,Data!A:K,3,FALSE)</f>
        <v>Braves</v>
      </c>
      <c r="D151">
        <f>VLOOKUP(A151,Data!A:K,4,FALSE)</f>
        <v>5</v>
      </c>
      <c r="E151">
        <f>VLOOKUP(A151,Data!A:K,5,FALSE)</f>
        <v>33.1</v>
      </c>
      <c r="F151">
        <f>VLOOKUP(A151,Data!A:K,6,FALSE)</f>
        <v>12</v>
      </c>
      <c r="G151">
        <f>VLOOKUP(A151,Data!A:K,7,FALSE)</f>
        <v>23</v>
      </c>
      <c r="H151">
        <f>VLOOKUP(A151,Data!A:K,8,FALSE)</f>
        <v>21</v>
      </c>
      <c r="I151">
        <f>VLOOKUP(A151,Data!A:K,9,FALSE)</f>
        <v>9</v>
      </c>
      <c r="J151">
        <f>VLOOKUP(A151,Data!A:K,11,FALSE)</f>
        <v>1</v>
      </c>
      <c r="L151">
        <f>(F151*9)/(E151*($X$2/$X$3))*-1</f>
        <v>-0.8383136073823142</v>
      </c>
      <c r="M151">
        <f>(I151+H151)/(E151*($X$4/$X$3))*-1</f>
        <v>-0.70128493123806723</v>
      </c>
      <c r="N151" s="2">
        <f>IF(ISERROR((((E151/D151)/6.15)-(0.11*((F151*9)/E151)))*D151),"0",(((E151/D151)/6.15)-(0.11*((F151*9)/E151)))*D151)</f>
        <v>3.5875518876034684</v>
      </c>
      <c r="P151">
        <f>STANDARDIZE(H151,$X$6,$X$7)</f>
        <v>2.6842472605918082E-2</v>
      </c>
      <c r="Q151">
        <f>STANDARDIZE(L151,$X$9,$X$10)</f>
        <v>0.29810859385483612</v>
      </c>
      <c r="R151">
        <f>STANDARDIZE(M151,$X$12,$X$13)</f>
        <v>1.1014700444940351</v>
      </c>
      <c r="S151">
        <f>STANDARDIZE(N151,$X$15,$X$16)</f>
        <v>0.54167197358606956</v>
      </c>
      <c r="T151">
        <f>STANDARDIZE(J151,$X$18,$X$19)</f>
        <v>0.12124442523080695</v>
      </c>
      <c r="U151">
        <f>(SUM(P151:T151))</f>
        <v>2.0893375097716658</v>
      </c>
    </row>
    <row r="152" spans="1:21" x14ac:dyDescent="0.25">
      <c r="A152" s="5">
        <v>15671</v>
      </c>
      <c r="B152" t="str">
        <f>VLOOKUP(A152,Data!A:K,2,FALSE)</f>
        <v>Dalier Hinojosa</v>
      </c>
      <c r="C152" t="str">
        <f>VLOOKUP(A152,Data!A:K,3,FALSE)</f>
        <v>Phillies</v>
      </c>
      <c r="D152">
        <f>VLOOKUP(A152,Data!A:K,4,FALSE)</f>
        <v>0</v>
      </c>
      <c r="E152">
        <f>VLOOKUP(A152,Data!A:K,5,FALSE)</f>
        <v>11</v>
      </c>
      <c r="F152">
        <f>VLOOKUP(A152,Data!A:K,6,FALSE)</f>
        <v>4</v>
      </c>
      <c r="G152">
        <f>VLOOKUP(A152,Data!A:K,7,FALSE)</f>
        <v>8</v>
      </c>
      <c r="H152">
        <f>VLOOKUP(A152,Data!A:K,8,FALSE)</f>
        <v>10</v>
      </c>
      <c r="I152">
        <f>VLOOKUP(A152,Data!A:K,9,FALSE)</f>
        <v>3</v>
      </c>
      <c r="J152">
        <f>VLOOKUP(A152,Data!A:K,11,FALSE)</f>
        <v>0</v>
      </c>
      <c r="L152">
        <f>(F152*9)/(E152*($X$2/$X$3))*-1</f>
        <v>-0.84085395164710908</v>
      </c>
      <c r="M152">
        <f>(I152+H152)/(E152*($X$4/$X$3))*-1</f>
        <v>-0.91443304821739502</v>
      </c>
      <c r="N152" s="2" t="str">
        <f>IF(ISERROR((((E152/D152)/6.15)-(0.11*((F152*9)/E152)))*D152),"0",(((E152/D152)/6.15)-(0.11*((F152*9)/E152)))*D152)</f>
        <v>0</v>
      </c>
      <c r="P152">
        <f>STANDARDIZE(H152,$X$6,$X$7)</f>
        <v>-0.92912162604247273</v>
      </c>
      <c r="Q152">
        <f>STANDARDIZE(L152,$X$9,$X$10)</f>
        <v>0.29350248072369967</v>
      </c>
      <c r="R152">
        <f>STANDARDIZE(M152,$X$12,$X$13)</f>
        <v>0.33908876827603912</v>
      </c>
      <c r="S152">
        <f>STANDARDIZE(N152,$X$15,$X$16)</f>
        <v>-1.4161756892355608</v>
      </c>
      <c r="T152">
        <f>STANDARDIZE(J152,$X$18,$X$19)</f>
        <v>-0.32422666522395566</v>
      </c>
      <c r="U152">
        <f>(SUM(P152:T152))</f>
        <v>-2.0369327315022505</v>
      </c>
    </row>
    <row r="153" spans="1:21" x14ac:dyDescent="0.25">
      <c r="A153" s="5">
        <v>4090</v>
      </c>
      <c r="B153" t="str">
        <f>VLOOKUP(A153,Data!A:K,2,FALSE)</f>
        <v>Luke Gregerson</v>
      </c>
      <c r="C153" t="str">
        <f>VLOOKUP(A153,Data!A:K,3,FALSE)</f>
        <v>Astros</v>
      </c>
      <c r="D153">
        <f>VLOOKUP(A153,Data!A:K,4,FALSE)</f>
        <v>0</v>
      </c>
      <c r="E153">
        <f>VLOOKUP(A153,Data!A:K,5,FALSE)</f>
        <v>13.2</v>
      </c>
      <c r="F153">
        <f>VLOOKUP(A153,Data!A:K,6,FALSE)</f>
        <v>5</v>
      </c>
      <c r="G153">
        <f>VLOOKUP(A153,Data!A:K,7,FALSE)</f>
        <v>11</v>
      </c>
      <c r="H153">
        <f>VLOOKUP(A153,Data!A:K,8,FALSE)</f>
        <v>8</v>
      </c>
      <c r="I153">
        <f>VLOOKUP(A153,Data!A:K,9,FALSE)</f>
        <v>4</v>
      </c>
      <c r="J153">
        <f>VLOOKUP(A153,Data!A:K,11,FALSE)</f>
        <v>7</v>
      </c>
      <c r="L153">
        <f>(F153*9)/(E153*($X$2/$X$3))*-1</f>
        <v>-0.87588953296573868</v>
      </c>
      <c r="M153">
        <f>(I153+H153)/(E153*($X$4/$X$3))*-1</f>
        <v>-0.70341003709030381</v>
      </c>
      <c r="N153" s="2" t="str">
        <f>IF(ISERROR((((E153/D153)/6.15)-(0.11*((F153*9)/E153)))*D153),"0",(((E153/D153)/6.15)-(0.11*((F153*9)/E153)))*D153)</f>
        <v>0</v>
      </c>
      <c r="P153">
        <f>STANDARDIZE(H153,$X$6,$X$7)</f>
        <v>-1.1029332803421801</v>
      </c>
      <c r="Q153">
        <f>STANDARDIZE(L153,$X$9,$X$10)</f>
        <v>0.22997650379010875</v>
      </c>
      <c r="R153">
        <f>STANDARDIZE(M153,$X$12,$X$13)</f>
        <v>1.093869034761054</v>
      </c>
      <c r="S153">
        <f>STANDARDIZE(N153,$X$15,$X$16)</f>
        <v>-1.4161756892355608</v>
      </c>
      <c r="T153">
        <f>STANDARDIZE(J153,$X$18,$X$19)</f>
        <v>2.7940709679593825</v>
      </c>
      <c r="U153">
        <f>(SUM(P153:T153))</f>
        <v>1.5988075369328043</v>
      </c>
    </row>
    <row r="154" spans="1:21" x14ac:dyDescent="0.25">
      <c r="A154" s="5">
        <v>14934</v>
      </c>
      <c r="B154" t="str">
        <f>VLOOKUP(A154,Data!A:K,2,FALSE)</f>
        <v>Aaron Blair</v>
      </c>
      <c r="C154" t="str">
        <f>VLOOKUP(A154,Data!A:K,3,FALSE)</f>
        <v>Braves</v>
      </c>
      <c r="D154">
        <f>VLOOKUP(A154,Data!A:K,4,FALSE)</f>
        <v>3</v>
      </c>
      <c r="E154">
        <f>VLOOKUP(A154,Data!A:K,5,FALSE)</f>
        <v>16.100000000000001</v>
      </c>
      <c r="F154">
        <f>VLOOKUP(A154,Data!A:K,6,FALSE)</f>
        <v>6</v>
      </c>
      <c r="G154">
        <f>VLOOKUP(A154,Data!A:K,7,FALSE)</f>
        <v>5</v>
      </c>
      <c r="H154">
        <f>VLOOKUP(A154,Data!A:K,8,FALSE)</f>
        <v>13</v>
      </c>
      <c r="I154">
        <f>VLOOKUP(A154,Data!A:K,9,FALSE)</f>
        <v>9</v>
      </c>
      <c r="J154">
        <f>VLOOKUP(A154,Data!A:K,11,FALSE)</f>
        <v>0</v>
      </c>
      <c r="L154">
        <f>(F154*9)/(E154*($X$2/$X$3))*-1</f>
        <v>-0.86174473305449051</v>
      </c>
      <c r="M154">
        <f>(I154+H154)/(E154*($X$4/$X$3))*-1</f>
        <v>-1.0572995588562331</v>
      </c>
      <c r="N154" s="2">
        <f>IF(ISERROR((((E154/D154)/6.15)-(0.11*((F154*9)/E154)))*D154),"0",(((E154/D154)/6.15)-(0.11*((F154*9)/E154)))*D154)</f>
        <v>1.5110538807251426</v>
      </c>
      <c r="P154">
        <f>STANDARDIZE(H154,$X$6,$X$7)</f>
        <v>-0.66840414459291164</v>
      </c>
      <c r="Q154">
        <f>STANDARDIZE(L154,$X$9,$X$10)</f>
        <v>0.25562363733472654</v>
      </c>
      <c r="R154">
        <f>STANDARDIZE(M154,$X$12,$X$13)</f>
        <v>-0.17191153636288362</v>
      </c>
      <c r="S154">
        <f>STANDARDIZE(N154,$X$15,$X$16)</f>
        <v>-0.59154279152114375</v>
      </c>
      <c r="T154">
        <f>STANDARDIZE(J154,$X$18,$X$19)</f>
        <v>-0.32422666522395566</v>
      </c>
      <c r="U154">
        <f>(SUM(P154:T154))</f>
        <v>-1.5004615003661681</v>
      </c>
    </row>
    <row r="155" spans="1:21" x14ac:dyDescent="0.25">
      <c r="A155" s="5">
        <v>1259</v>
      </c>
      <c r="B155" t="str">
        <f>VLOOKUP(A155,Data!A:K,2,FALSE)</f>
        <v>Colby Lewis</v>
      </c>
      <c r="C155" t="str">
        <f>VLOOKUP(A155,Data!A:K,3,FALSE)</f>
        <v>Rangers</v>
      </c>
      <c r="D155">
        <f>VLOOKUP(A155,Data!A:K,4,FALSE)</f>
        <v>6</v>
      </c>
      <c r="E155">
        <f>VLOOKUP(A155,Data!A:K,5,FALSE)</f>
        <v>38</v>
      </c>
      <c r="F155">
        <f>VLOOKUP(A155,Data!A:K,6,FALSE)</f>
        <v>14</v>
      </c>
      <c r="G155">
        <f>VLOOKUP(A155,Data!A:K,7,FALSE)</f>
        <v>27</v>
      </c>
      <c r="H155">
        <f>VLOOKUP(A155,Data!A:K,8,FALSE)</f>
        <v>40</v>
      </c>
      <c r="I155">
        <f>VLOOKUP(A155,Data!A:K,9,FALSE)</f>
        <v>11</v>
      </c>
      <c r="J155">
        <f>VLOOKUP(A155,Data!A:K,11,FALSE)</f>
        <v>0</v>
      </c>
      <c r="L155">
        <f>(F155*9)/(E155*($X$2/$X$3))*-1</f>
        <v>-0.85191781943193945</v>
      </c>
      <c r="M155">
        <f>(I155+H155)/(E155*($X$4/$X$3))*-1</f>
        <v>-1.0384553442306854</v>
      </c>
      <c r="N155" s="2">
        <f>IF(ISERROR((((E155/D155)/6.15)-(0.11*((F155*9)/E155)))*D155),"0",(((E155/D155)/6.15)-(0.11*((F155*9)/E155)))*D155)</f>
        <v>3.9904407359863057</v>
      </c>
      <c r="P155">
        <f>STANDARDIZE(H155,$X$6,$X$7)</f>
        <v>1.6780531884531387</v>
      </c>
      <c r="Q155">
        <f>STANDARDIZE(L155,$X$9,$X$10)</f>
        <v>0.2734416459025657</v>
      </c>
      <c r="R155">
        <f>STANDARDIZE(M155,$X$12,$X$13)</f>
        <v>-0.10451016027217122</v>
      </c>
      <c r="S155">
        <f>STANDARDIZE(N155,$X$15,$X$16)</f>
        <v>0.76154196150425446</v>
      </c>
      <c r="T155">
        <f>STANDARDIZE(J155,$X$18,$X$19)</f>
        <v>-0.32422666522395566</v>
      </c>
      <c r="U155">
        <f>(SUM(P155:T155))</f>
        <v>2.2842999703638318</v>
      </c>
    </row>
    <row r="156" spans="1:21" x14ac:dyDescent="0.25">
      <c r="A156" s="5">
        <v>2429</v>
      </c>
      <c r="B156" t="str">
        <f>VLOOKUP(A156,Data!A:K,2,FALSE)</f>
        <v>Corey Kluber</v>
      </c>
      <c r="C156" t="str">
        <f>VLOOKUP(A156,Data!A:K,3,FALSE)</f>
        <v>Indians</v>
      </c>
      <c r="D156">
        <f>VLOOKUP(A156,Data!A:K,4,FALSE)</f>
        <v>6</v>
      </c>
      <c r="E156">
        <f>VLOOKUP(A156,Data!A:K,5,FALSE)</f>
        <v>43</v>
      </c>
      <c r="F156">
        <f>VLOOKUP(A156,Data!A:K,6,FALSE)</f>
        <v>16</v>
      </c>
      <c r="G156">
        <f>VLOOKUP(A156,Data!A:K,7,FALSE)</f>
        <v>42</v>
      </c>
      <c r="H156">
        <f>VLOOKUP(A156,Data!A:K,8,FALSE)</f>
        <v>34</v>
      </c>
      <c r="I156">
        <f>VLOOKUP(A156,Data!A:K,9,FALSE)</f>
        <v>7</v>
      </c>
      <c r="J156">
        <f>VLOOKUP(A156,Data!A:K,11,FALSE)</f>
        <v>0</v>
      </c>
      <c r="L156">
        <f>(F156*9)/(E156*($X$2/$X$3))*-1</f>
        <v>-0.86040869470866965</v>
      </c>
      <c r="M156">
        <f>(I156+H156)/(E156*($X$4/$X$3))*-1</f>
        <v>-0.73776262029703965</v>
      </c>
      <c r="N156" s="2">
        <f>IF(ISERROR((((E156/D156)/6.15)-(0.11*((F156*9)/E156)))*D156),"0",(((E156/D156)/6.15)-(0.11*((F156*9)/E156)))*D156)</f>
        <v>4.7816373605596514</v>
      </c>
      <c r="P156">
        <f>STANDARDIZE(H156,$X$6,$X$7)</f>
        <v>1.1566182255540163</v>
      </c>
      <c r="Q156">
        <f>STANDARDIZE(L156,$X$9,$X$10)</f>
        <v>0.25804612150495149</v>
      </c>
      <c r="R156">
        <f>STANDARDIZE(M156,$X$12,$X$13)</f>
        <v>0.97099782858907457</v>
      </c>
      <c r="S156">
        <f>STANDARDIZE(N156,$X$15,$X$16)</f>
        <v>1.1933245560935883</v>
      </c>
      <c r="T156">
        <f>STANDARDIZE(J156,$X$18,$X$19)</f>
        <v>-0.32422666522395566</v>
      </c>
      <c r="U156">
        <f>(SUM(P156:T156))</f>
        <v>3.2547600665176746</v>
      </c>
    </row>
    <row r="157" spans="1:21" x14ac:dyDescent="0.25">
      <c r="A157" s="5">
        <v>12638</v>
      </c>
      <c r="B157" t="str">
        <f>VLOOKUP(A157,Data!A:K,2,FALSE)</f>
        <v>Nate Karns</v>
      </c>
      <c r="C157" t="str">
        <f>VLOOKUP(A157,Data!A:K,3,FALSE)</f>
        <v>Mariners</v>
      </c>
      <c r="D157">
        <f>VLOOKUP(A157,Data!A:K,4,FALSE)</f>
        <v>6</v>
      </c>
      <c r="E157">
        <f>VLOOKUP(A157,Data!A:K,5,FALSE)</f>
        <v>34.200000000000003</v>
      </c>
      <c r="F157">
        <f>VLOOKUP(A157,Data!A:K,6,FALSE)</f>
        <v>13</v>
      </c>
      <c r="G157">
        <f>VLOOKUP(A157,Data!A:K,7,FALSE)</f>
        <v>38</v>
      </c>
      <c r="H157">
        <f>VLOOKUP(A157,Data!A:K,8,FALSE)</f>
        <v>31</v>
      </c>
      <c r="I157">
        <f>VLOOKUP(A157,Data!A:K,9,FALSE)</f>
        <v>15</v>
      </c>
      <c r="J157">
        <f>VLOOKUP(A157,Data!A:K,11,FALSE)</f>
        <v>0</v>
      </c>
      <c r="L157">
        <f>(F157*9)/(E157*($X$2/$X$3))*-1</f>
        <v>-0.87896282957263594</v>
      </c>
      <c r="M157">
        <f>(I157+H157)/(E157*($X$4/$X$3))*-1</f>
        <v>-1.040717774174543</v>
      </c>
      <c r="N157" s="2">
        <f>IF(ISERROR((((E157/D157)/6.15)-(0.11*((F157*9)/E157)))*D157),"0",(((E157/D157)/6.15)-(0.11*((F157*9)/E157)))*D157)</f>
        <v>3.3030808729139922</v>
      </c>
      <c r="P157">
        <f>STANDARDIZE(H157,$X$6,$X$7)</f>
        <v>0.89590074410445519</v>
      </c>
      <c r="Q157">
        <f>STANDARDIZE(L157,$X$9,$X$10)</f>
        <v>0.22440404967312721</v>
      </c>
      <c r="R157">
        <f>STANDARDIZE(M157,$X$12,$X$13)</f>
        <v>-0.11260234636509017</v>
      </c>
      <c r="S157">
        <f>STANDARDIZE(N157,$X$15,$X$16)</f>
        <v>0.38642657820243953</v>
      </c>
      <c r="T157">
        <f>STANDARDIZE(J157,$X$18,$X$19)</f>
        <v>-0.32422666522395566</v>
      </c>
      <c r="U157">
        <f>(SUM(P157:T157))</f>
        <v>1.0699023603909759</v>
      </c>
    </row>
    <row r="158" spans="1:21" x14ac:dyDescent="0.25">
      <c r="A158" s="5">
        <v>3542</v>
      </c>
      <c r="B158" t="str">
        <f>VLOOKUP(A158,Data!A:K,2,FALSE)</f>
        <v>Danny Duffy</v>
      </c>
      <c r="C158" t="str">
        <f>VLOOKUP(A158,Data!A:K,3,FALSE)</f>
        <v>Royals</v>
      </c>
      <c r="D158">
        <f>VLOOKUP(A158,Data!A:K,4,FALSE)</f>
        <v>0</v>
      </c>
      <c r="E158">
        <f>VLOOKUP(A158,Data!A:K,5,FALSE)</f>
        <v>16</v>
      </c>
      <c r="F158">
        <f>VLOOKUP(A158,Data!A:K,6,FALSE)</f>
        <v>6</v>
      </c>
      <c r="G158">
        <f>VLOOKUP(A158,Data!A:K,7,FALSE)</f>
        <v>19</v>
      </c>
      <c r="H158">
        <f>VLOOKUP(A158,Data!A:K,8,FALSE)</f>
        <v>16</v>
      </c>
      <c r="I158">
        <f>VLOOKUP(A158,Data!A:K,9,FALSE)</f>
        <v>5</v>
      </c>
      <c r="J158">
        <f>VLOOKUP(A158,Data!A:K,11,FALSE)</f>
        <v>0</v>
      </c>
      <c r="L158">
        <f>(F158*9)/(E158*($X$2/$X$3))*-1</f>
        <v>-0.86713063763608123</v>
      </c>
      <c r="M158">
        <f>(I158+H158)/(E158*($X$4/$X$3))*-1</f>
        <v>-1.0155482410491261</v>
      </c>
      <c r="N158" s="2" t="str">
        <f>IF(ISERROR((((E158/D158)/6.15)-(0.11*((F158*9)/E158)))*D158),"0",(((E158/D158)/6.15)-(0.11*((F158*9)/E158)))*D158)</f>
        <v>0</v>
      </c>
      <c r="P158">
        <f>STANDARDIZE(H158,$X$6,$X$7)</f>
        <v>-0.4076866631433505</v>
      </c>
      <c r="Q158">
        <f>STANDARDIZE(L158,$X$9,$X$10)</f>
        <v>0.24585799802350658</v>
      </c>
      <c r="R158">
        <f>STANDARDIZE(M158,$X$12,$X$13)</f>
        <v>-2.2576776081363454E-2</v>
      </c>
      <c r="S158">
        <f>STANDARDIZE(N158,$X$15,$X$16)</f>
        <v>-1.4161756892355608</v>
      </c>
      <c r="T158">
        <f>STANDARDIZE(J158,$X$18,$X$19)</f>
        <v>-0.32422666522395566</v>
      </c>
      <c r="U158">
        <f>(SUM(P158:T158))</f>
        <v>-1.9248077956607237</v>
      </c>
    </row>
    <row r="159" spans="1:21" x14ac:dyDescent="0.25">
      <c r="A159" s="5">
        <v>5358</v>
      </c>
      <c r="B159" t="str">
        <f>VLOOKUP(A159,Data!A:K,2,FALSE)</f>
        <v>Jose Alvarez</v>
      </c>
      <c r="C159" t="str">
        <f>VLOOKUP(A159,Data!A:K,3,FALSE)</f>
        <v>Angels</v>
      </c>
      <c r="D159">
        <f>VLOOKUP(A159,Data!A:K,4,FALSE)</f>
        <v>0</v>
      </c>
      <c r="E159">
        <f>VLOOKUP(A159,Data!A:K,5,FALSE)</f>
        <v>16</v>
      </c>
      <c r="F159">
        <f>VLOOKUP(A159,Data!A:K,6,FALSE)</f>
        <v>6</v>
      </c>
      <c r="G159">
        <f>VLOOKUP(A159,Data!A:K,7,FALSE)</f>
        <v>13</v>
      </c>
      <c r="H159">
        <f>VLOOKUP(A159,Data!A:K,8,FALSE)</f>
        <v>19</v>
      </c>
      <c r="I159">
        <f>VLOOKUP(A159,Data!A:K,9,FALSE)</f>
        <v>4</v>
      </c>
      <c r="J159">
        <f>VLOOKUP(A159,Data!A:K,11,FALSE)</f>
        <v>0</v>
      </c>
      <c r="L159">
        <f>(F159*9)/(E159*($X$2/$X$3))*-1</f>
        <v>-0.86713063763608123</v>
      </c>
      <c r="M159">
        <f>(I159+H159)/(E159*($X$4/$X$3))*-1</f>
        <v>-1.1122671211490429</v>
      </c>
      <c r="N159" s="2" t="str">
        <f>IF(ISERROR((((E159/D159)/6.15)-(0.11*((F159*9)/E159)))*D159),"0",(((E159/D159)/6.15)-(0.11*((F159*9)/E159)))*D159)</f>
        <v>0</v>
      </c>
      <c r="P159">
        <f>STANDARDIZE(H159,$X$6,$X$7)</f>
        <v>-0.14696918169378934</v>
      </c>
      <c r="Q159">
        <f>STANDARDIZE(L159,$X$9,$X$10)</f>
        <v>0.24585799802350658</v>
      </c>
      <c r="R159">
        <f>STANDARDIZE(M159,$X$12,$X$13)</f>
        <v>-0.36851773155366196</v>
      </c>
      <c r="S159">
        <f>STANDARDIZE(N159,$X$15,$X$16)</f>
        <v>-1.4161756892355608</v>
      </c>
      <c r="T159">
        <f>STANDARDIZE(J159,$X$18,$X$19)</f>
        <v>-0.32422666522395566</v>
      </c>
      <c r="U159">
        <f>(SUM(P159:T159))</f>
        <v>-2.0100312696834615</v>
      </c>
    </row>
    <row r="160" spans="1:21" x14ac:dyDescent="0.25">
      <c r="A160" s="5">
        <v>10234</v>
      </c>
      <c r="B160" t="str">
        <f>VLOOKUP(A160,Data!A:K,2,FALSE)</f>
        <v>Bryan Morris</v>
      </c>
      <c r="C160" t="str">
        <f>VLOOKUP(A160,Data!A:K,3,FALSE)</f>
        <v>Marlins</v>
      </c>
      <c r="D160">
        <f>VLOOKUP(A160,Data!A:K,4,FALSE)</f>
        <v>0</v>
      </c>
      <c r="E160">
        <f>VLOOKUP(A160,Data!A:K,5,FALSE)</f>
        <v>13.1</v>
      </c>
      <c r="F160">
        <f>VLOOKUP(A160,Data!A:K,6,FALSE)</f>
        <v>5</v>
      </c>
      <c r="G160">
        <f>VLOOKUP(A160,Data!A:K,7,FALSE)</f>
        <v>9</v>
      </c>
      <c r="H160">
        <f>VLOOKUP(A160,Data!A:K,8,FALSE)</f>
        <v>12</v>
      </c>
      <c r="I160">
        <f>VLOOKUP(A160,Data!A:K,9,FALSE)</f>
        <v>6</v>
      </c>
      <c r="J160">
        <f>VLOOKUP(A160,Data!A:K,11,FALSE)</f>
        <v>0</v>
      </c>
      <c r="L160">
        <f>(F160*9)/(E160*($X$2/$X$3))*-1</f>
        <v>-0.88257571260669854</v>
      </c>
      <c r="M160">
        <f>(I160+H160)/(E160*($X$4/$X$3))*-1</f>
        <v>-1.0631693690372532</v>
      </c>
      <c r="N160" s="2" t="str">
        <f>IF(ISERROR((((E160/D160)/6.15)-(0.11*((F160*9)/E160)))*D160),"0",(((E160/D160)/6.15)-(0.11*((F160*9)/E160)))*D160)</f>
        <v>0</v>
      </c>
      <c r="P160">
        <f>STANDARDIZE(H160,$X$6,$X$7)</f>
        <v>-0.75530997174276537</v>
      </c>
      <c r="Q160">
        <f>STANDARDIZE(L160,$X$9,$X$10)</f>
        <v>0.21785322574934712</v>
      </c>
      <c r="R160">
        <f>STANDARDIZE(M160,$X$12,$X$13)</f>
        <v>-0.19290648316505293</v>
      </c>
      <c r="S160">
        <f>STANDARDIZE(N160,$X$15,$X$16)</f>
        <v>-1.4161756892355608</v>
      </c>
      <c r="T160">
        <f>STANDARDIZE(J160,$X$18,$X$19)</f>
        <v>-0.32422666522395566</v>
      </c>
      <c r="U160">
        <f>(SUM(P160:T160))</f>
        <v>-2.4707655836179878</v>
      </c>
    </row>
    <row r="161" spans="1:21" x14ac:dyDescent="0.25">
      <c r="A161" s="5">
        <v>4301</v>
      </c>
      <c r="B161" t="str">
        <f>VLOOKUP(A161,Data!A:K,2,FALSE)</f>
        <v>Justin Wilson</v>
      </c>
      <c r="C161" t="str">
        <f>VLOOKUP(A161,Data!A:K,3,FALSE)</f>
        <v>Tigers</v>
      </c>
      <c r="D161">
        <f>VLOOKUP(A161,Data!A:K,4,FALSE)</f>
        <v>0</v>
      </c>
      <c r="E161">
        <f>VLOOKUP(A161,Data!A:K,5,FALSE)</f>
        <v>13</v>
      </c>
      <c r="F161">
        <f>VLOOKUP(A161,Data!A:K,6,FALSE)</f>
        <v>5</v>
      </c>
      <c r="G161">
        <f>VLOOKUP(A161,Data!A:K,7,FALSE)</f>
        <v>15</v>
      </c>
      <c r="H161">
        <f>VLOOKUP(A161,Data!A:K,8,FALSE)</f>
        <v>14</v>
      </c>
      <c r="I161">
        <f>VLOOKUP(A161,Data!A:K,9,FALSE)</f>
        <v>2</v>
      </c>
      <c r="J161">
        <f>VLOOKUP(A161,Data!A:K,11,FALSE)</f>
        <v>0</v>
      </c>
      <c r="L161">
        <f>(F161*9)/(E161*($X$2/$X$3))*-1</f>
        <v>-0.88936475654982694</v>
      </c>
      <c r="M161">
        <f>(I161+H161)/(E161*($X$4/$X$3))*-1</f>
        <v>-0.95230897329148834</v>
      </c>
      <c r="N161" s="2" t="str">
        <f>IF(ISERROR((((E161/D161)/6.15)-(0.11*((F161*9)/E161)))*D161),"0",(((E161/D161)/6.15)-(0.11*((F161*9)/E161)))*D161)</f>
        <v>0</v>
      </c>
      <c r="P161">
        <f>STANDARDIZE(H161,$X$6,$X$7)</f>
        <v>-0.58149831744305791</v>
      </c>
      <c r="Q161">
        <f>STANDARDIZE(L161,$X$9,$X$10)</f>
        <v>0.20554343573872771</v>
      </c>
      <c r="R161">
        <f>STANDARDIZE(M161,$X$12,$X$13)</f>
        <v>0.20361538711206201</v>
      </c>
      <c r="S161">
        <f>STANDARDIZE(N161,$X$15,$X$16)</f>
        <v>-1.4161756892355608</v>
      </c>
      <c r="T161">
        <f>STANDARDIZE(J161,$X$18,$X$19)</f>
        <v>-0.32422666522395566</v>
      </c>
      <c r="U161">
        <f>(SUM(P161:T161))</f>
        <v>-1.9127418490517847</v>
      </c>
    </row>
    <row r="162" spans="1:21" x14ac:dyDescent="0.25">
      <c r="A162" s="5">
        <v>6655</v>
      </c>
      <c r="B162" t="str">
        <f>VLOOKUP(A162,Data!A:K,2,FALSE)</f>
        <v>Craig Kimbrel</v>
      </c>
      <c r="C162" t="str">
        <f>VLOOKUP(A162,Data!A:K,3,FALSE)</f>
        <v>Red Sox</v>
      </c>
      <c r="D162">
        <f>VLOOKUP(A162,Data!A:K,4,FALSE)</f>
        <v>0</v>
      </c>
      <c r="E162">
        <f>VLOOKUP(A162,Data!A:K,5,FALSE)</f>
        <v>13</v>
      </c>
      <c r="F162">
        <f>VLOOKUP(A162,Data!A:K,6,FALSE)</f>
        <v>5</v>
      </c>
      <c r="G162">
        <f>VLOOKUP(A162,Data!A:K,7,FALSE)</f>
        <v>22</v>
      </c>
      <c r="H162">
        <f>VLOOKUP(A162,Data!A:K,8,FALSE)</f>
        <v>5</v>
      </c>
      <c r="I162">
        <f>VLOOKUP(A162,Data!A:K,9,FALSE)</f>
        <v>6</v>
      </c>
      <c r="J162">
        <f>VLOOKUP(A162,Data!A:K,11,FALSE)</f>
        <v>9</v>
      </c>
      <c r="L162">
        <f>(F162*9)/(E162*($X$2/$X$3))*-1</f>
        <v>-0.88936475654982694</v>
      </c>
      <c r="M162">
        <f>(I162+H162)/(E162*($X$4/$X$3))*-1</f>
        <v>-0.65471241913789824</v>
      </c>
      <c r="N162" s="2" t="str">
        <f>IF(ISERROR((((E162/D162)/6.15)-(0.11*((F162*9)/E162)))*D162),"0",(((E162/D162)/6.15)-(0.11*((F162*9)/E162)))*D162)</f>
        <v>0</v>
      </c>
      <c r="P162">
        <f>STANDARDIZE(H162,$X$6,$X$7)</f>
        <v>-1.3636507617917413</v>
      </c>
      <c r="Q162">
        <f>STANDARDIZE(L162,$X$9,$X$10)</f>
        <v>0.20554343573872771</v>
      </c>
      <c r="R162">
        <f>STANDARDIZE(M162,$X$12,$X$13)</f>
        <v>1.2680490962575957</v>
      </c>
      <c r="S162">
        <f>STANDARDIZE(N162,$X$15,$X$16)</f>
        <v>-1.4161756892355608</v>
      </c>
      <c r="T162">
        <f>STANDARDIZE(J162,$X$18,$X$19)</f>
        <v>3.685013148868908</v>
      </c>
      <c r="U162">
        <f>(SUM(P162:T162))</f>
        <v>2.3787792298379293</v>
      </c>
    </row>
    <row r="163" spans="1:21" x14ac:dyDescent="0.25">
      <c r="A163" s="5">
        <v>7836</v>
      </c>
      <c r="B163" t="str">
        <f>VLOOKUP(A163,Data!A:K,2,FALSE)</f>
        <v>Hunter Strickland</v>
      </c>
      <c r="C163" t="str">
        <f>VLOOKUP(A163,Data!A:K,3,FALSE)</f>
        <v>Giants</v>
      </c>
      <c r="D163">
        <f>VLOOKUP(A163,Data!A:K,4,FALSE)</f>
        <v>0</v>
      </c>
      <c r="E163">
        <f>VLOOKUP(A163,Data!A:K,5,FALSE)</f>
        <v>13</v>
      </c>
      <c r="F163">
        <f>VLOOKUP(A163,Data!A:K,6,FALSE)</f>
        <v>5</v>
      </c>
      <c r="G163">
        <f>VLOOKUP(A163,Data!A:K,7,FALSE)</f>
        <v>11</v>
      </c>
      <c r="H163">
        <f>VLOOKUP(A163,Data!A:K,8,FALSE)</f>
        <v>13</v>
      </c>
      <c r="I163">
        <f>VLOOKUP(A163,Data!A:K,9,FALSE)</f>
        <v>4</v>
      </c>
      <c r="J163">
        <f>VLOOKUP(A163,Data!A:K,11,FALSE)</f>
        <v>0</v>
      </c>
      <c r="L163">
        <f>(F163*9)/(E163*($X$2/$X$3))*-1</f>
        <v>-0.88936475654982694</v>
      </c>
      <c r="M163">
        <f>(I163+H163)/(E163*($X$4/$X$3))*-1</f>
        <v>-1.0118282841222064</v>
      </c>
      <c r="N163" s="2" t="str">
        <f>IF(ISERROR((((E163/D163)/6.15)-(0.11*((F163*9)/E163)))*D163),"0",(((E163/D163)/6.15)-(0.11*((F163*9)/E163)))*D163)</f>
        <v>0</v>
      </c>
      <c r="P163">
        <f>STANDARDIZE(H163,$X$6,$X$7)</f>
        <v>-0.66840414459291164</v>
      </c>
      <c r="Q163">
        <f>STANDARDIZE(L163,$X$9,$X$10)</f>
        <v>0.20554343573872771</v>
      </c>
      <c r="R163">
        <f>STANDARDIZE(M163,$X$12,$X$13)</f>
        <v>-9.271354717044801E-3</v>
      </c>
      <c r="S163">
        <f>STANDARDIZE(N163,$X$15,$X$16)</f>
        <v>-1.4161756892355608</v>
      </c>
      <c r="T163">
        <f>STANDARDIZE(J163,$X$18,$X$19)</f>
        <v>-0.32422666522395566</v>
      </c>
      <c r="U163">
        <f>(SUM(P163:T163))</f>
        <v>-2.2125344180307454</v>
      </c>
    </row>
    <row r="164" spans="1:21" x14ac:dyDescent="0.25">
      <c r="A164" s="5">
        <v>2074</v>
      </c>
      <c r="B164" t="str">
        <f>VLOOKUP(A164,Data!A:K,2,FALSE)</f>
        <v>Chien-Ming Wang</v>
      </c>
      <c r="C164" t="str">
        <f>VLOOKUP(A164,Data!A:K,3,FALSE)</f>
        <v>Royals</v>
      </c>
      <c r="D164">
        <f>VLOOKUP(A164,Data!A:K,4,FALSE)</f>
        <v>0</v>
      </c>
      <c r="E164">
        <f>VLOOKUP(A164,Data!A:K,5,FALSE)</f>
        <v>10.1</v>
      </c>
      <c r="F164">
        <f>VLOOKUP(A164,Data!A:K,6,FALSE)</f>
        <v>4</v>
      </c>
      <c r="G164">
        <f>VLOOKUP(A164,Data!A:K,7,FALSE)</f>
        <v>8</v>
      </c>
      <c r="H164">
        <f>VLOOKUP(A164,Data!A:K,8,FALSE)</f>
        <v>13</v>
      </c>
      <c r="I164">
        <f>VLOOKUP(A164,Data!A:K,9,FALSE)</f>
        <v>3</v>
      </c>
      <c r="J164">
        <f>VLOOKUP(A164,Data!A:K,11,FALSE)</f>
        <v>0</v>
      </c>
      <c r="L164">
        <f>(F164*9)/(E164*($X$2/$X$3))*-1</f>
        <v>-0.91578153149685138</v>
      </c>
      <c r="M164">
        <f>(I164+H164)/(E164*($X$4/$X$3))*-1</f>
        <v>-1.2257442230484501</v>
      </c>
      <c r="N164" s="2" t="str">
        <f>IF(ISERROR((((E164/D164)/6.15)-(0.11*((F164*9)/E164)))*D164),"0",(((E164/D164)/6.15)-(0.11*((F164*9)/E164)))*D164)</f>
        <v>0</v>
      </c>
      <c r="P164">
        <f>STANDARDIZE(H164,$X$6,$X$7)</f>
        <v>-0.66840414459291164</v>
      </c>
      <c r="Q164">
        <f>STANDARDIZE(L164,$X$9,$X$10)</f>
        <v>0.15764494589542646</v>
      </c>
      <c r="R164">
        <f>STANDARDIZE(M164,$X$12,$X$13)</f>
        <v>-0.77439895158799177</v>
      </c>
      <c r="S164">
        <f>STANDARDIZE(N164,$X$15,$X$16)</f>
        <v>-1.4161756892355608</v>
      </c>
      <c r="T164">
        <f>STANDARDIZE(J164,$X$18,$X$19)</f>
        <v>-0.32422666522395566</v>
      </c>
      <c r="U164">
        <f>(SUM(P164:T164))</f>
        <v>-3.0255605047449934</v>
      </c>
    </row>
    <row r="165" spans="1:21" x14ac:dyDescent="0.25">
      <c r="A165" s="5">
        <v>6797</v>
      </c>
      <c r="B165" t="str">
        <f>VLOOKUP(A165,Data!A:K,2,FALSE)</f>
        <v>Julio Teheran</v>
      </c>
      <c r="C165" t="str">
        <f>VLOOKUP(A165,Data!A:K,3,FALSE)</f>
        <v>Braves</v>
      </c>
      <c r="D165">
        <f>VLOOKUP(A165,Data!A:K,4,FALSE)</f>
        <v>7</v>
      </c>
      <c r="E165">
        <f>VLOOKUP(A165,Data!A:K,5,FALSE)</f>
        <v>41.1</v>
      </c>
      <c r="F165">
        <f>VLOOKUP(A165,Data!A:K,6,FALSE)</f>
        <v>16</v>
      </c>
      <c r="G165">
        <f>VLOOKUP(A165,Data!A:K,7,FALSE)</f>
        <v>39</v>
      </c>
      <c r="H165">
        <f>VLOOKUP(A165,Data!A:K,8,FALSE)</f>
        <v>36</v>
      </c>
      <c r="I165">
        <f>VLOOKUP(A165,Data!A:K,9,FALSE)</f>
        <v>14</v>
      </c>
      <c r="J165">
        <f>VLOOKUP(A165,Data!A:K,11,FALSE)</f>
        <v>0</v>
      </c>
      <c r="L165">
        <f>(F165*9)/(E165*($X$2/$X$3))*-1</f>
        <v>-0.90018427913559107</v>
      </c>
      <c r="M165">
        <f>(I165+H165)/(E165*($X$4/$X$3))*-1</f>
        <v>-0.94130296934225577</v>
      </c>
      <c r="N165" s="2">
        <f>IF(ISERROR((((E165/D165)/6.15)-(0.11*((F165*9)/E165)))*D165),"0",(((E165/D165)/6.15)-(0.11*((F165*9)/E165)))*D165)</f>
        <v>3.9851166102901905</v>
      </c>
      <c r="P165">
        <f>STANDARDIZE(H165,$X$6,$X$7)</f>
        <v>1.3304298798537237</v>
      </c>
      <c r="Q165">
        <f>STANDARDIZE(L165,$X$9,$X$10)</f>
        <v>0.18592564387265567</v>
      </c>
      <c r="R165">
        <f>STANDARDIZE(M165,$X$12,$X$13)</f>
        <v>0.24298130530917189</v>
      </c>
      <c r="S165">
        <f>STANDARDIZE(N165,$X$15,$X$16)</f>
        <v>0.75863640713813463</v>
      </c>
      <c r="T165">
        <f>STANDARDIZE(J165,$X$18,$X$19)</f>
        <v>-0.32422666522395566</v>
      </c>
      <c r="U165">
        <f>(SUM(P165:T165))</f>
        <v>2.1937465709497301</v>
      </c>
    </row>
    <row r="166" spans="1:21" x14ac:dyDescent="0.25">
      <c r="A166" s="5">
        <v>17130</v>
      </c>
      <c r="B166" t="str">
        <f>VLOOKUP(A166,Data!A:K,2,FALSE)</f>
        <v>Raisel Iglesias</v>
      </c>
      <c r="C166" t="str">
        <f>VLOOKUP(A166,Data!A:K,3,FALSE)</f>
        <v>Reds</v>
      </c>
      <c r="D166">
        <f>VLOOKUP(A166,Data!A:K,4,FALSE)</f>
        <v>5</v>
      </c>
      <c r="E166">
        <f>VLOOKUP(A166,Data!A:K,5,FALSE)</f>
        <v>28.1</v>
      </c>
      <c r="F166">
        <f>VLOOKUP(A166,Data!A:K,6,FALSE)</f>
        <v>11</v>
      </c>
      <c r="G166">
        <f>VLOOKUP(A166,Data!A:K,7,FALSE)</f>
        <v>29</v>
      </c>
      <c r="H166">
        <f>VLOOKUP(A166,Data!A:K,8,FALSE)</f>
        <v>34</v>
      </c>
      <c r="I166">
        <f>VLOOKUP(A166,Data!A:K,9,FALSE)</f>
        <v>7</v>
      </c>
      <c r="J166">
        <f>VLOOKUP(A166,Data!A:K,11,FALSE)</f>
        <v>0</v>
      </c>
      <c r="L166">
        <f>(F166*9)/(E166*($X$2/$X$3))*-1</f>
        <v>-0.90518975221797326</v>
      </c>
      <c r="M166">
        <f>(I166+H166)/(E166*($X$4/$X$3))*-1</f>
        <v>-1.1289605933371067</v>
      </c>
      <c r="N166" s="2">
        <f>IF(ISERROR((((E166/D166)/6.15)-(0.11*((F166*9)/E166)))*D166),"0",(((E166/D166)/6.15)-(0.11*((F166*9)/E166)))*D166)</f>
        <v>2.6313832711280849</v>
      </c>
      <c r="P166">
        <f>STANDARDIZE(H166,$X$6,$X$7)</f>
        <v>1.1566182255540163</v>
      </c>
      <c r="Q166">
        <f>STANDARDIZE(L166,$X$9,$X$10)</f>
        <v>0.17684979710187462</v>
      </c>
      <c r="R166">
        <f>STANDARDIZE(M166,$X$12,$X$13)</f>
        <v>-0.42822640180421845</v>
      </c>
      <c r="S166">
        <f>STANDARDIZE(N166,$X$15,$X$16)</f>
        <v>1.9858617381132926E-2</v>
      </c>
      <c r="T166">
        <f>STANDARDIZE(J166,$X$18,$X$19)</f>
        <v>-0.32422666522395566</v>
      </c>
      <c r="U166">
        <f>(SUM(P166:T166))</f>
        <v>0.60087357300884969</v>
      </c>
    </row>
    <row r="167" spans="1:21" x14ac:dyDescent="0.25">
      <c r="A167" s="5">
        <v>6902</v>
      </c>
      <c r="B167" t="str">
        <f>VLOOKUP(A167,Data!A:K,2,FALSE)</f>
        <v>Martin Perez</v>
      </c>
      <c r="C167" t="str">
        <f>VLOOKUP(A167,Data!A:K,3,FALSE)</f>
        <v>Rangers</v>
      </c>
      <c r="D167">
        <f>VLOOKUP(A167,Data!A:K,4,FALSE)</f>
        <v>7</v>
      </c>
      <c r="E167">
        <f>VLOOKUP(A167,Data!A:K,5,FALSE)</f>
        <v>41</v>
      </c>
      <c r="F167">
        <f>VLOOKUP(A167,Data!A:K,6,FALSE)</f>
        <v>16</v>
      </c>
      <c r="G167">
        <f>VLOOKUP(A167,Data!A:K,7,FALSE)</f>
        <v>25</v>
      </c>
      <c r="H167">
        <f>VLOOKUP(A167,Data!A:K,8,FALSE)</f>
        <v>32</v>
      </c>
      <c r="I167">
        <f>VLOOKUP(A167,Data!A:K,9,FALSE)</f>
        <v>23</v>
      </c>
      <c r="J167">
        <f>VLOOKUP(A167,Data!A:K,11,FALSE)</f>
        <v>0</v>
      </c>
      <c r="L167">
        <f>(F167*9)/(E167*($X$2/$X$3))*-1</f>
        <v>-0.90237985054811709</v>
      </c>
      <c r="M167">
        <f>(I167+H167)/(E167*($X$4/$X$3))*-1</f>
        <v>-1.0379587132673995</v>
      </c>
      <c r="N167" s="2">
        <f>IF(ISERROR((((E167/D167)/6.15)-(0.11*((F167*9)/E167)))*D167),"0",(((E167/D167)/6.15)-(0.11*((F167*9)/E167)))*D167)</f>
        <v>3.9622764227642264</v>
      </c>
      <c r="P167">
        <f>STANDARDIZE(H167,$X$6,$X$7)</f>
        <v>0.98280657125430892</v>
      </c>
      <c r="Q167">
        <f>STANDARDIZE(L167,$X$9,$X$10)</f>
        <v>0.18194466757202796</v>
      </c>
      <c r="R167">
        <f>STANDARDIZE(M167,$X$12,$X$13)</f>
        <v>-0.102733826739579</v>
      </c>
      <c r="S167">
        <f>STANDARDIZE(N167,$X$15,$X$16)</f>
        <v>0.74617174901830785</v>
      </c>
      <c r="T167">
        <f>STANDARDIZE(J167,$X$18,$X$19)</f>
        <v>-0.32422666522395566</v>
      </c>
      <c r="U167">
        <f>(SUM(P167:T167))</f>
        <v>1.4839624958811102</v>
      </c>
    </row>
    <row r="168" spans="1:21" x14ac:dyDescent="0.25">
      <c r="A168" s="5">
        <v>1011</v>
      </c>
      <c r="B168" t="str">
        <f>VLOOKUP(A168,Data!A:K,2,FALSE)</f>
        <v>Ryan Vogelsong</v>
      </c>
      <c r="C168" t="str">
        <f>VLOOKUP(A168,Data!A:K,3,FALSE)</f>
        <v>Pirates</v>
      </c>
      <c r="D168">
        <f>VLOOKUP(A168,Data!A:K,4,FALSE)</f>
        <v>1</v>
      </c>
      <c r="E168">
        <f>VLOOKUP(A168,Data!A:K,5,FALSE)</f>
        <v>15.1</v>
      </c>
      <c r="F168">
        <f>VLOOKUP(A168,Data!A:K,6,FALSE)</f>
        <v>6</v>
      </c>
      <c r="G168">
        <f>VLOOKUP(A168,Data!A:K,7,FALSE)</f>
        <v>11</v>
      </c>
      <c r="H168">
        <f>VLOOKUP(A168,Data!A:K,8,FALSE)</f>
        <v>13</v>
      </c>
      <c r="I168">
        <f>VLOOKUP(A168,Data!A:K,9,FALSE)</f>
        <v>8</v>
      </c>
      <c r="J168">
        <f>VLOOKUP(A168,Data!A:K,11,FALSE)</f>
        <v>0</v>
      </c>
      <c r="L168">
        <f>(F168*9)/(E168*($X$2/$X$3))*-1</f>
        <v>-0.91881392067399337</v>
      </c>
      <c r="M168">
        <f>(I168+H168)/(E168*($X$4/$X$3))*-1</f>
        <v>-1.07607760640967</v>
      </c>
      <c r="N168" s="2">
        <f>IF(ISERROR((((E168/D168)/6.15)-(0.11*((F168*9)/E168)))*D168),"0",(((E168/D168)/6.15)-(0.11*((F168*9)/E168)))*D168)</f>
        <v>2.0619070694018196</v>
      </c>
      <c r="P168">
        <f>STANDARDIZE(H168,$X$6,$X$7)</f>
        <v>-0.66840414459291164</v>
      </c>
      <c r="Q168">
        <f>STANDARDIZE(L168,$X$9,$X$10)</f>
        <v>0.15214666450061021</v>
      </c>
      <c r="R168">
        <f>STANDARDIZE(M168,$X$12,$X$13)</f>
        <v>-0.23907624821468904</v>
      </c>
      <c r="S168">
        <f>STANDARDIZE(N168,$X$15,$X$16)</f>
        <v>-0.29092368919258677</v>
      </c>
      <c r="T168">
        <f>STANDARDIZE(J168,$X$18,$X$19)</f>
        <v>-0.32422666522395566</v>
      </c>
      <c r="U168">
        <f>(SUM(P168:T168))</f>
        <v>-1.3704840827235329</v>
      </c>
    </row>
    <row r="169" spans="1:21" x14ac:dyDescent="0.25">
      <c r="A169" s="5">
        <v>4363</v>
      </c>
      <c r="B169" t="str">
        <f>VLOOKUP(A169,Data!A:K,2,FALSE)</f>
        <v>Craig Breslow</v>
      </c>
      <c r="C169" t="str">
        <f>VLOOKUP(A169,Data!A:K,3,FALSE)</f>
        <v>Marlins</v>
      </c>
      <c r="D169">
        <f>VLOOKUP(A169,Data!A:K,4,FALSE)</f>
        <v>0</v>
      </c>
      <c r="E169">
        <f>VLOOKUP(A169,Data!A:K,5,FALSE)</f>
        <v>12.2</v>
      </c>
      <c r="F169">
        <f>VLOOKUP(A169,Data!A:K,6,FALSE)</f>
        <v>5</v>
      </c>
      <c r="G169">
        <f>VLOOKUP(A169,Data!A:K,7,FALSE)</f>
        <v>7</v>
      </c>
      <c r="H169">
        <f>VLOOKUP(A169,Data!A:K,8,FALSE)</f>
        <v>20</v>
      </c>
      <c r="I169">
        <f>VLOOKUP(A169,Data!A:K,9,FALSE)</f>
        <v>2</v>
      </c>
      <c r="J169">
        <f>VLOOKUP(A169,Data!A:K,11,FALSE)</f>
        <v>0</v>
      </c>
      <c r="L169">
        <f>(F169*9)/(E169*($X$2/$X$3))*-1</f>
        <v>-0.94768375697932372</v>
      </c>
      <c r="M169">
        <f>(I169+H169)/(E169*($X$4/$X$3))*-1</f>
        <v>-1.3952887620971601</v>
      </c>
      <c r="N169" s="2" t="str">
        <f>IF(ISERROR((((E169/D169)/6.15)-(0.11*((F169*9)/E169)))*D169),"0",(((E169/D169)/6.15)-(0.11*((F169*9)/E169)))*D169)</f>
        <v>0</v>
      </c>
      <c r="P169">
        <f>STANDARDIZE(H169,$X$6,$X$7)</f>
        <v>-6.0063354543935632E-2</v>
      </c>
      <c r="Q169">
        <f>STANDARDIZE(L169,$X$9,$X$10)</f>
        <v>9.98003215491442E-2</v>
      </c>
      <c r="R169">
        <f>STANDARDIZE(M169,$X$12,$X$13)</f>
        <v>-1.3808203635504699</v>
      </c>
      <c r="S169">
        <f>STANDARDIZE(N169,$X$15,$X$16)</f>
        <v>-1.4161756892355608</v>
      </c>
      <c r="T169">
        <f>STANDARDIZE(J169,$X$18,$X$19)</f>
        <v>-0.32422666522395566</v>
      </c>
      <c r="U169">
        <f>(SUM(P169:T169))</f>
        <v>-3.0814857510047777</v>
      </c>
    </row>
    <row r="170" spans="1:21" x14ac:dyDescent="0.25">
      <c r="A170" s="5">
        <v>9460</v>
      </c>
      <c r="B170" t="str">
        <f>VLOOKUP(A170,Data!A:K,2,FALSE)</f>
        <v>Dan Straily</v>
      </c>
      <c r="C170" t="str">
        <f>VLOOKUP(A170,Data!A:K,3,FALSE)</f>
        <v>Reds</v>
      </c>
      <c r="D170">
        <f>VLOOKUP(A170,Data!A:K,4,FALSE)</f>
        <v>4</v>
      </c>
      <c r="E170">
        <f>VLOOKUP(A170,Data!A:K,5,FALSE)</f>
        <v>30.1</v>
      </c>
      <c r="F170">
        <f>VLOOKUP(A170,Data!A:K,6,FALSE)</f>
        <v>12</v>
      </c>
      <c r="G170">
        <f>VLOOKUP(A170,Data!A:K,7,FALSE)</f>
        <v>26</v>
      </c>
      <c r="H170">
        <f>VLOOKUP(A170,Data!A:K,8,FALSE)</f>
        <v>20</v>
      </c>
      <c r="I170">
        <f>VLOOKUP(A170,Data!A:K,9,FALSE)</f>
        <v>14</v>
      </c>
      <c r="J170">
        <f>VLOOKUP(A170,Data!A:K,11,FALSE)</f>
        <v>0</v>
      </c>
      <c r="L170">
        <f>(F170*9)/(E170*($X$2/$X$3))*-1</f>
        <v>-0.92186645861643179</v>
      </c>
      <c r="M170">
        <f>(I170+H170)/(E170*($X$4/$X$3))*-1</f>
        <v>-0.87400449791286927</v>
      </c>
      <c r="N170" s="2">
        <f>IF(ISERROR((((E170/D170)/6.15)-(0.11*((F170*9)/E170)))*D170),"0",(((E170/D170)/6.15)-(0.11*((F170*9)/E170)))*D170)</f>
        <v>3.3155714015611917</v>
      </c>
      <c r="P170">
        <f>STANDARDIZE(H170,$X$6,$X$7)</f>
        <v>-6.0063354543935632E-2</v>
      </c>
      <c r="Q170">
        <f>STANDARDIZE(L170,$X$9,$X$10)</f>
        <v>0.1466118496745995</v>
      </c>
      <c r="R170">
        <f>STANDARDIZE(M170,$X$12,$X$13)</f>
        <v>0.4836922966280961</v>
      </c>
      <c r="S170">
        <f>STANDARDIZE(N170,$X$15,$X$16)</f>
        <v>0.39324307956199539</v>
      </c>
      <c r="T170">
        <f>STANDARDIZE(J170,$X$18,$X$19)</f>
        <v>-0.32422666522395566</v>
      </c>
      <c r="U170">
        <f>(SUM(P170:T170))</f>
        <v>0.63925720609679981</v>
      </c>
    </row>
    <row r="171" spans="1:21" x14ac:dyDescent="0.25">
      <c r="A171" s="5">
        <v>4026</v>
      </c>
      <c r="B171" t="str">
        <f>VLOOKUP(A171,Data!A:K,2,FALSE)</f>
        <v>Hector Santiago</v>
      </c>
      <c r="C171" t="str">
        <f>VLOOKUP(A171,Data!A:K,3,FALSE)</f>
        <v>Angels</v>
      </c>
      <c r="D171">
        <f>VLOOKUP(A171,Data!A:K,4,FALSE)</f>
        <v>6</v>
      </c>
      <c r="E171">
        <f>VLOOKUP(A171,Data!A:K,5,FALSE)</f>
        <v>37.200000000000003</v>
      </c>
      <c r="F171">
        <f>VLOOKUP(A171,Data!A:K,6,FALSE)</f>
        <v>15</v>
      </c>
      <c r="G171">
        <f>VLOOKUP(A171,Data!A:K,7,FALSE)</f>
        <v>32</v>
      </c>
      <c r="H171">
        <f>VLOOKUP(A171,Data!A:K,8,FALSE)</f>
        <v>33</v>
      </c>
      <c r="I171">
        <f>VLOOKUP(A171,Data!A:K,9,FALSE)</f>
        <v>13</v>
      </c>
      <c r="J171">
        <f>VLOOKUP(A171,Data!A:K,11,FALSE)</f>
        <v>0</v>
      </c>
      <c r="L171">
        <f>(F171*9)/(E171*($X$2/$X$3))*-1</f>
        <v>-0.93239853509256043</v>
      </c>
      <c r="M171">
        <f>(I171+H171)/(E171*($X$4/$X$3))*-1</f>
        <v>-0.95678892141853156</v>
      </c>
      <c r="N171" s="2">
        <f>IF(ISERROR((((E171/D171)/6.15)-(0.11*((F171*9)/E171)))*D171),"0",(((E171/D171)/6.15)-(0.11*((F171*9)/E171)))*D171)</f>
        <v>3.6536191974822971</v>
      </c>
      <c r="P171">
        <f>STANDARDIZE(H171,$X$6,$X$7)</f>
        <v>1.0697123984041625</v>
      </c>
      <c r="Q171">
        <f>STANDARDIZE(L171,$X$9,$X$10)</f>
        <v>0.12751525067141412</v>
      </c>
      <c r="R171">
        <f>STANDARDIZE(M171,$X$12,$X$13)</f>
        <v>0.18759165385610799</v>
      </c>
      <c r="S171">
        <f>STANDARDIZE(N171,$X$15,$X$16)</f>
        <v>0.57772712548007732</v>
      </c>
      <c r="T171">
        <f>STANDARDIZE(J171,$X$18,$X$19)</f>
        <v>-0.32422666522395566</v>
      </c>
      <c r="U171">
        <f>(SUM(P171:T171))</f>
        <v>1.6383197631878064</v>
      </c>
    </row>
    <row r="172" spans="1:21" x14ac:dyDescent="0.25">
      <c r="A172" s="5">
        <v>3201</v>
      </c>
      <c r="B172" t="str">
        <f>VLOOKUP(A172,Data!A:K,2,FALSE)</f>
        <v>Francisco Liriano</v>
      </c>
      <c r="C172" t="str">
        <f>VLOOKUP(A172,Data!A:K,3,FALSE)</f>
        <v>Pirates</v>
      </c>
      <c r="D172">
        <f>VLOOKUP(A172,Data!A:K,4,FALSE)</f>
        <v>6</v>
      </c>
      <c r="E172">
        <f>VLOOKUP(A172,Data!A:K,5,FALSE)</f>
        <v>35</v>
      </c>
      <c r="F172">
        <f>VLOOKUP(A172,Data!A:K,6,FALSE)</f>
        <v>14</v>
      </c>
      <c r="G172">
        <f>VLOOKUP(A172,Data!A:K,7,FALSE)</f>
        <v>39</v>
      </c>
      <c r="H172">
        <f>VLOOKUP(A172,Data!A:K,8,FALSE)</f>
        <v>29</v>
      </c>
      <c r="I172">
        <f>VLOOKUP(A172,Data!A:K,9,FALSE)</f>
        <v>19</v>
      </c>
      <c r="J172">
        <f>VLOOKUP(A172,Data!A:K,11,FALSE)</f>
        <v>0</v>
      </c>
      <c r="L172">
        <f>(F172*9)/(E172*($X$2/$X$3))*-1</f>
        <v>-0.92493934681182</v>
      </c>
      <c r="M172">
        <f>(I172+H172)/(E172*($X$4/$X$3))*-1</f>
        <v>-1.0611442845248011</v>
      </c>
      <c r="N172" s="2">
        <f>IF(ISERROR((((E172/D172)/6.15)-(0.11*((F172*9)/E172)))*D172),"0",(((E172/D172)/6.15)-(0.11*((F172*9)/E172)))*D172)</f>
        <v>3.3150569105691052</v>
      </c>
      <c r="P172">
        <f>STANDARDIZE(H172,$X$6,$X$7)</f>
        <v>0.72208908980474773</v>
      </c>
      <c r="Q172">
        <f>STANDARDIZE(L172,$X$9,$X$10)</f>
        <v>0.14104013608308175</v>
      </c>
      <c r="R172">
        <f>STANDARDIZE(M172,$X$12,$X$13)</f>
        <v>-0.18566322651830405</v>
      </c>
      <c r="S172">
        <f>STANDARDIZE(N172,$X$15,$X$16)</f>
        <v>0.39296230453268366</v>
      </c>
      <c r="T172">
        <f>STANDARDIZE(J172,$X$18,$X$19)</f>
        <v>-0.32422666522395566</v>
      </c>
      <c r="U172">
        <f>(SUM(P172:T172))</f>
        <v>0.74620163867825351</v>
      </c>
    </row>
    <row r="173" spans="1:21" x14ac:dyDescent="0.25">
      <c r="A173" s="5">
        <v>7059</v>
      </c>
      <c r="B173" t="str">
        <f>VLOOKUP(A173,Data!A:K,2,FALSE)</f>
        <v>James Shields</v>
      </c>
      <c r="C173" t="str">
        <f>VLOOKUP(A173,Data!A:K,3,FALSE)</f>
        <v>Padres</v>
      </c>
      <c r="D173">
        <f>VLOOKUP(A173,Data!A:K,4,FALSE)</f>
        <v>7</v>
      </c>
      <c r="E173">
        <f>VLOOKUP(A173,Data!A:K,5,FALSE)</f>
        <v>45</v>
      </c>
      <c r="F173">
        <f>VLOOKUP(A173,Data!A:K,6,FALSE)</f>
        <v>18</v>
      </c>
      <c r="G173">
        <f>VLOOKUP(A173,Data!A:K,7,FALSE)</f>
        <v>34</v>
      </c>
      <c r="H173">
        <f>VLOOKUP(A173,Data!A:K,8,FALSE)</f>
        <v>40</v>
      </c>
      <c r="I173">
        <f>VLOOKUP(A173,Data!A:K,9,FALSE)</f>
        <v>20</v>
      </c>
      <c r="J173">
        <f>VLOOKUP(A173,Data!A:K,11,FALSE)</f>
        <v>0</v>
      </c>
      <c r="L173">
        <f>(F173*9)/(E173*($X$2/$X$3))*-1</f>
        <v>-0.92493934681181988</v>
      </c>
      <c r="M173">
        <f>(I173+H173)/(E173*($X$4/$X$3))*-1</f>
        <v>-1.0316680543991121</v>
      </c>
      <c r="N173" s="2">
        <f>IF(ISERROR((((E173/D173)/6.15)-(0.11*((F173*9)/E173)))*D173),"0",(((E173/D173)/6.15)-(0.11*((F173*9)/E173)))*D173)</f>
        <v>4.5450731707317074</v>
      </c>
      <c r="P173">
        <f>STANDARDIZE(H173,$X$6,$X$7)</f>
        <v>1.6780531884531387</v>
      </c>
      <c r="Q173">
        <f>STANDARDIZE(L173,$X$9,$X$10)</f>
        <v>0.14104013608308194</v>
      </c>
      <c r="R173">
        <f>STANDARDIZE(M173,$X$12,$X$13)</f>
        <v>-8.0233601993412812E-2</v>
      </c>
      <c r="S173">
        <f>STANDARDIZE(N173,$X$15,$X$16)</f>
        <v>1.0642235254541883</v>
      </c>
      <c r="T173">
        <f>STANDARDIZE(J173,$X$18,$X$19)</f>
        <v>-0.32422666522395566</v>
      </c>
      <c r="U173">
        <f>(SUM(P173:T173))</f>
        <v>2.4788565827730404</v>
      </c>
    </row>
    <row r="174" spans="1:21" x14ac:dyDescent="0.25">
      <c r="A174" s="5">
        <v>13431</v>
      </c>
      <c r="B174" t="str">
        <f>VLOOKUP(A174,Data!A:K,2,FALSE)</f>
        <v>Marcus Stroman</v>
      </c>
      <c r="C174" t="str">
        <f>VLOOKUP(A174,Data!A:K,3,FALSE)</f>
        <v>Blue Jays</v>
      </c>
      <c r="D174">
        <f>VLOOKUP(A174,Data!A:K,4,FALSE)</f>
        <v>7</v>
      </c>
      <c r="E174">
        <f>VLOOKUP(A174,Data!A:K,5,FALSE)</f>
        <v>50</v>
      </c>
      <c r="F174">
        <f>VLOOKUP(A174,Data!A:K,6,FALSE)</f>
        <v>20</v>
      </c>
      <c r="G174">
        <f>VLOOKUP(A174,Data!A:K,7,FALSE)</f>
        <v>36</v>
      </c>
      <c r="H174">
        <f>VLOOKUP(A174,Data!A:K,8,FALSE)</f>
        <v>38</v>
      </c>
      <c r="I174">
        <f>VLOOKUP(A174,Data!A:K,9,FALSE)</f>
        <v>13</v>
      </c>
      <c r="J174">
        <f>VLOOKUP(A174,Data!A:K,11,FALSE)</f>
        <v>0</v>
      </c>
      <c r="L174">
        <f>(F174*9)/(E174*($X$2/$X$3))*-1</f>
        <v>-0.92493934681182</v>
      </c>
      <c r="M174">
        <f>(I174+H174)/(E174*($X$4/$X$3))*-1</f>
        <v>-0.78922606161532094</v>
      </c>
      <c r="N174" s="2">
        <f>IF(ISERROR((((E174/D174)/6.15)-(0.11*((F174*9)/E174)))*D174),"0",(((E174/D174)/6.15)-(0.11*((F174*9)/E174)))*D174)</f>
        <v>5.3580813008130077</v>
      </c>
      <c r="P174">
        <f>STANDARDIZE(H174,$X$6,$X$7)</f>
        <v>1.5042415341534312</v>
      </c>
      <c r="Q174">
        <f>STANDARDIZE(L174,$X$9,$X$10)</f>
        <v>0.14104013608308175</v>
      </c>
      <c r="R174">
        <f>STANDARDIZE(M174,$X$12,$X$13)</f>
        <v>0.78692505972381444</v>
      </c>
      <c r="S174">
        <f>STANDARDIZE(N174,$X$15,$X$16)</f>
        <v>1.5079093918063444</v>
      </c>
      <c r="T174">
        <f>STANDARDIZE(J174,$X$18,$X$19)</f>
        <v>-0.32422666522395566</v>
      </c>
      <c r="U174">
        <f>(SUM(P174:T174))</f>
        <v>3.6158894565427162</v>
      </c>
    </row>
    <row r="175" spans="1:21" x14ac:dyDescent="0.25">
      <c r="A175" s="5">
        <v>1345</v>
      </c>
      <c r="B175" t="str">
        <f>VLOOKUP(A175,Data!A:K,2,FALSE)</f>
        <v>Blake Wood</v>
      </c>
      <c r="C175" t="str">
        <f>VLOOKUP(A175,Data!A:K,3,FALSE)</f>
        <v>Reds</v>
      </c>
      <c r="D175">
        <f>VLOOKUP(A175,Data!A:K,4,FALSE)</f>
        <v>0</v>
      </c>
      <c r="E175">
        <f>VLOOKUP(A175,Data!A:K,5,FALSE)</f>
        <v>15</v>
      </c>
      <c r="F175">
        <f>VLOOKUP(A175,Data!A:K,6,FALSE)</f>
        <v>6</v>
      </c>
      <c r="G175">
        <f>VLOOKUP(A175,Data!A:K,7,FALSE)</f>
        <v>10</v>
      </c>
      <c r="H175">
        <f>VLOOKUP(A175,Data!A:K,8,FALSE)</f>
        <v>16</v>
      </c>
      <c r="I175">
        <f>VLOOKUP(A175,Data!A:K,9,FALSE)</f>
        <v>11</v>
      </c>
      <c r="J175">
        <f>VLOOKUP(A175,Data!A:K,11,FALSE)</f>
        <v>0</v>
      </c>
      <c r="L175">
        <f>(F175*9)/(E175*($X$2/$X$3))*-1</f>
        <v>-0.92493934681182</v>
      </c>
      <c r="M175">
        <f>(I175+H175)/(E175*($X$4/$X$3))*-1</f>
        <v>-1.3927518734388018</v>
      </c>
      <c r="N175" s="2" t="str">
        <f>IF(ISERROR((((E175/D175)/6.15)-(0.11*((F175*9)/E175)))*D175),"0",(((E175/D175)/6.15)-(0.11*((F175*9)/E175)))*D175)</f>
        <v>0</v>
      </c>
      <c r="P175">
        <f>STANDARDIZE(H175,$X$6,$X$7)</f>
        <v>-0.4076866631433505</v>
      </c>
      <c r="Q175">
        <f>STANDARDIZE(L175,$X$9,$X$10)</f>
        <v>0.14104013608308175</v>
      </c>
      <c r="R175">
        <f>STANDARDIZE(M175,$X$12,$X$13)</f>
        <v>-1.3717465024233282</v>
      </c>
      <c r="S175">
        <f>STANDARDIZE(N175,$X$15,$X$16)</f>
        <v>-1.4161756892355608</v>
      </c>
      <c r="T175">
        <f>STANDARDIZE(J175,$X$18,$X$19)</f>
        <v>-0.32422666522395566</v>
      </c>
      <c r="U175">
        <f>(SUM(P175:T175))</f>
        <v>-3.3787953839431135</v>
      </c>
    </row>
    <row r="176" spans="1:21" x14ac:dyDescent="0.25">
      <c r="A176" s="5">
        <v>6283</v>
      </c>
      <c r="B176" t="str">
        <f>VLOOKUP(A176,Data!A:K,2,FALSE)</f>
        <v>Scott Feldman</v>
      </c>
      <c r="C176" t="str">
        <f>VLOOKUP(A176,Data!A:K,3,FALSE)</f>
        <v>Astros</v>
      </c>
      <c r="D176">
        <f>VLOOKUP(A176,Data!A:K,4,FALSE)</f>
        <v>4</v>
      </c>
      <c r="E176">
        <f>VLOOKUP(A176,Data!A:K,5,FALSE)</f>
        <v>24.2</v>
      </c>
      <c r="F176">
        <f>VLOOKUP(A176,Data!A:K,6,FALSE)</f>
        <v>10</v>
      </c>
      <c r="G176">
        <f>VLOOKUP(A176,Data!A:K,7,FALSE)</f>
        <v>17</v>
      </c>
      <c r="H176">
        <f>VLOOKUP(A176,Data!A:K,8,FALSE)</f>
        <v>26</v>
      </c>
      <c r="I176">
        <f>VLOOKUP(A176,Data!A:K,9,FALSE)</f>
        <v>11</v>
      </c>
      <c r="J176">
        <f>VLOOKUP(A176,Data!A:K,11,FALSE)</f>
        <v>0</v>
      </c>
      <c r="L176">
        <f>(F176*9)/(E176*($X$2/$X$3))*-1</f>
        <v>-0.95551585414444207</v>
      </c>
      <c r="M176">
        <f>(I176+H176)/(E176*($X$4/$X$3))*-1</f>
        <v>-1.1830077896518747</v>
      </c>
      <c r="N176" s="2">
        <f>IF(ISERROR((((E176/D176)/6.15)-(0.11*((F176*9)/E176)))*D176),"0",(((E176/D176)/6.15)-(0.11*((F176*9)/E176)))*D176)</f>
        <v>2.2985957132298589</v>
      </c>
      <c r="P176">
        <f>STANDARDIZE(H176,$X$6,$X$7)</f>
        <v>0.46137160835518665</v>
      </c>
      <c r="Q176">
        <f>STANDARDIZE(L176,$X$9,$X$10)</f>
        <v>8.5599283486493552E-2</v>
      </c>
      <c r="R176">
        <f>STANDARDIZE(M176,$X$12,$X$13)</f>
        <v>-0.62154066179579792</v>
      </c>
      <c r="S176">
        <f>STANDARDIZE(N176,$X$15,$X$16)</f>
        <v>-0.16175473982173724</v>
      </c>
      <c r="T176">
        <f>STANDARDIZE(J176,$X$18,$X$19)</f>
        <v>-0.32422666522395566</v>
      </c>
      <c r="U176">
        <f>(SUM(P176:T176))</f>
        <v>-0.56055117499981055</v>
      </c>
    </row>
    <row r="177" spans="1:21" x14ac:dyDescent="0.25">
      <c r="A177" s="5">
        <v>9227</v>
      </c>
      <c r="B177" t="str">
        <f>VLOOKUP(A177,Data!A:K,2,FALSE)</f>
        <v>Koji Uehara</v>
      </c>
      <c r="C177" t="str">
        <f>VLOOKUP(A177,Data!A:K,3,FALSE)</f>
        <v>Red Sox</v>
      </c>
      <c r="D177">
        <f>VLOOKUP(A177,Data!A:K,4,FALSE)</f>
        <v>0</v>
      </c>
      <c r="E177">
        <f>VLOOKUP(A177,Data!A:K,5,FALSE)</f>
        <v>12.1</v>
      </c>
      <c r="F177">
        <f>VLOOKUP(A177,Data!A:K,6,FALSE)</f>
        <v>5</v>
      </c>
      <c r="G177">
        <f>VLOOKUP(A177,Data!A:K,7,FALSE)</f>
        <v>12</v>
      </c>
      <c r="H177">
        <f>VLOOKUP(A177,Data!A:K,8,FALSE)</f>
        <v>4</v>
      </c>
      <c r="I177">
        <f>VLOOKUP(A177,Data!A:K,9,FALSE)</f>
        <v>5</v>
      </c>
      <c r="J177">
        <f>VLOOKUP(A177,Data!A:K,11,FALSE)</f>
        <v>0</v>
      </c>
      <c r="L177">
        <f>(F177*9)/(E177*($X$2/$X$3))*-1</f>
        <v>-0.95551585414444207</v>
      </c>
      <c r="M177">
        <f>(I177+H177)/(E177*($X$4/$X$3))*-1</f>
        <v>-0.57551730307388493</v>
      </c>
      <c r="N177" s="2" t="str">
        <f>IF(ISERROR((((E177/D177)/6.15)-(0.11*((F177*9)/E177)))*D177),"0",(((E177/D177)/6.15)-(0.11*((F177*9)/E177)))*D177)</f>
        <v>0</v>
      </c>
      <c r="P177">
        <f>STANDARDIZE(H177,$X$6,$X$7)</f>
        <v>-1.450556588941595</v>
      </c>
      <c r="Q177">
        <f>STANDARDIZE(L177,$X$9,$X$10)</f>
        <v>8.5599283486493552E-2</v>
      </c>
      <c r="R177">
        <f>STANDARDIZE(M177,$X$12,$X$13)</f>
        <v>1.5513116205095479</v>
      </c>
      <c r="S177">
        <f>STANDARDIZE(N177,$X$15,$X$16)</f>
        <v>-1.4161756892355608</v>
      </c>
      <c r="T177">
        <f>STANDARDIZE(J177,$X$18,$X$19)</f>
        <v>-0.32422666522395566</v>
      </c>
      <c r="U177">
        <f>(SUM(P177:T177))</f>
        <v>-1.55404803940507</v>
      </c>
    </row>
    <row r="178" spans="1:21" x14ac:dyDescent="0.25">
      <c r="A178" s="5">
        <v>9080</v>
      </c>
      <c r="B178" t="str">
        <f>VLOOKUP(A178,Data!A:K,2,FALSE)</f>
        <v>Zach Putnam</v>
      </c>
      <c r="C178" t="str">
        <f>VLOOKUP(A178,Data!A:K,3,FALSE)</f>
        <v>White Sox</v>
      </c>
      <c r="D178">
        <f>VLOOKUP(A178,Data!A:K,4,FALSE)</f>
        <v>0</v>
      </c>
      <c r="E178">
        <f>VLOOKUP(A178,Data!A:K,5,FALSE)</f>
        <v>12.1</v>
      </c>
      <c r="F178">
        <f>VLOOKUP(A178,Data!A:K,6,FALSE)</f>
        <v>5</v>
      </c>
      <c r="G178">
        <f>VLOOKUP(A178,Data!A:K,7,FALSE)</f>
        <v>12</v>
      </c>
      <c r="H178">
        <f>VLOOKUP(A178,Data!A:K,8,FALSE)</f>
        <v>9</v>
      </c>
      <c r="I178">
        <f>VLOOKUP(A178,Data!A:K,9,FALSE)</f>
        <v>3</v>
      </c>
      <c r="J178">
        <f>VLOOKUP(A178,Data!A:K,11,FALSE)</f>
        <v>0</v>
      </c>
      <c r="L178">
        <f>(F178*9)/(E178*($X$2/$X$3))*-1</f>
        <v>-0.95551585414444207</v>
      </c>
      <c r="M178">
        <f>(I178+H178)/(E178*($X$4/$X$3))*-1</f>
        <v>-0.76735640409851325</v>
      </c>
      <c r="N178" s="2" t="str">
        <f>IF(ISERROR((((E178/D178)/6.15)-(0.11*((F178*9)/E178)))*D178),"0",(((E178/D178)/6.15)-(0.11*((F178*9)/E178)))*D178)</f>
        <v>0</v>
      </c>
      <c r="P178">
        <f>STANDARDIZE(H178,$X$6,$X$7)</f>
        <v>-1.0160274531923266</v>
      </c>
      <c r="Q178">
        <f>STANDARDIZE(L178,$X$9,$X$10)</f>
        <v>8.5599283486493552E-2</v>
      </c>
      <c r="R178">
        <f>STANDARDIZE(M178,$X$12,$X$13)</f>
        <v>0.8651477418868071</v>
      </c>
      <c r="S178">
        <f>STANDARDIZE(N178,$X$15,$X$16)</f>
        <v>-1.4161756892355608</v>
      </c>
      <c r="T178">
        <f>STANDARDIZE(J178,$X$18,$X$19)</f>
        <v>-0.32422666522395566</v>
      </c>
      <c r="U178">
        <f>(SUM(P178:T178))</f>
        <v>-1.8056827822785422</v>
      </c>
    </row>
    <row r="179" spans="1:21" x14ac:dyDescent="0.25">
      <c r="A179" s="5">
        <v>12385</v>
      </c>
      <c r="B179" t="str">
        <f>VLOOKUP(A179,Data!A:K,2,FALSE)</f>
        <v>Nicholas Tropeano</v>
      </c>
      <c r="C179" t="str">
        <f>VLOOKUP(A179,Data!A:K,3,FALSE)</f>
        <v>Angels</v>
      </c>
      <c r="D179">
        <f>VLOOKUP(A179,Data!A:K,4,FALSE)</f>
        <v>6</v>
      </c>
      <c r="E179">
        <f>VLOOKUP(A179,Data!A:K,5,FALSE)</f>
        <v>31.2</v>
      </c>
      <c r="F179">
        <f>VLOOKUP(A179,Data!A:K,6,FALSE)</f>
        <v>13</v>
      </c>
      <c r="G179">
        <f>VLOOKUP(A179,Data!A:K,7,FALSE)</f>
        <v>36</v>
      </c>
      <c r="H179">
        <f>VLOOKUP(A179,Data!A:K,8,FALSE)</f>
        <v>35</v>
      </c>
      <c r="I179">
        <f>VLOOKUP(A179,Data!A:K,9,FALSE)</f>
        <v>17</v>
      </c>
      <c r="J179">
        <f>VLOOKUP(A179,Data!A:K,11,FALSE)</f>
        <v>0</v>
      </c>
      <c r="L179">
        <f>(F179*9)/(E179*($X$2/$X$3))*-1</f>
        <v>-0.96347848626231247</v>
      </c>
      <c r="M179">
        <f>(I179+H179)/(E179*($X$4/$X$3))*-1</f>
        <v>-1.2895850679988903</v>
      </c>
      <c r="N179" s="2">
        <f>IF(ISERROR((((E179/D179)/6.15)-(0.11*((F179*9)/E179)))*D179),"0",(((E179/D179)/6.15)-(0.11*((F179*9)/E179)))*D179)</f>
        <v>2.5981707317073166</v>
      </c>
      <c r="P179">
        <f>STANDARDIZE(H179,$X$6,$X$7)</f>
        <v>1.24352405270387</v>
      </c>
      <c r="Q179">
        <f>STANDARDIZE(L179,$X$9,$X$10)</f>
        <v>7.1161561456131922E-2</v>
      </c>
      <c r="R179">
        <f>STANDARDIZE(M179,$X$12,$X$13)</f>
        <v>-1.0027428165862089</v>
      </c>
      <c r="S179">
        <f>STANDARDIZE(N179,$X$15,$X$16)</f>
        <v>1.7334181593426908E-3</v>
      </c>
      <c r="T179">
        <f>STANDARDIZE(J179,$X$18,$X$19)</f>
        <v>-0.32422666522395566</v>
      </c>
      <c r="U179">
        <f>(SUM(P179:T179))</f>
        <v>-1.0550449490820013E-2</v>
      </c>
    </row>
    <row r="180" spans="1:21" x14ac:dyDescent="0.25">
      <c r="A180" s="5">
        <v>1701</v>
      </c>
      <c r="B180" t="str">
        <f>VLOOKUP(A180,Data!A:K,2,FALSE)</f>
        <v>Chris Capuano</v>
      </c>
      <c r="C180" t="str">
        <f>VLOOKUP(A180,Data!A:K,3,FALSE)</f>
        <v>Brewers</v>
      </c>
      <c r="D180">
        <f>VLOOKUP(A180,Data!A:K,4,FALSE)</f>
        <v>0</v>
      </c>
      <c r="E180">
        <f>VLOOKUP(A180,Data!A:K,5,FALSE)</f>
        <v>17</v>
      </c>
      <c r="F180">
        <f>VLOOKUP(A180,Data!A:K,6,FALSE)</f>
        <v>7</v>
      </c>
      <c r="G180">
        <f>VLOOKUP(A180,Data!A:K,7,FALSE)</f>
        <v>17</v>
      </c>
      <c r="H180">
        <f>VLOOKUP(A180,Data!A:K,8,FALSE)</f>
        <v>17</v>
      </c>
      <c r="I180">
        <f>VLOOKUP(A180,Data!A:K,9,FALSE)</f>
        <v>13</v>
      </c>
      <c r="J180">
        <f>VLOOKUP(A180,Data!A:K,11,FALSE)</f>
        <v>0</v>
      </c>
      <c r="L180">
        <f>(F180*9)/(E180*($X$2/$X$3))*-1</f>
        <v>-0.95214344524746164</v>
      </c>
      <c r="M180">
        <f>(I180+H180)/(E180*($X$4/$X$3))*-1</f>
        <v>-1.3654430131752955</v>
      </c>
      <c r="N180" s="2" t="str">
        <f>IF(ISERROR((((E180/D180)/6.15)-(0.11*((F180*9)/E180)))*D180),"0",(((E180/D180)/6.15)-(0.11*((F180*9)/E180)))*D180)</f>
        <v>0</v>
      </c>
      <c r="P180">
        <f>STANDARDIZE(H180,$X$6,$X$7)</f>
        <v>-0.32078083599349677</v>
      </c>
      <c r="Q180">
        <f>STANDARDIZE(L180,$X$9,$X$10)</f>
        <v>9.1714083405235E-2</v>
      </c>
      <c r="R180">
        <f>STANDARDIZE(M180,$X$12,$X$13)</f>
        <v>-1.2740690561723247</v>
      </c>
      <c r="S180">
        <f>STANDARDIZE(N180,$X$15,$X$16)</f>
        <v>-1.4161756892355608</v>
      </c>
      <c r="T180">
        <f>STANDARDIZE(J180,$X$18,$X$19)</f>
        <v>-0.32422666522395566</v>
      </c>
      <c r="U180">
        <f>(SUM(P180:T180))</f>
        <v>-3.2435381632201028</v>
      </c>
    </row>
    <row r="181" spans="1:21" x14ac:dyDescent="0.25">
      <c r="A181" s="5">
        <v>9388</v>
      </c>
      <c r="B181" t="str">
        <f>VLOOKUP(A181,Data!A:K,2,FALSE)</f>
        <v>Josh Tomlin</v>
      </c>
      <c r="C181" t="str">
        <f>VLOOKUP(A181,Data!A:K,3,FALSE)</f>
        <v>Indians</v>
      </c>
      <c r="D181">
        <f>VLOOKUP(A181,Data!A:K,4,FALSE)</f>
        <v>5</v>
      </c>
      <c r="E181">
        <f>VLOOKUP(A181,Data!A:K,5,FALSE)</f>
        <v>29</v>
      </c>
      <c r="F181">
        <f>VLOOKUP(A181,Data!A:K,6,FALSE)</f>
        <v>12</v>
      </c>
      <c r="G181">
        <f>VLOOKUP(A181,Data!A:K,7,FALSE)</f>
        <v>19</v>
      </c>
      <c r="H181">
        <f>VLOOKUP(A181,Data!A:K,8,FALSE)</f>
        <v>30</v>
      </c>
      <c r="I181">
        <f>VLOOKUP(A181,Data!A:K,9,FALSE)</f>
        <v>2</v>
      </c>
      <c r="J181">
        <f>VLOOKUP(A181,Data!A:K,11,FALSE)</f>
        <v>0</v>
      </c>
      <c r="L181">
        <f>(F181*9)/(E181*($X$2/$X$3))*-1</f>
        <v>-0.95683380704671028</v>
      </c>
      <c r="M181">
        <f>(I181+H181)/(E181*($X$4/$X$3))*-1</f>
        <v>-0.85379425191650671</v>
      </c>
      <c r="N181" s="2">
        <f>IF(ISERROR((((E181/D181)/6.15)-(0.11*((F181*9)/E181)))*D181),"0",(((E181/D181)/6.15)-(0.11*((F181*9)/E181)))*D181)</f>
        <v>2.6671712924025792</v>
      </c>
      <c r="P181">
        <f>STANDARDIZE(H181,$X$6,$X$7)</f>
        <v>0.80899491695460146</v>
      </c>
      <c r="Q181">
        <f>STANDARDIZE(L181,$X$9,$X$10)</f>
        <v>8.320959156422679E-2</v>
      </c>
      <c r="R181">
        <f>STANDARDIZE(M181,$X$12,$X$13)</f>
        <v>0.55597964944989409</v>
      </c>
      <c r="S181">
        <f>STANDARDIZE(N181,$X$15,$X$16)</f>
        <v>3.9389343626903127E-2</v>
      </c>
      <c r="T181">
        <f>STANDARDIZE(J181,$X$18,$X$19)</f>
        <v>-0.32422666522395566</v>
      </c>
      <c r="U181">
        <f>(SUM(P181:T181))</f>
        <v>1.1633468363716699</v>
      </c>
    </row>
    <row r="182" spans="1:21" x14ac:dyDescent="0.25">
      <c r="A182" s="5">
        <v>10547</v>
      </c>
      <c r="B182" t="str">
        <f>VLOOKUP(A182,Data!A:K,2,FALSE)</f>
        <v>Jimmy Nelson</v>
      </c>
      <c r="C182" t="str">
        <f>VLOOKUP(A182,Data!A:K,3,FALSE)</f>
        <v>Brewers</v>
      </c>
      <c r="D182">
        <f>VLOOKUP(A182,Data!A:K,4,FALSE)</f>
        <v>7</v>
      </c>
      <c r="E182">
        <f>VLOOKUP(A182,Data!A:K,5,FALSE)</f>
        <v>43.1</v>
      </c>
      <c r="F182">
        <f>VLOOKUP(A182,Data!A:K,6,FALSE)</f>
        <v>18</v>
      </c>
      <c r="G182">
        <f>VLOOKUP(A182,Data!A:K,7,FALSE)</f>
        <v>36</v>
      </c>
      <c r="H182">
        <f>VLOOKUP(A182,Data!A:K,8,FALSE)</f>
        <v>36</v>
      </c>
      <c r="I182">
        <f>VLOOKUP(A182,Data!A:K,9,FALSE)</f>
        <v>18</v>
      </c>
      <c r="J182">
        <f>VLOOKUP(A182,Data!A:K,11,FALSE)</f>
        <v>0</v>
      </c>
      <c r="L182">
        <f>(F182*9)/(E182*($X$2/$X$3))*-1</f>
        <v>-0.96571393518635484</v>
      </c>
      <c r="M182">
        <f>(I182+H182)/(E182*($X$4/$X$3))*-1</f>
        <v>-0.96943285854208927</v>
      </c>
      <c r="N182" s="2">
        <f>IF(ISERROR((((E182/D182)/6.15)-(0.11*((F182*9)/E182)))*D182),"0",(((E182/D182)/6.15)-(0.11*((F182*9)/E182)))*D182)</f>
        <v>4.1139305453379356</v>
      </c>
      <c r="P182">
        <f>STANDARDIZE(H182,$X$6,$X$7)</f>
        <v>1.3304298798537237</v>
      </c>
      <c r="Q182">
        <f>STANDARDIZE(L182,$X$9,$X$10)</f>
        <v>6.7108279865241774E-2</v>
      </c>
      <c r="R182">
        <f>STANDARDIZE(M182,$X$12,$X$13)</f>
        <v>0.14236722937004548</v>
      </c>
      <c r="S182">
        <f>STANDARDIZE(N182,$X$15,$X$16)</f>
        <v>0.82893450165309834</v>
      </c>
      <c r="T182">
        <f>STANDARDIZE(J182,$X$18,$X$19)</f>
        <v>-0.32422666522395566</v>
      </c>
      <c r="U182">
        <f>(SUM(P182:T182))</f>
        <v>2.0446132255181535</v>
      </c>
    </row>
    <row r="183" spans="1:21" x14ac:dyDescent="0.25">
      <c r="A183" s="5">
        <v>13125</v>
      </c>
      <c r="B183" t="str">
        <f>VLOOKUP(A183,Data!A:K,2,FALSE)</f>
        <v>Gerrit Cole</v>
      </c>
      <c r="C183" t="str">
        <f>VLOOKUP(A183,Data!A:K,3,FALSE)</f>
        <v>Pirates</v>
      </c>
      <c r="D183">
        <f>VLOOKUP(A183,Data!A:K,4,FALSE)</f>
        <v>6</v>
      </c>
      <c r="E183">
        <f>VLOOKUP(A183,Data!A:K,5,FALSE)</f>
        <v>33.1</v>
      </c>
      <c r="F183">
        <f>VLOOKUP(A183,Data!A:K,6,FALSE)</f>
        <v>14</v>
      </c>
      <c r="G183">
        <f>VLOOKUP(A183,Data!A:K,7,FALSE)</f>
        <v>32</v>
      </c>
      <c r="H183">
        <f>VLOOKUP(A183,Data!A:K,8,FALSE)</f>
        <v>33</v>
      </c>
      <c r="I183">
        <f>VLOOKUP(A183,Data!A:K,9,FALSE)</f>
        <v>12</v>
      </c>
      <c r="J183">
        <f>VLOOKUP(A183,Data!A:K,11,FALSE)</f>
        <v>0</v>
      </c>
      <c r="L183">
        <f>(F183*9)/(E183*($X$2/$X$3))*-1</f>
        <v>-0.97803254194603317</v>
      </c>
      <c r="M183">
        <f>(I183+H183)/(E183*($X$4/$X$3))*-1</f>
        <v>-1.0519273968571008</v>
      </c>
      <c r="N183" s="2">
        <f>IF(ISERROR((((E183/D183)/6.15)-(0.11*((F183*9)/E183)))*D183),"0",(((E183/D183)/6.15)-(0.11*((F183*9)/E183)))*D183)</f>
        <v>2.8697271141895704</v>
      </c>
      <c r="P183">
        <f>STANDARDIZE(H183,$X$6,$X$7)</f>
        <v>1.0697123984041625</v>
      </c>
      <c r="Q183">
        <f>STANDARDIZE(L183,$X$9,$X$10)</f>
        <v>4.477237164232916E-2</v>
      </c>
      <c r="R183">
        <f>STANDARDIZE(M183,$X$12,$X$13)</f>
        <v>-0.15269656144783197</v>
      </c>
      <c r="S183">
        <f>STANDARDIZE(N183,$X$15,$X$16)</f>
        <v>0.14993086461421115</v>
      </c>
      <c r="T183">
        <f>STANDARDIZE(J183,$X$18,$X$19)</f>
        <v>-0.32422666522395566</v>
      </c>
      <c r="U183">
        <f>(SUM(P183:T183))</f>
        <v>0.7874924079889154</v>
      </c>
    </row>
    <row r="184" spans="1:21" x14ac:dyDescent="0.25">
      <c r="A184" s="5">
        <v>7624</v>
      </c>
      <c r="B184" t="str">
        <f>VLOOKUP(A184,Data!A:K,2,FALSE)</f>
        <v>Carlos Torres</v>
      </c>
      <c r="C184" t="str">
        <f>VLOOKUP(A184,Data!A:K,3,FALSE)</f>
        <v>Brewers</v>
      </c>
      <c r="D184">
        <f>VLOOKUP(A184,Data!A:K,4,FALSE)</f>
        <v>0</v>
      </c>
      <c r="E184">
        <f>VLOOKUP(A184,Data!A:K,5,FALSE)</f>
        <v>16.2</v>
      </c>
      <c r="F184">
        <f>VLOOKUP(A184,Data!A:K,6,FALSE)</f>
        <v>7</v>
      </c>
      <c r="G184">
        <f>VLOOKUP(A184,Data!A:K,7,FALSE)</f>
        <v>17</v>
      </c>
      <c r="H184">
        <f>VLOOKUP(A184,Data!A:K,8,FALSE)</f>
        <v>17</v>
      </c>
      <c r="I184">
        <f>VLOOKUP(A184,Data!A:K,9,FALSE)</f>
        <v>8</v>
      </c>
      <c r="J184">
        <f>VLOOKUP(A184,Data!A:K,11,FALSE)</f>
        <v>0</v>
      </c>
      <c r="L184">
        <f>(F184*9)/(E184*($X$2/$X$3))*-1</f>
        <v>-0.99916287464239817</v>
      </c>
      <c r="M184">
        <f>(I184+H184)/(E184*($X$4/$X$3))*-1</f>
        <v>-1.1940602481471208</v>
      </c>
      <c r="N184" s="2" t="str">
        <f>IF(ISERROR((((E184/D184)/6.15)-(0.11*((F184*9)/E184)))*D184),"0",(((E184/D184)/6.15)-(0.11*((F184*9)/E184)))*D184)</f>
        <v>0</v>
      </c>
      <c r="P184">
        <f>STANDARDIZE(H184,$X$6,$X$7)</f>
        <v>-0.32078083599349677</v>
      </c>
      <c r="Q184">
        <f>STANDARDIZE(L184,$X$9,$X$10)</f>
        <v>6.4591775422893662E-3</v>
      </c>
      <c r="R184">
        <f>STANDARDIZE(M184,$X$12,$X$13)</f>
        <v>-0.661072737107396</v>
      </c>
      <c r="S184">
        <f>STANDARDIZE(N184,$X$15,$X$16)</f>
        <v>-1.4161756892355608</v>
      </c>
      <c r="T184">
        <f>STANDARDIZE(J184,$X$18,$X$19)</f>
        <v>-0.32422666522395566</v>
      </c>
      <c r="U184">
        <f>(SUM(P184:T184))</f>
        <v>-2.7157967500181202</v>
      </c>
    </row>
    <row r="185" spans="1:21" x14ac:dyDescent="0.25">
      <c r="A185" s="5">
        <v>404</v>
      </c>
      <c r="B185" t="str">
        <f>VLOOKUP(A185,Data!A:K,2,FALSE)</f>
        <v>CC Sabathia</v>
      </c>
      <c r="C185" t="str">
        <f>VLOOKUP(A185,Data!A:K,3,FALSE)</f>
        <v>Yankees</v>
      </c>
      <c r="D185">
        <f>VLOOKUP(A185,Data!A:K,4,FALSE)</f>
        <v>5</v>
      </c>
      <c r="E185">
        <f>VLOOKUP(A185,Data!A:K,5,FALSE)</f>
        <v>28.1</v>
      </c>
      <c r="F185">
        <f>VLOOKUP(A185,Data!A:K,6,FALSE)</f>
        <v>12</v>
      </c>
      <c r="G185">
        <f>VLOOKUP(A185,Data!A:K,7,FALSE)</f>
        <v>21</v>
      </c>
      <c r="H185">
        <f>VLOOKUP(A185,Data!A:K,8,FALSE)</f>
        <v>31</v>
      </c>
      <c r="I185">
        <f>VLOOKUP(A185,Data!A:K,9,FALSE)</f>
        <v>13</v>
      </c>
      <c r="J185">
        <f>VLOOKUP(A185,Data!A:K,11,FALSE)</f>
        <v>0</v>
      </c>
      <c r="L185">
        <f>(F185*9)/(E185*($X$2/$X$3))*-1</f>
        <v>-0.98747972969233444</v>
      </c>
      <c r="M185">
        <f>(I185+H185)/(E185*($X$4/$X$3))*-1</f>
        <v>-1.2115674660203097</v>
      </c>
      <c r="N185" s="2">
        <f>IF(ISERROR((((E185/D185)/6.15)-(0.11*((F185*9)/E185)))*D185),"0",(((E185/D185)/6.15)-(0.11*((F185*9)/E185)))*D185)</f>
        <v>2.4552266874981918</v>
      </c>
      <c r="P185">
        <f>STANDARDIZE(H185,$X$6,$X$7)</f>
        <v>0.89590074410445519</v>
      </c>
      <c r="Q185">
        <f>STANDARDIZE(L185,$X$9,$X$10)</f>
        <v>2.7642876190237971E-2</v>
      </c>
      <c r="R185">
        <f>STANDARDIZE(M185,$X$12,$X$13)</f>
        <v>-0.72369198654924216</v>
      </c>
      <c r="S185">
        <f>STANDARDIZE(N185,$X$15,$X$16)</f>
        <v>-7.6275951917269255E-2</v>
      </c>
      <c r="T185">
        <f>STANDARDIZE(J185,$X$18,$X$19)</f>
        <v>-0.32422666522395566</v>
      </c>
      <c r="U185">
        <f>(SUM(P185:T185))</f>
        <v>-0.20065098339577392</v>
      </c>
    </row>
    <row r="186" spans="1:21" x14ac:dyDescent="0.25">
      <c r="A186" s="5">
        <v>13273</v>
      </c>
      <c r="B186" t="str">
        <f>VLOOKUP(A186,Data!A:K,2,FALSE)</f>
        <v>Ross Stripling</v>
      </c>
      <c r="C186" t="str">
        <f>VLOOKUP(A186,Data!A:K,3,FALSE)</f>
        <v>Dodgers</v>
      </c>
      <c r="D186">
        <f>VLOOKUP(A186,Data!A:K,4,FALSE)</f>
        <v>6</v>
      </c>
      <c r="E186">
        <f>VLOOKUP(A186,Data!A:K,5,FALSE)</f>
        <v>33</v>
      </c>
      <c r="F186">
        <f>VLOOKUP(A186,Data!A:K,6,FALSE)</f>
        <v>14</v>
      </c>
      <c r="G186">
        <f>VLOOKUP(A186,Data!A:K,7,FALSE)</f>
        <v>28</v>
      </c>
      <c r="H186">
        <f>VLOOKUP(A186,Data!A:K,8,FALSE)</f>
        <v>27</v>
      </c>
      <c r="I186">
        <f>VLOOKUP(A186,Data!A:K,9,FALSE)</f>
        <v>12</v>
      </c>
      <c r="J186">
        <f>VLOOKUP(A186,Data!A:K,11,FALSE)</f>
        <v>0</v>
      </c>
      <c r="L186">
        <f>(F186*9)/(E186*($X$2/$X$3))*-1</f>
        <v>-0.98099627692162727</v>
      </c>
      <c r="M186">
        <f>(I186+H186)/(E186*($X$4/$X$3))*-1</f>
        <v>-0.91443304821739502</v>
      </c>
      <c r="N186" s="2">
        <f>IF(ISERROR((((E186/D186)/6.15)-(0.11*((F186*9)/E186)))*D186),"0",(((E186/D186)/6.15)-(0.11*((F186*9)/E186)))*D186)</f>
        <v>2.8458536585365852</v>
      </c>
      <c r="P186">
        <f>STANDARDIZE(H186,$X$6,$X$7)</f>
        <v>0.54827743550504038</v>
      </c>
      <c r="Q186">
        <f>STANDARDIZE(L186,$X$9,$X$10)</f>
        <v>3.9398572989336474E-2</v>
      </c>
      <c r="R186">
        <f>STANDARDIZE(M186,$X$12,$X$13)</f>
        <v>0.33908876827603912</v>
      </c>
      <c r="S186">
        <f>STANDARDIZE(N186,$X$15,$X$16)</f>
        <v>0.13690231734352731</v>
      </c>
      <c r="T186">
        <f>STANDARDIZE(J186,$X$18,$X$19)</f>
        <v>-0.32422666522395566</v>
      </c>
      <c r="U186">
        <f>(SUM(P186:T186))</f>
        <v>0.73944042888998762</v>
      </c>
    </row>
    <row r="187" spans="1:21" x14ac:dyDescent="0.25">
      <c r="A187" s="5">
        <v>12317</v>
      </c>
      <c r="B187" t="str">
        <f>VLOOKUP(A187,Data!A:K,2,FALSE)</f>
        <v>Colin Rea</v>
      </c>
      <c r="C187" t="str">
        <f>VLOOKUP(A187,Data!A:K,3,FALSE)</f>
        <v>Padres</v>
      </c>
      <c r="D187">
        <f>VLOOKUP(A187,Data!A:K,4,FALSE)</f>
        <v>6</v>
      </c>
      <c r="E187">
        <f>VLOOKUP(A187,Data!A:K,5,FALSE)</f>
        <v>35.1</v>
      </c>
      <c r="F187">
        <f>VLOOKUP(A187,Data!A:K,6,FALSE)</f>
        <v>15</v>
      </c>
      <c r="G187">
        <f>VLOOKUP(A187,Data!A:K,7,FALSE)</f>
        <v>27</v>
      </c>
      <c r="H187">
        <f>VLOOKUP(A187,Data!A:K,8,FALSE)</f>
        <v>33</v>
      </c>
      <c r="I187">
        <f>VLOOKUP(A187,Data!A:K,9,FALSE)</f>
        <v>14</v>
      </c>
      <c r="J187">
        <f>VLOOKUP(A187,Data!A:K,11,FALSE)</f>
        <v>0</v>
      </c>
      <c r="L187">
        <f>(F187*9)/(E187*($X$2/$X$3))*-1</f>
        <v>-0.98818306283314084</v>
      </c>
      <c r="M187">
        <f>(I187+H187)/(E187*($X$4/$X$3))*-1</f>
        <v>-1.0360768922384247</v>
      </c>
      <c r="N187" s="2">
        <f>IF(ISERROR((((E187/D187)/6.15)-(0.11*((F187*9)/E187)))*D187),"0",(((E187/D187)/6.15)-(0.11*((F187*9)/E187)))*D187)</f>
        <v>3.168855534709194</v>
      </c>
      <c r="P187">
        <f>STANDARDIZE(H187,$X$6,$X$7)</f>
        <v>1.0697123984041625</v>
      </c>
      <c r="Q187">
        <f>STANDARDIZE(L187,$X$9,$X$10)</f>
        <v>2.6367603361933584E-2</v>
      </c>
      <c r="R187">
        <f>STANDARDIZE(M187,$X$12,$X$13)</f>
        <v>-9.6002990277050754E-2</v>
      </c>
      <c r="S187">
        <f>STANDARDIZE(N187,$X$15,$X$16)</f>
        <v>0.31317529907703684</v>
      </c>
      <c r="T187">
        <f>STANDARDIZE(J187,$X$18,$X$19)</f>
        <v>-0.32422666522395566</v>
      </c>
      <c r="U187">
        <f>(SUM(P187:T187))</f>
        <v>0.98902564534212667</v>
      </c>
    </row>
    <row r="188" spans="1:21" x14ac:dyDescent="0.25">
      <c r="A188" s="5">
        <v>3200</v>
      </c>
      <c r="B188" t="str">
        <f>VLOOKUP(A188,Data!A:K,2,FALSE)</f>
        <v>Ervin Santana</v>
      </c>
      <c r="C188" t="str">
        <f>VLOOKUP(A188,Data!A:K,3,FALSE)</f>
        <v>Twins</v>
      </c>
      <c r="D188">
        <f>VLOOKUP(A188,Data!A:K,4,FALSE)</f>
        <v>5</v>
      </c>
      <c r="E188">
        <f>VLOOKUP(A188,Data!A:K,5,FALSE)</f>
        <v>23.1</v>
      </c>
      <c r="F188">
        <f>VLOOKUP(A188,Data!A:K,6,FALSE)</f>
        <v>10</v>
      </c>
      <c r="G188">
        <f>VLOOKUP(A188,Data!A:K,7,FALSE)</f>
        <v>22</v>
      </c>
      <c r="H188">
        <f>VLOOKUP(A188,Data!A:K,8,FALSE)</f>
        <v>27</v>
      </c>
      <c r="I188">
        <f>VLOOKUP(A188,Data!A:K,9,FALSE)</f>
        <v>11</v>
      </c>
      <c r="J188">
        <f>VLOOKUP(A188,Data!A:K,11,FALSE)</f>
        <v>0</v>
      </c>
      <c r="L188">
        <f>(F188*9)/(E188*($X$2/$X$3))*-1</f>
        <v>-1.0010166091037012</v>
      </c>
      <c r="M188">
        <f>(I188+H188)/(E188*($X$4/$X$3))*-1</f>
        <v>-1.2728372099729306</v>
      </c>
      <c r="N188" s="2">
        <f>IF(ISERROR((((E188/D188)/6.15)-(0.11*((F188*9)/E188)))*D188),"0",(((E188/D188)/6.15)-(0.11*((F188*9)/E188)))*D188)</f>
        <v>1.613240418118467</v>
      </c>
      <c r="P188">
        <f>STANDARDIZE(H188,$X$6,$X$7)</f>
        <v>0.54827743550504038</v>
      </c>
      <c r="Q188">
        <f>STANDARDIZE(L188,$X$9,$X$10)</f>
        <v>3.098014741570565E-3</v>
      </c>
      <c r="R188">
        <f>STANDARDIZE(M188,$X$12,$X$13)</f>
        <v>-0.94283962083342965</v>
      </c>
      <c r="S188">
        <f>STANDARDIZE(N188,$X$15,$X$16)</f>
        <v>-0.5357761630024962</v>
      </c>
      <c r="T188">
        <f>STANDARDIZE(J188,$X$18,$X$19)</f>
        <v>-0.32422666522395566</v>
      </c>
      <c r="U188">
        <f>(SUM(P188:T188))</f>
        <v>-1.2514669988132705</v>
      </c>
    </row>
    <row r="189" spans="1:21" x14ac:dyDescent="0.25">
      <c r="A189" s="5">
        <v>13453</v>
      </c>
      <c r="B189" t="str">
        <f>VLOOKUP(A189,Data!A:K,2,FALSE)</f>
        <v>Eddie Butler</v>
      </c>
      <c r="C189" t="str">
        <f>VLOOKUP(A189,Data!A:K,3,FALSE)</f>
        <v>Rockies</v>
      </c>
      <c r="D189">
        <f>VLOOKUP(A189,Data!A:K,4,FALSE)</f>
        <v>2</v>
      </c>
      <c r="E189">
        <f>VLOOKUP(A189,Data!A:K,5,FALSE)</f>
        <v>14</v>
      </c>
      <c r="F189">
        <f>VLOOKUP(A189,Data!A:K,6,FALSE)</f>
        <v>6</v>
      </c>
      <c r="G189">
        <f>VLOOKUP(A189,Data!A:K,7,FALSE)</f>
        <v>13</v>
      </c>
      <c r="H189">
        <f>VLOOKUP(A189,Data!A:K,8,FALSE)</f>
        <v>10</v>
      </c>
      <c r="I189">
        <f>VLOOKUP(A189,Data!A:K,9,FALSE)</f>
        <v>3</v>
      </c>
      <c r="J189">
        <f>VLOOKUP(A189,Data!A:K,11,FALSE)</f>
        <v>0</v>
      </c>
      <c r="L189">
        <f>(F189*9)/(E189*($X$2/$X$3))*-1</f>
        <v>-0.99100644301266416</v>
      </c>
      <c r="M189">
        <f>(I189+H189)/(E189*($X$4/$X$3))*-1</f>
        <v>-0.71848310931366743</v>
      </c>
      <c r="N189" s="2">
        <f>IF(ISERROR((((E189/D189)/6.15)-(0.11*((F189*9)/E189)))*D189),"0",(((E189/D189)/6.15)-(0.11*((F189*9)/E189)))*D189)</f>
        <v>1.4278513356562135</v>
      </c>
      <c r="P189">
        <f>STANDARDIZE(H189,$X$6,$X$7)</f>
        <v>-0.92912162604247273</v>
      </c>
      <c r="Q189">
        <f>STANDARDIZE(L189,$X$9,$X$10)</f>
        <v>2.124829386545362E-2</v>
      </c>
      <c r="R189">
        <f>STANDARDIZE(M189,$X$12,$X$13)</f>
        <v>1.0399561585835531</v>
      </c>
      <c r="S189">
        <f>STANDARDIZE(N189,$X$15,$X$16)</f>
        <v>-0.63694921726982667</v>
      </c>
      <c r="T189">
        <f>STANDARDIZE(J189,$X$18,$X$19)</f>
        <v>-0.32422666522395566</v>
      </c>
      <c r="U189">
        <f>(SUM(P189:T189))</f>
        <v>-0.82909305608724848</v>
      </c>
    </row>
    <row r="190" spans="1:21" x14ac:dyDescent="0.25">
      <c r="A190" s="5">
        <v>5975</v>
      </c>
      <c r="B190" t="str">
        <f>VLOOKUP(A190,Data!A:K,2,FALSE)</f>
        <v>Jonathan Papelbon</v>
      </c>
      <c r="C190" t="str">
        <f>VLOOKUP(A190,Data!A:K,3,FALSE)</f>
        <v>Nationals</v>
      </c>
      <c r="D190">
        <f>VLOOKUP(A190,Data!A:K,4,FALSE)</f>
        <v>0</v>
      </c>
      <c r="E190">
        <f>VLOOKUP(A190,Data!A:K,5,FALSE)</f>
        <v>14</v>
      </c>
      <c r="F190">
        <f>VLOOKUP(A190,Data!A:K,6,FALSE)</f>
        <v>6</v>
      </c>
      <c r="G190">
        <f>VLOOKUP(A190,Data!A:K,7,FALSE)</f>
        <v>9</v>
      </c>
      <c r="H190">
        <f>VLOOKUP(A190,Data!A:K,8,FALSE)</f>
        <v>18</v>
      </c>
      <c r="I190">
        <f>VLOOKUP(A190,Data!A:K,9,FALSE)</f>
        <v>2</v>
      </c>
      <c r="J190">
        <f>VLOOKUP(A190,Data!A:K,11,FALSE)</f>
        <v>9</v>
      </c>
      <c r="L190">
        <f>(F190*9)/(E190*($X$2/$X$3))*-1</f>
        <v>-0.99100644301266416</v>
      </c>
      <c r="M190">
        <f>(I190+H190)/(E190*($X$4/$X$3))*-1</f>
        <v>-1.1053586297133347</v>
      </c>
      <c r="N190" s="2" t="str">
        <f>IF(ISERROR((((E190/D190)/6.15)-(0.11*((F190*9)/E190)))*D190),"0",(((E190/D190)/6.15)-(0.11*((F190*9)/E190)))*D190)</f>
        <v>0</v>
      </c>
      <c r="P190">
        <f>STANDARDIZE(H190,$X$6,$X$7)</f>
        <v>-0.23387500884364307</v>
      </c>
      <c r="Q190">
        <f>STANDARDIZE(L190,$X$9,$X$10)</f>
        <v>2.124829386545362E-2</v>
      </c>
      <c r="R190">
        <f>STANDARDIZE(M190,$X$12,$X$13)</f>
        <v>-0.34380766330564089</v>
      </c>
      <c r="S190">
        <f>STANDARDIZE(N190,$X$15,$X$16)</f>
        <v>-1.4161756892355608</v>
      </c>
      <c r="T190">
        <f>STANDARDIZE(J190,$X$18,$X$19)</f>
        <v>3.685013148868908</v>
      </c>
      <c r="U190">
        <f>(SUM(P190:T190))</f>
        <v>1.7124030813495168</v>
      </c>
    </row>
    <row r="191" spans="1:21" x14ac:dyDescent="0.25">
      <c r="A191" s="5">
        <v>3990</v>
      </c>
      <c r="B191" t="str">
        <f>VLOOKUP(A191,Data!A:K,2,FALSE)</f>
        <v>Edinson Volquez</v>
      </c>
      <c r="C191" t="str">
        <f>VLOOKUP(A191,Data!A:K,3,FALSE)</f>
        <v>Royals</v>
      </c>
      <c r="D191">
        <f>VLOOKUP(A191,Data!A:K,4,FALSE)</f>
        <v>7</v>
      </c>
      <c r="E191">
        <f>VLOOKUP(A191,Data!A:K,5,FALSE)</f>
        <v>41.2</v>
      </c>
      <c r="F191">
        <f>VLOOKUP(A191,Data!A:K,6,FALSE)</f>
        <v>18</v>
      </c>
      <c r="G191">
        <f>VLOOKUP(A191,Data!A:K,7,FALSE)</f>
        <v>36</v>
      </c>
      <c r="H191">
        <f>VLOOKUP(A191,Data!A:K,8,FALSE)</f>
        <v>44</v>
      </c>
      <c r="I191">
        <f>VLOOKUP(A191,Data!A:K,9,FALSE)</f>
        <v>15</v>
      </c>
      <c r="J191">
        <f>VLOOKUP(A191,Data!A:K,11,FALSE)</f>
        <v>0</v>
      </c>
      <c r="L191">
        <f>(F191*9)/(E191*($X$2/$X$3))*-1</f>
        <v>-1.0102492865663082</v>
      </c>
      <c r="M191">
        <f>(I191+H191)/(E191*($X$4/$X$3))*-1</f>
        <v>-1.1080415390087552</v>
      </c>
      <c r="N191" s="2">
        <f>IF(ISERROR((((E191/D191)/6.15)-(0.11*((F191*9)/E191)))*D191),"0",(((E191/D191)/6.15)-(0.11*((F191*9)/E191)))*D191)</f>
        <v>3.6715170889572981</v>
      </c>
      <c r="P191">
        <f>STANDARDIZE(H191,$X$6,$X$7)</f>
        <v>2.0256764970525536</v>
      </c>
      <c r="Q191">
        <f>STANDARDIZE(L191,$X$9,$X$10)</f>
        <v>-1.3642533964923679E-2</v>
      </c>
      <c r="R191">
        <f>STANDARDIZE(M191,$X$12,$X$13)</f>
        <v>-0.35340380631458079</v>
      </c>
      <c r="S191">
        <f>STANDARDIZE(N191,$X$15,$X$16)</f>
        <v>0.58749460650658136</v>
      </c>
      <c r="T191">
        <f>STANDARDIZE(J191,$X$18,$X$19)</f>
        <v>-0.32422666522395566</v>
      </c>
      <c r="U191">
        <f>(SUM(P191:T191))</f>
        <v>1.921898098055675</v>
      </c>
    </row>
    <row r="192" spans="1:21" x14ac:dyDescent="0.25">
      <c r="A192" s="5">
        <v>1507</v>
      </c>
      <c r="B192" t="str">
        <f>VLOOKUP(A192,Data!A:K,2,FALSE)</f>
        <v>John Lackey</v>
      </c>
      <c r="C192" t="str">
        <f>VLOOKUP(A192,Data!A:K,3,FALSE)</f>
        <v>Cubs</v>
      </c>
      <c r="D192">
        <f>VLOOKUP(A192,Data!A:K,4,FALSE)</f>
        <v>6</v>
      </c>
      <c r="E192">
        <f>VLOOKUP(A192,Data!A:K,5,FALSE)</f>
        <v>40.1</v>
      </c>
      <c r="F192">
        <f>VLOOKUP(A192,Data!A:K,6,FALSE)</f>
        <v>18</v>
      </c>
      <c r="G192">
        <f>VLOOKUP(A192,Data!A:K,7,FALSE)</f>
        <v>40</v>
      </c>
      <c r="H192">
        <f>VLOOKUP(A192,Data!A:K,8,FALSE)</f>
        <v>34</v>
      </c>
      <c r="I192">
        <f>VLOOKUP(A192,Data!A:K,9,FALSE)</f>
        <v>10</v>
      </c>
      <c r="J192">
        <f>VLOOKUP(A192,Data!A:K,11,FALSE)</f>
        <v>0</v>
      </c>
      <c r="L192">
        <f>(F192*9)/(E192*($X$2/$X$3))*-1</f>
        <v>-1.0379618605120173</v>
      </c>
      <c r="M192">
        <f>(I192+H192)/(E192*($X$4/$X$3))*-1</f>
        <v>-0.8490036357897931</v>
      </c>
      <c r="N192" s="2">
        <f>IF(ISERROR((((E192/D192)/6.15)-(0.11*((F192*9)/E192)))*D192),"0",(((E192/D192)/6.15)-(0.11*((F192*9)/E192)))*D192)</f>
        <v>3.8539910386635037</v>
      </c>
      <c r="P192">
        <f>STANDARDIZE(H192,$X$6,$X$7)</f>
        <v>1.1566182255540163</v>
      </c>
      <c r="Q192">
        <f>STANDARDIZE(L192,$X$9,$X$10)</f>
        <v>-6.3890546613409413E-2</v>
      </c>
      <c r="R192">
        <f>STANDARDIZE(M192,$X$12,$X$13)</f>
        <v>0.5731145699376442</v>
      </c>
      <c r="S192">
        <f>STANDARDIZE(N192,$X$15,$X$16)</f>
        <v>0.68707677483496155</v>
      </c>
      <c r="T192">
        <f>STANDARDIZE(J192,$X$18,$X$19)</f>
        <v>-0.32422666522395566</v>
      </c>
      <c r="U192">
        <f>(SUM(P192:T192))</f>
        <v>2.0286923584892569</v>
      </c>
    </row>
    <row r="193" spans="1:21" x14ac:dyDescent="0.25">
      <c r="A193" s="5">
        <v>4878</v>
      </c>
      <c r="B193" t="str">
        <f>VLOOKUP(A193,Data!A:K,2,FALSE)</f>
        <v>Brandon Maurer</v>
      </c>
      <c r="C193" t="str">
        <f>VLOOKUP(A193,Data!A:K,3,FALSE)</f>
        <v>Padres</v>
      </c>
      <c r="D193">
        <f>VLOOKUP(A193,Data!A:K,4,FALSE)</f>
        <v>0</v>
      </c>
      <c r="E193">
        <f>VLOOKUP(A193,Data!A:K,5,FALSE)</f>
        <v>15.2</v>
      </c>
      <c r="F193">
        <f>VLOOKUP(A193,Data!A:K,6,FALSE)</f>
        <v>7</v>
      </c>
      <c r="G193">
        <f>VLOOKUP(A193,Data!A:K,7,FALSE)</f>
        <v>22</v>
      </c>
      <c r="H193">
        <f>VLOOKUP(A193,Data!A:K,8,FALSE)</f>
        <v>10</v>
      </c>
      <c r="I193">
        <f>VLOOKUP(A193,Data!A:K,9,FALSE)</f>
        <v>8</v>
      </c>
      <c r="J193">
        <f>VLOOKUP(A193,Data!A:K,11,FALSE)</f>
        <v>0</v>
      </c>
      <c r="L193">
        <f>(F193*9)/(E193*($X$2/$X$3))*-1</f>
        <v>-1.0648972742899243</v>
      </c>
      <c r="M193">
        <f>(I193+H193)/(E193*($X$4/$X$3))*-1</f>
        <v>-0.91628412726236941</v>
      </c>
      <c r="N193" s="2" t="str">
        <f>IF(ISERROR((((E193/D193)/6.15)-(0.11*((F193*9)/E193)))*D193),"0",(((E193/D193)/6.15)-(0.11*((F193*9)/E193)))*D193)</f>
        <v>0</v>
      </c>
      <c r="P193">
        <f>STANDARDIZE(H193,$X$6,$X$7)</f>
        <v>-0.92912162604247273</v>
      </c>
      <c r="Q193">
        <f>STANDARDIZE(L193,$X$9,$X$10)</f>
        <v>-0.11272942440426245</v>
      </c>
      <c r="R193">
        <f>STANDARDIZE(M193,$X$12,$X$13)</f>
        <v>0.33246788874546912</v>
      </c>
      <c r="S193">
        <f>STANDARDIZE(N193,$X$15,$X$16)</f>
        <v>-1.4161756892355608</v>
      </c>
      <c r="T193">
        <f>STANDARDIZE(J193,$X$18,$X$19)</f>
        <v>-0.32422666522395566</v>
      </c>
      <c r="U193">
        <f>(SUM(P193:T193))</f>
        <v>-2.4497855161607824</v>
      </c>
    </row>
    <row r="194" spans="1:21" x14ac:dyDescent="0.25">
      <c r="A194" s="5">
        <v>10354</v>
      </c>
      <c r="B194" t="str">
        <f>VLOOKUP(A194,Data!A:K,2,FALSE)</f>
        <v>Robbie Erlin</v>
      </c>
      <c r="C194" t="str">
        <f>VLOOKUP(A194,Data!A:K,3,FALSE)</f>
        <v>Padres</v>
      </c>
      <c r="D194">
        <f>VLOOKUP(A194,Data!A:K,4,FALSE)</f>
        <v>2</v>
      </c>
      <c r="E194">
        <f>VLOOKUP(A194,Data!A:K,5,FALSE)</f>
        <v>15.2</v>
      </c>
      <c r="F194">
        <f>VLOOKUP(A194,Data!A:K,6,FALSE)</f>
        <v>7</v>
      </c>
      <c r="G194">
        <f>VLOOKUP(A194,Data!A:K,7,FALSE)</f>
        <v>13</v>
      </c>
      <c r="H194">
        <f>VLOOKUP(A194,Data!A:K,8,FALSE)</f>
        <v>12</v>
      </c>
      <c r="I194">
        <f>VLOOKUP(A194,Data!A:K,9,FALSE)</f>
        <v>3</v>
      </c>
      <c r="J194">
        <f>VLOOKUP(A194,Data!A:K,11,FALSE)</f>
        <v>0</v>
      </c>
      <c r="L194">
        <f>(F194*9)/(E194*($X$2/$X$3))*-1</f>
        <v>-1.0648972742899243</v>
      </c>
      <c r="M194">
        <f>(I194+H194)/(E194*($X$4/$X$3))*-1</f>
        <v>-0.76357010605197451</v>
      </c>
      <c r="N194" s="2">
        <f>IF(ISERROR((((E194/D194)/6.15)-(0.11*((F194*9)/E194)))*D194),"0",(((E194/D194)/6.15)-(0.11*((F194*9)/E194)))*D194)</f>
        <v>1.5597026101839961</v>
      </c>
      <c r="P194">
        <f>STANDARDIZE(H194,$X$6,$X$7)</f>
        <v>-0.75530997174276537</v>
      </c>
      <c r="Q194">
        <f>STANDARDIZE(L194,$X$9,$X$10)</f>
        <v>-0.11272942440426245</v>
      </c>
      <c r="R194">
        <f>STANDARDIZE(M194,$X$12,$X$13)</f>
        <v>0.87869045001751922</v>
      </c>
      <c r="S194">
        <f>STANDARDIZE(N194,$X$15,$X$16)</f>
        <v>-0.56499354449857753</v>
      </c>
      <c r="T194">
        <f>STANDARDIZE(J194,$X$18,$X$19)</f>
        <v>-0.32422666522395566</v>
      </c>
      <c r="U194">
        <f>(SUM(P194:T194))</f>
        <v>-0.87856915585204187</v>
      </c>
    </row>
    <row r="195" spans="1:21" x14ac:dyDescent="0.25">
      <c r="A195" s="5">
        <v>13849</v>
      </c>
      <c r="B195" t="str">
        <f>VLOOKUP(A195,Data!A:K,2,FALSE)</f>
        <v>Jon Moscot</v>
      </c>
      <c r="C195" t="str">
        <f>VLOOKUP(A195,Data!A:K,3,FALSE)</f>
        <v>Reds</v>
      </c>
      <c r="D195">
        <f>VLOOKUP(A195,Data!A:K,4,FALSE)</f>
        <v>3</v>
      </c>
      <c r="E195">
        <f>VLOOKUP(A195,Data!A:K,5,FALSE)</f>
        <v>15.2</v>
      </c>
      <c r="F195">
        <f>VLOOKUP(A195,Data!A:K,6,FALSE)</f>
        <v>7</v>
      </c>
      <c r="G195">
        <f>VLOOKUP(A195,Data!A:K,7,FALSE)</f>
        <v>6</v>
      </c>
      <c r="H195">
        <f>VLOOKUP(A195,Data!A:K,8,FALSE)</f>
        <v>13</v>
      </c>
      <c r="I195">
        <f>VLOOKUP(A195,Data!A:K,9,FALSE)</f>
        <v>9</v>
      </c>
      <c r="J195">
        <f>VLOOKUP(A195,Data!A:K,11,FALSE)</f>
        <v>0</v>
      </c>
      <c r="L195">
        <f>(F195*9)/(E195*($X$2/$X$3))*-1</f>
        <v>-1.0648972742899243</v>
      </c>
      <c r="M195">
        <f>(I195+H195)/(E195*($X$4/$X$3))*-1</f>
        <v>-1.1199028222095626</v>
      </c>
      <c r="N195" s="2">
        <f>IF(ISERROR((((E195/D195)/6.15)-(0.11*((F195*9)/E195)))*D195),"0",(((E195/D195)/6.15)-(0.11*((F195*9)/E195)))*D195)</f>
        <v>1.1037815575524172</v>
      </c>
      <c r="P195">
        <f>STANDARDIZE(H195,$X$6,$X$7)</f>
        <v>-0.66840414459291164</v>
      </c>
      <c r="Q195">
        <f>STANDARDIZE(L195,$X$9,$X$10)</f>
        <v>-0.11272942440426245</v>
      </c>
      <c r="R195">
        <f>STANDARDIZE(M195,$X$12,$X$13)</f>
        <v>-0.39582885961726427</v>
      </c>
      <c r="S195">
        <f>STANDARDIZE(N195,$X$15,$X$16)</f>
        <v>-0.81380498898536335</v>
      </c>
      <c r="T195">
        <f>STANDARDIZE(J195,$X$18,$X$19)</f>
        <v>-0.32422666522395566</v>
      </c>
      <c r="U195">
        <f>(SUM(P195:T195))</f>
        <v>-2.3149940828237576</v>
      </c>
    </row>
    <row r="196" spans="1:21" x14ac:dyDescent="0.25">
      <c r="A196" s="5">
        <v>6941</v>
      </c>
      <c r="B196" t="str">
        <f>VLOOKUP(A196,Data!A:K,2,FALSE)</f>
        <v>Joakim Soria</v>
      </c>
      <c r="C196" t="str">
        <f>VLOOKUP(A196,Data!A:K,3,FALSE)</f>
        <v>Royals</v>
      </c>
      <c r="D196">
        <f>VLOOKUP(A196,Data!A:K,4,FALSE)</f>
        <v>0</v>
      </c>
      <c r="E196">
        <f>VLOOKUP(A196,Data!A:K,5,FALSE)</f>
        <v>15.1</v>
      </c>
      <c r="F196">
        <f>VLOOKUP(A196,Data!A:K,6,FALSE)</f>
        <v>7</v>
      </c>
      <c r="G196">
        <f>VLOOKUP(A196,Data!A:K,7,FALSE)</f>
        <v>13</v>
      </c>
      <c r="H196">
        <f>VLOOKUP(A196,Data!A:K,8,FALSE)</f>
        <v>15</v>
      </c>
      <c r="I196">
        <f>VLOOKUP(A196,Data!A:K,9,FALSE)</f>
        <v>8</v>
      </c>
      <c r="J196">
        <f>VLOOKUP(A196,Data!A:K,11,FALSE)</f>
        <v>1</v>
      </c>
      <c r="L196">
        <f>(F196*9)/(E196*($X$2/$X$3))*-1</f>
        <v>-1.071949574119659</v>
      </c>
      <c r="M196">
        <f>(I196+H196)/(E196*($X$4/$X$3))*-1</f>
        <v>-1.1785611879724958</v>
      </c>
      <c r="N196" s="2" t="str">
        <f>IF(ISERROR((((E196/D196)/6.15)-(0.11*((F196*9)/E196)))*D196),"0",(((E196/D196)/6.15)-(0.11*((F196*9)/E196)))*D196)</f>
        <v>0</v>
      </c>
      <c r="P196">
        <f>STANDARDIZE(H196,$X$6,$X$7)</f>
        <v>-0.49459249029320418</v>
      </c>
      <c r="Q196">
        <f>STANDARDIZE(L196,$X$9,$X$10)</f>
        <v>-0.12551654593760123</v>
      </c>
      <c r="R196">
        <f>STANDARDIZE(M196,$X$12,$X$13)</f>
        <v>-0.60563620103301863</v>
      </c>
      <c r="S196">
        <f>STANDARDIZE(N196,$X$15,$X$16)</f>
        <v>-1.4161756892355608</v>
      </c>
      <c r="T196">
        <f>STANDARDIZE(J196,$X$18,$X$19)</f>
        <v>0.12124442523080695</v>
      </c>
      <c r="U196">
        <f>(SUM(P196:T196))</f>
        <v>-2.5206765012685777</v>
      </c>
    </row>
    <row r="197" spans="1:21" x14ac:dyDescent="0.25">
      <c r="A197" s="5">
        <v>9323</v>
      </c>
      <c r="B197" t="str">
        <f>VLOOKUP(A197,Data!A:K,2,FALSE)</f>
        <v>Patrick Corbin</v>
      </c>
      <c r="C197" t="str">
        <f>VLOOKUP(A197,Data!A:K,3,FALSE)</f>
        <v>Diamondbacks</v>
      </c>
      <c r="D197">
        <f>VLOOKUP(A197,Data!A:K,4,FALSE)</f>
        <v>7</v>
      </c>
      <c r="E197">
        <f>VLOOKUP(A197,Data!A:K,5,FALSE)</f>
        <v>43.2</v>
      </c>
      <c r="F197">
        <f>VLOOKUP(A197,Data!A:K,6,FALSE)</f>
        <v>20</v>
      </c>
      <c r="G197">
        <f>VLOOKUP(A197,Data!A:K,7,FALSE)</f>
        <v>28</v>
      </c>
      <c r="H197">
        <f>VLOOKUP(A197,Data!A:K,8,FALSE)</f>
        <v>44</v>
      </c>
      <c r="I197">
        <f>VLOOKUP(A197,Data!A:K,9,FALSE)</f>
        <v>12</v>
      </c>
      <c r="J197">
        <f>VLOOKUP(A197,Data!A:K,11,FALSE)</f>
        <v>0</v>
      </c>
      <c r="L197">
        <f>(F197*9)/(E197*($X$2/$X$3))*-1</f>
        <v>-1.0705316514025693</v>
      </c>
      <c r="M197">
        <f>(I197+H197)/(E197*($X$4/$X$3))*-1</f>
        <v>-1.0030106084435813</v>
      </c>
      <c r="N197" s="2">
        <f>IF(ISERROR((((E197/D197)/6.15)-(0.11*((F197*9)/E197)))*D197),"0",(((E197/D197)/6.15)-(0.11*((F197*9)/E197)))*D197)</f>
        <v>3.816056910569106</v>
      </c>
      <c r="P197">
        <f>STANDARDIZE(H197,$X$6,$X$7)</f>
        <v>2.0256764970525536</v>
      </c>
      <c r="Q197">
        <f>STANDARDIZE(L197,$X$9,$X$10)</f>
        <v>-0.12294559028539534</v>
      </c>
      <c r="R197">
        <f>STANDARDIZE(M197,$X$12,$X$13)</f>
        <v>2.2267421850231103E-2</v>
      </c>
      <c r="S197">
        <f>STANDARDIZE(N197,$X$15,$X$16)</f>
        <v>0.6663748459548734</v>
      </c>
      <c r="T197">
        <f>STANDARDIZE(J197,$X$18,$X$19)</f>
        <v>-0.32422666522395566</v>
      </c>
      <c r="U197">
        <f>(SUM(P197:T197))</f>
        <v>2.267146509348307</v>
      </c>
    </row>
    <row r="198" spans="1:21" x14ac:dyDescent="0.25">
      <c r="A198" s="5">
        <v>16208</v>
      </c>
      <c r="B198" t="str">
        <f>VLOOKUP(A198,Data!A:K,2,FALSE)</f>
        <v>Brandon Finnegan</v>
      </c>
      <c r="C198" t="str">
        <f>VLOOKUP(A198,Data!A:K,3,FALSE)</f>
        <v>Reds</v>
      </c>
      <c r="D198">
        <f>VLOOKUP(A198,Data!A:K,4,FALSE)</f>
        <v>7</v>
      </c>
      <c r="E198">
        <f>VLOOKUP(A198,Data!A:K,5,FALSE)</f>
        <v>39</v>
      </c>
      <c r="F198">
        <f>VLOOKUP(A198,Data!A:K,6,FALSE)</f>
        <v>18</v>
      </c>
      <c r="G198">
        <f>VLOOKUP(A198,Data!A:K,7,FALSE)</f>
        <v>28</v>
      </c>
      <c r="H198">
        <f>VLOOKUP(A198,Data!A:K,8,FALSE)</f>
        <v>33</v>
      </c>
      <c r="I198">
        <f>VLOOKUP(A198,Data!A:K,9,FALSE)</f>
        <v>18</v>
      </c>
      <c r="J198">
        <f>VLOOKUP(A198,Data!A:K,11,FALSE)</f>
        <v>0</v>
      </c>
      <c r="L198">
        <f>(F198*9)/(E198*($X$2/$X$3))*-1</f>
        <v>-1.0672377078597923</v>
      </c>
      <c r="M198">
        <f>(I198+H198)/(E198*($X$4/$X$3))*-1</f>
        <v>-1.0118282841222064</v>
      </c>
      <c r="N198" s="2">
        <f>IF(ISERROR((((E198/D198)/6.15)-(0.11*((F198*9)/E198)))*D198),"0",(((E198/D198)/6.15)-(0.11*((F198*9)/E198)))*D198)</f>
        <v>3.1430018761726064</v>
      </c>
      <c r="P198">
        <f>STANDARDIZE(H198,$X$6,$X$7)</f>
        <v>1.0697123984041625</v>
      </c>
      <c r="Q198">
        <f>STANDARDIZE(L198,$X$9,$X$10)</f>
        <v>-0.11697306253950242</v>
      </c>
      <c r="R198">
        <f>STANDARDIZE(M198,$X$12,$X$13)</f>
        <v>-9.271354717044801E-3</v>
      </c>
      <c r="S198">
        <f>STANDARDIZE(N198,$X$15,$X$16)</f>
        <v>0.29906608852703703</v>
      </c>
      <c r="T198">
        <f>STANDARDIZE(J198,$X$18,$X$19)</f>
        <v>-0.32422666522395566</v>
      </c>
      <c r="U198">
        <f>(SUM(P198:T198))</f>
        <v>0.9183074044506967</v>
      </c>
    </row>
    <row r="199" spans="1:21" x14ac:dyDescent="0.25">
      <c r="A199" s="5">
        <v>4676</v>
      </c>
      <c r="B199" t="str">
        <f>VLOOKUP(A199,Data!A:K,2,FALSE)</f>
        <v>Charlie Morton</v>
      </c>
      <c r="C199" t="str">
        <f>VLOOKUP(A199,Data!A:K,3,FALSE)</f>
        <v>Phillies</v>
      </c>
      <c r="D199">
        <f>VLOOKUP(A199,Data!A:K,4,FALSE)</f>
        <v>4</v>
      </c>
      <c r="E199">
        <f>VLOOKUP(A199,Data!A:K,5,FALSE)</f>
        <v>17.100000000000001</v>
      </c>
      <c r="F199">
        <f>VLOOKUP(A199,Data!A:K,6,FALSE)</f>
        <v>8</v>
      </c>
      <c r="G199">
        <f>VLOOKUP(A199,Data!A:K,7,FALSE)</f>
        <v>19</v>
      </c>
      <c r="H199">
        <f>VLOOKUP(A199,Data!A:K,8,FALSE)</f>
        <v>15</v>
      </c>
      <c r="I199">
        <f>VLOOKUP(A199,Data!A:K,9,FALSE)</f>
        <v>8</v>
      </c>
      <c r="J199">
        <f>VLOOKUP(A199,Data!A:K,11,FALSE)</f>
        <v>0</v>
      </c>
      <c r="L199">
        <f>(F199*9)/(E199*($X$2/$X$3))*-1</f>
        <v>-1.0818004056278596</v>
      </c>
      <c r="M199">
        <f>(I199+H199)/(E199*($X$4/$X$3))*-1</f>
        <v>-1.040717774174543</v>
      </c>
      <c r="N199" s="2">
        <f>IF(ISERROR((((E199/D199)/6.15)-(0.11*((F199*9)/E199)))*D199),"0",(((E199/D199)/6.15)-(0.11*((F199*9)/E199)))*D199)</f>
        <v>0.92785622593068062</v>
      </c>
      <c r="P199">
        <f>STANDARDIZE(H199,$X$6,$X$7)</f>
        <v>-0.49459249029320418</v>
      </c>
      <c r="Q199">
        <f>STANDARDIZE(L199,$X$9,$X$10)</f>
        <v>-0.1433779220476615</v>
      </c>
      <c r="R199">
        <f>STANDARDIZE(M199,$X$12,$X$13)</f>
        <v>-0.11260234636509017</v>
      </c>
      <c r="S199">
        <f>STANDARDIZE(N199,$X$15,$X$16)</f>
        <v>-0.90981335628923654</v>
      </c>
      <c r="T199">
        <f>STANDARDIZE(J199,$X$18,$X$19)</f>
        <v>-0.32422666522395566</v>
      </c>
      <c r="U199">
        <f>(SUM(P199:T199))</f>
        <v>-1.984612780219148</v>
      </c>
    </row>
    <row r="200" spans="1:21" x14ac:dyDescent="0.25">
      <c r="A200" s="5">
        <v>5420</v>
      </c>
      <c r="B200" t="str">
        <f>VLOOKUP(A200,Data!A:K,2,FALSE)</f>
        <v>Pedro Baez</v>
      </c>
      <c r="C200" t="str">
        <f>VLOOKUP(A200,Data!A:K,3,FALSE)</f>
        <v>Dodgers</v>
      </c>
      <c r="D200">
        <f>VLOOKUP(A200,Data!A:K,4,FALSE)</f>
        <v>0</v>
      </c>
      <c r="E200">
        <f>VLOOKUP(A200,Data!A:K,5,FALSE)</f>
        <v>13</v>
      </c>
      <c r="F200">
        <f>VLOOKUP(A200,Data!A:K,6,FALSE)</f>
        <v>6</v>
      </c>
      <c r="G200">
        <f>VLOOKUP(A200,Data!A:K,7,FALSE)</f>
        <v>18</v>
      </c>
      <c r="H200">
        <f>VLOOKUP(A200,Data!A:K,8,FALSE)</f>
        <v>9</v>
      </c>
      <c r="I200">
        <f>VLOOKUP(A200,Data!A:K,9,FALSE)</f>
        <v>5</v>
      </c>
      <c r="J200">
        <f>VLOOKUP(A200,Data!A:K,11,FALSE)</f>
        <v>0</v>
      </c>
      <c r="L200">
        <f>(F200*9)/(E200*($X$2/$X$3))*-1</f>
        <v>-1.0672377078597923</v>
      </c>
      <c r="M200">
        <f>(I200+H200)/(E200*($X$4/$X$3))*-1</f>
        <v>-0.83327035163005225</v>
      </c>
      <c r="N200" s="2" t="str">
        <f>IF(ISERROR((((E200/D200)/6.15)-(0.11*((F200*9)/E200)))*D200),"0",(((E200/D200)/6.15)-(0.11*((F200*9)/E200)))*D200)</f>
        <v>0</v>
      </c>
      <c r="P200">
        <f>STANDARDIZE(H200,$X$6,$X$7)</f>
        <v>-1.0160274531923266</v>
      </c>
      <c r="Q200">
        <f>STANDARDIZE(L200,$X$9,$X$10)</f>
        <v>-0.11697306253950242</v>
      </c>
      <c r="R200">
        <f>STANDARDIZE(M200,$X$12,$X$13)</f>
        <v>0.62938887077027561</v>
      </c>
      <c r="S200">
        <f>STANDARDIZE(N200,$X$15,$X$16)</f>
        <v>-1.4161756892355608</v>
      </c>
      <c r="T200">
        <f>STANDARDIZE(J200,$X$18,$X$19)</f>
        <v>-0.32422666522395566</v>
      </c>
      <c r="U200">
        <f>(SUM(P200:T200))</f>
        <v>-2.2440139994210702</v>
      </c>
    </row>
    <row r="201" spans="1:21" x14ac:dyDescent="0.25">
      <c r="A201" s="5">
        <v>13048</v>
      </c>
      <c r="B201" t="str">
        <f>VLOOKUP(A201,Data!A:K,2,FALSE)</f>
        <v>Hisashi Iwakuma</v>
      </c>
      <c r="C201" t="str">
        <f>VLOOKUP(A201,Data!A:K,3,FALSE)</f>
        <v>Mariners</v>
      </c>
      <c r="D201">
        <f>VLOOKUP(A201,Data!A:K,4,FALSE)</f>
        <v>7</v>
      </c>
      <c r="E201">
        <f>VLOOKUP(A201,Data!A:K,5,FALSE)</f>
        <v>43</v>
      </c>
      <c r="F201">
        <f>VLOOKUP(A201,Data!A:K,6,FALSE)</f>
        <v>20</v>
      </c>
      <c r="G201">
        <f>VLOOKUP(A201,Data!A:K,7,FALSE)</f>
        <v>36</v>
      </c>
      <c r="H201">
        <f>VLOOKUP(A201,Data!A:K,8,FALSE)</f>
        <v>46</v>
      </c>
      <c r="I201">
        <f>VLOOKUP(A201,Data!A:K,9,FALSE)</f>
        <v>13</v>
      </c>
      <c r="J201">
        <f>VLOOKUP(A201,Data!A:K,11,FALSE)</f>
        <v>0</v>
      </c>
      <c r="L201">
        <f>(F201*9)/(E201*($X$2/$X$3))*-1</f>
        <v>-1.075510868385837</v>
      </c>
      <c r="M201">
        <f>(I201+H201)/(E201*($X$4/$X$3))*-1</f>
        <v>-1.0616584048176911</v>
      </c>
      <c r="N201" s="2">
        <f>IF(ISERROR((((E201/D201)/6.15)-(0.11*((F201*9)/E201)))*D201),"0",(((E201/D201)/6.15)-(0.11*((F201*9)/E201)))*D201)</f>
        <v>3.7686141047456982</v>
      </c>
      <c r="P201">
        <f>STANDARDIZE(H201,$X$6,$X$7)</f>
        <v>2.1994881513522611</v>
      </c>
      <c r="Q201">
        <f>STANDARDIZE(L201,$X$9,$X$10)</f>
        <v>-0.13197382990128012</v>
      </c>
      <c r="R201">
        <f>STANDARDIZE(M201,$X$12,$X$13)</f>
        <v>-0.18750211531815705</v>
      </c>
      <c r="S201">
        <f>STANDARDIZE(N201,$X$15,$X$16)</f>
        <v>0.64048371199803233</v>
      </c>
      <c r="T201">
        <f>STANDARDIZE(J201,$X$18,$X$19)</f>
        <v>-0.32422666522395566</v>
      </c>
      <c r="U201">
        <f>(SUM(P201:T201))</f>
        <v>2.1962692529069003</v>
      </c>
    </row>
    <row r="202" spans="1:21" x14ac:dyDescent="0.25">
      <c r="A202" s="5">
        <v>12664</v>
      </c>
      <c r="B202" t="str">
        <f>VLOOKUP(A202,Data!A:K,2,FALSE)</f>
        <v>Jerad Eickhoff</v>
      </c>
      <c r="C202" t="str">
        <f>VLOOKUP(A202,Data!A:K,3,FALSE)</f>
        <v>Phillies</v>
      </c>
      <c r="D202">
        <f>VLOOKUP(A202,Data!A:K,4,FALSE)</f>
        <v>6</v>
      </c>
      <c r="E202">
        <f>VLOOKUP(A202,Data!A:K,5,FALSE)</f>
        <v>36.1</v>
      </c>
      <c r="F202">
        <f>VLOOKUP(A202,Data!A:K,6,FALSE)</f>
        <v>17</v>
      </c>
      <c r="G202">
        <f>VLOOKUP(A202,Data!A:K,7,FALSE)</f>
        <v>34</v>
      </c>
      <c r="H202">
        <f>VLOOKUP(A202,Data!A:K,8,FALSE)</f>
        <v>35</v>
      </c>
      <c r="I202">
        <f>VLOOKUP(A202,Data!A:K,9,FALSE)</f>
        <v>7</v>
      </c>
      <c r="J202">
        <f>VLOOKUP(A202,Data!A:K,11,FALSE)</f>
        <v>0</v>
      </c>
      <c r="L202">
        <f>(F202*9)/(E202*($X$2/$X$3))*-1</f>
        <v>-1.0889175135596219</v>
      </c>
      <c r="M202">
        <f>(I202+H202)/(E202*($X$4/$X$3))*-1</f>
        <v>-0.90020896713495946</v>
      </c>
      <c r="N202" s="2">
        <f>IF(ISERROR((((E202/D202)/6.15)-(0.11*((F202*9)/E202)))*D202),"0",(((E202/D202)/6.15)-(0.11*((F202*9)/E202)))*D202)</f>
        <v>3.0726887822894842</v>
      </c>
      <c r="P202">
        <f>STANDARDIZE(H202,$X$6,$X$7)</f>
        <v>1.24352405270387</v>
      </c>
      <c r="Q202">
        <f>STANDARDIZE(L202,$X$9,$X$10)</f>
        <v>-0.15628255263435586</v>
      </c>
      <c r="R202">
        <f>STANDARDIZE(M202,$X$12,$X$13)</f>
        <v>0.38996500045831639</v>
      </c>
      <c r="S202">
        <f>STANDARDIZE(N202,$X$15,$X$16)</f>
        <v>0.26069386957725371</v>
      </c>
      <c r="T202">
        <f>STANDARDIZE(J202,$X$18,$X$19)</f>
        <v>-0.32422666522395566</v>
      </c>
      <c r="U202">
        <f>(SUM(P202:T202))</f>
        <v>1.4136737048811285</v>
      </c>
    </row>
    <row r="203" spans="1:21" x14ac:dyDescent="0.25">
      <c r="A203" s="5">
        <v>6345</v>
      </c>
      <c r="B203" t="str">
        <f>VLOOKUP(A203,Data!A:K,2,FALSE)</f>
        <v>Chris Archer</v>
      </c>
      <c r="C203" t="str">
        <f>VLOOKUP(A203,Data!A:K,3,FALSE)</f>
        <v>Rays</v>
      </c>
      <c r="D203">
        <f>VLOOKUP(A203,Data!A:K,4,FALSE)</f>
        <v>7</v>
      </c>
      <c r="E203">
        <f>VLOOKUP(A203,Data!A:K,5,FALSE)</f>
        <v>38.1</v>
      </c>
      <c r="F203">
        <f>VLOOKUP(A203,Data!A:K,6,FALSE)</f>
        <v>18</v>
      </c>
      <c r="G203">
        <f>VLOOKUP(A203,Data!A:K,7,FALSE)</f>
        <v>49</v>
      </c>
      <c r="H203">
        <f>VLOOKUP(A203,Data!A:K,8,FALSE)</f>
        <v>41</v>
      </c>
      <c r="I203">
        <f>VLOOKUP(A203,Data!A:K,9,FALSE)</f>
        <v>17</v>
      </c>
      <c r="J203">
        <f>VLOOKUP(A203,Data!A:K,11,FALSE)</f>
        <v>0</v>
      </c>
      <c r="L203">
        <f>(F203*9)/(E203*($X$2/$X$3))*-1</f>
        <v>-1.0924480474155351</v>
      </c>
      <c r="M203">
        <f>(I203+H203)/(E203*($X$4/$X$3))*-1</f>
        <v>-1.1778887235265454</v>
      </c>
      <c r="N203" s="2">
        <f>IF(ISERROR((((E203/D203)/6.15)-(0.11*((F203*9)/E203)))*D203),"0",(((E203/D203)/6.15)-(0.11*((F203*9)/E203)))*D203)</f>
        <v>2.9211062031880157</v>
      </c>
      <c r="P203">
        <f>STANDARDIZE(H203,$X$6,$X$7)</f>
        <v>1.7649590156029924</v>
      </c>
      <c r="Q203">
        <f>STANDARDIZE(L203,$X$9,$X$10)</f>
        <v>-0.16268406229547147</v>
      </c>
      <c r="R203">
        <f>STANDARDIZE(M203,$X$12,$X$13)</f>
        <v>-0.60323095199877741</v>
      </c>
      <c r="S203">
        <f>STANDARDIZE(N203,$X$15,$X$16)</f>
        <v>0.17797016062024268</v>
      </c>
      <c r="T203">
        <f>STANDARDIZE(J203,$X$18,$X$19)</f>
        <v>-0.32422666522395566</v>
      </c>
      <c r="U203">
        <f>(SUM(P203:T203))</f>
        <v>0.85278749670503062</v>
      </c>
    </row>
    <row r="204" spans="1:21" x14ac:dyDescent="0.25">
      <c r="A204" s="5">
        <v>1581</v>
      </c>
      <c r="B204" t="str">
        <f>VLOOKUP(A204,Data!A:K,2,FALSE)</f>
        <v>Sean Doolittle</v>
      </c>
      <c r="C204" t="str">
        <f>VLOOKUP(A204,Data!A:K,3,FALSE)</f>
        <v>Athletics</v>
      </c>
      <c r="D204">
        <f>VLOOKUP(A204,Data!A:K,4,FALSE)</f>
        <v>0</v>
      </c>
      <c r="E204">
        <f>VLOOKUP(A204,Data!A:K,5,FALSE)</f>
        <v>12.2</v>
      </c>
      <c r="F204">
        <f>VLOOKUP(A204,Data!A:K,6,FALSE)</f>
        <v>6</v>
      </c>
      <c r="G204">
        <f>VLOOKUP(A204,Data!A:K,7,FALSE)</f>
        <v>12</v>
      </c>
      <c r="H204">
        <f>VLOOKUP(A204,Data!A:K,8,FALSE)</f>
        <v>12</v>
      </c>
      <c r="I204">
        <f>VLOOKUP(A204,Data!A:K,9,FALSE)</f>
        <v>5</v>
      </c>
      <c r="J204">
        <f>VLOOKUP(A204,Data!A:K,11,FALSE)</f>
        <v>2</v>
      </c>
      <c r="L204">
        <f>(F204*9)/(E204*($X$2/$X$3))*-1</f>
        <v>-1.1372205083751885</v>
      </c>
      <c r="M204">
        <f>(I204+H204)/(E204*($X$4/$X$3))*-1</f>
        <v>-1.078177679802351</v>
      </c>
      <c r="N204" s="2" t="str">
        <f>IF(ISERROR((((E204/D204)/6.15)-(0.11*((F204*9)/E204)))*D204),"0",(((E204/D204)/6.15)-(0.11*((F204*9)/E204)))*D204)</f>
        <v>0</v>
      </c>
      <c r="P204">
        <f>STANDARDIZE(H204,$X$6,$X$7)</f>
        <v>-0.75530997174276537</v>
      </c>
      <c r="Q204">
        <f>STANDARDIZE(L204,$X$9,$X$10)</f>
        <v>-0.24386479956700274</v>
      </c>
      <c r="R204">
        <f>STANDARDIZE(M204,$X$12,$X$13)</f>
        <v>-0.24658772265768822</v>
      </c>
      <c r="S204">
        <f>STANDARDIZE(N204,$X$15,$X$16)</f>
        <v>-1.4161756892355608</v>
      </c>
      <c r="T204">
        <f>STANDARDIZE(J204,$X$18,$X$19)</f>
        <v>0.56671551568556955</v>
      </c>
      <c r="U204">
        <f>(SUM(P204:T204))</f>
        <v>-2.0952226675174477</v>
      </c>
    </row>
    <row r="205" spans="1:21" x14ac:dyDescent="0.25">
      <c r="A205" s="5">
        <v>8280</v>
      </c>
      <c r="B205" t="str">
        <f>VLOOKUP(A205,Data!A:K,2,FALSE)</f>
        <v>Tony Sipp</v>
      </c>
      <c r="C205" t="str">
        <f>VLOOKUP(A205,Data!A:K,3,FALSE)</f>
        <v>Astros</v>
      </c>
      <c r="D205">
        <f>VLOOKUP(A205,Data!A:K,4,FALSE)</f>
        <v>0</v>
      </c>
      <c r="E205">
        <f>VLOOKUP(A205,Data!A:K,5,FALSE)</f>
        <v>12.2</v>
      </c>
      <c r="F205">
        <f>VLOOKUP(A205,Data!A:K,6,FALSE)</f>
        <v>6</v>
      </c>
      <c r="G205">
        <f>VLOOKUP(A205,Data!A:K,7,FALSE)</f>
        <v>12</v>
      </c>
      <c r="H205">
        <f>VLOOKUP(A205,Data!A:K,8,FALSE)</f>
        <v>12</v>
      </c>
      <c r="I205">
        <f>VLOOKUP(A205,Data!A:K,9,FALSE)</f>
        <v>4</v>
      </c>
      <c r="J205">
        <f>VLOOKUP(A205,Data!A:K,11,FALSE)</f>
        <v>0</v>
      </c>
      <c r="L205">
        <f>(F205*9)/(E205*($X$2/$X$3))*-1</f>
        <v>-1.1372205083751885</v>
      </c>
      <c r="M205">
        <f>(I205+H205)/(E205*($X$4/$X$3))*-1</f>
        <v>-1.0147554633433893</v>
      </c>
      <c r="N205" s="2" t="str">
        <f>IF(ISERROR((((E205/D205)/6.15)-(0.11*((F205*9)/E205)))*D205),"0",(((E205/D205)/6.15)-(0.11*((F205*9)/E205)))*D205)</f>
        <v>0</v>
      </c>
      <c r="P205">
        <f>STANDARDIZE(H205,$X$6,$X$7)</f>
        <v>-0.75530997174276537</v>
      </c>
      <c r="Q205">
        <f>STANDARDIZE(L205,$X$9,$X$10)</f>
        <v>-0.24386479956700274</v>
      </c>
      <c r="R205">
        <f>STANDARDIZE(M205,$X$12,$X$13)</f>
        <v>-1.974119447913221E-2</v>
      </c>
      <c r="S205">
        <f>STANDARDIZE(N205,$X$15,$X$16)</f>
        <v>-1.4161756892355608</v>
      </c>
      <c r="T205">
        <f>STANDARDIZE(J205,$X$18,$X$19)</f>
        <v>-0.32422666522395566</v>
      </c>
      <c r="U205">
        <f>(SUM(P205:T205))</f>
        <v>-2.7593183202484171</v>
      </c>
    </row>
    <row r="206" spans="1:21" x14ac:dyDescent="0.25">
      <c r="A206" s="5">
        <v>11530</v>
      </c>
      <c r="B206" t="str">
        <f>VLOOKUP(A206,Data!A:K,2,FALSE)</f>
        <v>Jose Fernandez</v>
      </c>
      <c r="C206" t="str">
        <f>VLOOKUP(A206,Data!A:K,3,FALSE)</f>
        <v>Marlins</v>
      </c>
      <c r="D206">
        <f>VLOOKUP(A206,Data!A:K,4,FALSE)</f>
        <v>6</v>
      </c>
      <c r="E206">
        <f>VLOOKUP(A206,Data!A:K,5,FALSE)</f>
        <v>33.200000000000003</v>
      </c>
      <c r="F206">
        <f>VLOOKUP(A206,Data!A:K,6,FALSE)</f>
        <v>16</v>
      </c>
      <c r="G206">
        <f>VLOOKUP(A206,Data!A:K,7,FALSE)</f>
        <v>47</v>
      </c>
      <c r="H206">
        <f>VLOOKUP(A206,Data!A:K,8,FALSE)</f>
        <v>29</v>
      </c>
      <c r="I206">
        <f>VLOOKUP(A206,Data!A:K,9,FALSE)</f>
        <v>16</v>
      </c>
      <c r="J206">
        <f>VLOOKUP(A206,Data!A:K,11,FALSE)</f>
        <v>0</v>
      </c>
      <c r="L206">
        <f>(F206*9)/(E206*($X$2/$X$3))*-1</f>
        <v>-1.1143847551949637</v>
      </c>
      <c r="M206">
        <f>(I206+H206)/(E206*($X$4/$X$3))*-1</f>
        <v>-1.0487589408424709</v>
      </c>
      <c r="N206" s="2">
        <f>IF(ISERROR((((E206/D206)/6.15)-(0.11*((F206*9)/E206)))*D206),"0",(((E206/D206)/6.15)-(0.11*((F206*9)/E206)))*D206)</f>
        <v>2.5357233813301998</v>
      </c>
      <c r="P206">
        <f>STANDARDIZE(H206,$X$6,$X$7)</f>
        <v>0.72208908980474773</v>
      </c>
      <c r="Q206">
        <f>STANDARDIZE(L206,$X$9,$X$10)</f>
        <v>-0.20245936328794867</v>
      </c>
      <c r="R206">
        <f>STANDARDIZE(M206,$X$12,$X$13)</f>
        <v>-0.14136373067124858</v>
      </c>
      <c r="S206">
        <f>STANDARDIZE(N206,$X$15,$X$16)</f>
        <v>-3.2346200147422614E-2</v>
      </c>
      <c r="T206">
        <f>STANDARDIZE(J206,$X$18,$X$19)</f>
        <v>-0.32422666522395566</v>
      </c>
      <c r="U206">
        <f>(SUM(P206:T206))</f>
        <v>2.1693130474172206E-2</v>
      </c>
    </row>
    <row r="207" spans="1:21" x14ac:dyDescent="0.25">
      <c r="A207" s="5">
        <v>16137</v>
      </c>
      <c r="B207" t="str">
        <f>VLOOKUP(A207,Data!A:K,2,FALSE)</f>
        <v>Carlos Rodon</v>
      </c>
      <c r="C207" t="str">
        <f>VLOOKUP(A207,Data!A:K,3,FALSE)</f>
        <v>White Sox</v>
      </c>
      <c r="D207">
        <f>VLOOKUP(A207,Data!A:K,4,FALSE)</f>
        <v>6</v>
      </c>
      <c r="E207">
        <f>VLOOKUP(A207,Data!A:K,5,FALSE)</f>
        <v>33</v>
      </c>
      <c r="F207">
        <f>VLOOKUP(A207,Data!A:K,6,FALSE)</f>
        <v>16</v>
      </c>
      <c r="G207">
        <f>VLOOKUP(A207,Data!A:K,7,FALSE)</f>
        <v>33</v>
      </c>
      <c r="H207">
        <f>VLOOKUP(A207,Data!A:K,8,FALSE)</f>
        <v>32</v>
      </c>
      <c r="I207">
        <f>VLOOKUP(A207,Data!A:K,9,FALSE)</f>
        <v>14</v>
      </c>
      <c r="J207">
        <f>VLOOKUP(A207,Data!A:K,11,FALSE)</f>
        <v>0</v>
      </c>
      <c r="L207">
        <f>(F207*9)/(E207*($X$2/$X$3))*-1</f>
        <v>-1.1211386021961454</v>
      </c>
      <c r="M207">
        <f>(I207+H207)/(E207*($X$4/$X$3))*-1</f>
        <v>-1.0785620568717993</v>
      </c>
      <c r="N207" s="2">
        <f>IF(ISERROR((((E207/D207)/6.15)-(0.11*((F207*9)/E207)))*D207),"0",(((E207/D207)/6.15)-(0.11*((F207*9)/E207)))*D207)</f>
        <v>2.4858536585365854</v>
      </c>
      <c r="P207">
        <f>STANDARDIZE(H207,$X$6,$X$7)</f>
        <v>0.98280657125430892</v>
      </c>
      <c r="Q207">
        <f>STANDARDIZE(L207,$X$9,$X$10)</f>
        <v>-0.21470533474502648</v>
      </c>
      <c r="R207">
        <f>STANDARDIZE(M207,$X$12,$X$13)</f>
        <v>-0.2479625501011947</v>
      </c>
      <c r="S207">
        <f>STANDARDIZE(N207,$X$15,$X$16)</f>
        <v>-5.9561784277207465E-2</v>
      </c>
      <c r="T207">
        <f>STANDARDIZE(J207,$X$18,$X$19)</f>
        <v>-0.32422666522395566</v>
      </c>
      <c r="U207">
        <f>(SUM(P207:T207))</f>
        <v>0.13635023690692455</v>
      </c>
    </row>
    <row r="208" spans="1:21" x14ac:dyDescent="0.25">
      <c r="A208" s="5">
        <v>6475</v>
      </c>
      <c r="B208" t="str">
        <f>VLOOKUP(A208,Data!A:K,2,FALSE)</f>
        <v>Kevin Jepsen</v>
      </c>
      <c r="C208" t="str">
        <f>VLOOKUP(A208,Data!A:K,3,FALSE)</f>
        <v>Twins</v>
      </c>
      <c r="D208">
        <f>VLOOKUP(A208,Data!A:K,4,FALSE)</f>
        <v>0</v>
      </c>
      <c r="E208">
        <f>VLOOKUP(A208,Data!A:K,5,FALSE)</f>
        <v>12.1</v>
      </c>
      <c r="F208">
        <f>VLOOKUP(A208,Data!A:K,6,FALSE)</f>
        <v>6</v>
      </c>
      <c r="G208">
        <f>VLOOKUP(A208,Data!A:K,7,FALSE)</f>
        <v>7</v>
      </c>
      <c r="H208">
        <f>VLOOKUP(A208,Data!A:K,8,FALSE)</f>
        <v>13</v>
      </c>
      <c r="I208">
        <f>VLOOKUP(A208,Data!A:K,9,FALSE)</f>
        <v>4</v>
      </c>
      <c r="J208">
        <f>VLOOKUP(A208,Data!A:K,11,FALSE)</f>
        <v>2</v>
      </c>
      <c r="L208">
        <f>(F208*9)/(E208*($X$2/$X$3))*-1</f>
        <v>-1.1466190249733306</v>
      </c>
      <c r="M208">
        <f>(I208+H208)/(E208*($X$4/$X$3))*-1</f>
        <v>-1.0870882391395604</v>
      </c>
      <c r="N208" s="2" t="str">
        <f>IF(ISERROR((((E208/D208)/6.15)-(0.11*((F208*9)/E208)))*D208),"0",(((E208/D208)/6.15)-(0.11*((F208*9)/E208)))*D208)</f>
        <v>0</v>
      </c>
      <c r="P208">
        <f>STANDARDIZE(H208,$X$6,$X$7)</f>
        <v>-0.66840414459291164</v>
      </c>
      <c r="Q208">
        <f>STANDARDIZE(L208,$X$9,$X$10)</f>
        <v>-0.26090604524218358</v>
      </c>
      <c r="R208">
        <f>STANDARDIZE(M208,$X$12,$X$13)</f>
        <v>-0.27845872248442716</v>
      </c>
      <c r="S208">
        <f>STANDARDIZE(N208,$X$15,$X$16)</f>
        <v>-1.4161756892355608</v>
      </c>
      <c r="T208">
        <f>STANDARDIZE(J208,$X$18,$X$19)</f>
        <v>0.56671551568556955</v>
      </c>
      <c r="U208">
        <f>(SUM(P208:T208))</f>
        <v>-2.0572290858695133</v>
      </c>
    </row>
    <row r="209" spans="1:21" x14ac:dyDescent="0.25">
      <c r="A209" s="5">
        <v>18</v>
      </c>
      <c r="B209" t="str">
        <f>VLOOKUP(A209,Data!A:K,2,FALSE)</f>
        <v>Neftali Feliz</v>
      </c>
      <c r="C209" t="str">
        <f>VLOOKUP(A209,Data!A:K,3,FALSE)</f>
        <v>Pirates</v>
      </c>
      <c r="D209">
        <f>VLOOKUP(A209,Data!A:K,4,FALSE)</f>
        <v>0</v>
      </c>
      <c r="E209">
        <f>VLOOKUP(A209,Data!A:K,5,FALSE)</f>
        <v>12.1</v>
      </c>
      <c r="F209">
        <f>VLOOKUP(A209,Data!A:K,6,FALSE)</f>
        <v>6</v>
      </c>
      <c r="G209">
        <f>VLOOKUP(A209,Data!A:K,7,FALSE)</f>
        <v>17</v>
      </c>
      <c r="H209">
        <f>VLOOKUP(A209,Data!A:K,8,FALSE)</f>
        <v>10</v>
      </c>
      <c r="I209">
        <f>VLOOKUP(A209,Data!A:K,9,FALSE)</f>
        <v>3</v>
      </c>
      <c r="J209">
        <f>VLOOKUP(A209,Data!A:K,11,FALSE)</f>
        <v>0</v>
      </c>
      <c r="L209">
        <f>(F209*9)/(E209*($X$2/$X$3))*-1</f>
        <v>-1.1466190249733306</v>
      </c>
      <c r="M209">
        <f>(I209+H209)/(E209*($X$4/$X$3))*-1</f>
        <v>-0.83130277110672268</v>
      </c>
      <c r="N209" s="2" t="str">
        <f>IF(ISERROR((((E209/D209)/6.15)-(0.11*((F209*9)/E209)))*D209),"0",(((E209/D209)/6.15)-(0.11*((F209*9)/E209)))*D209)</f>
        <v>0</v>
      </c>
      <c r="P209">
        <f>STANDARDIZE(H209,$X$6,$X$7)</f>
        <v>-0.92912162604247273</v>
      </c>
      <c r="Q209">
        <f>STANDARDIZE(L209,$X$9,$X$10)</f>
        <v>-0.26090604524218358</v>
      </c>
      <c r="R209">
        <f>STANDARDIZE(M209,$X$12,$X$13)</f>
        <v>0.63642644901256029</v>
      </c>
      <c r="S209">
        <f>STANDARDIZE(N209,$X$15,$X$16)</f>
        <v>-1.4161756892355608</v>
      </c>
      <c r="T209">
        <f>STANDARDIZE(J209,$X$18,$X$19)</f>
        <v>-0.32422666522395566</v>
      </c>
      <c r="U209">
        <f>(SUM(P209:T209))</f>
        <v>-2.2940035767316127</v>
      </c>
    </row>
    <row r="210" spans="1:21" x14ac:dyDescent="0.25">
      <c r="A210" s="5">
        <v>6943</v>
      </c>
      <c r="B210" t="str">
        <f>VLOOKUP(A210,Data!A:K,2,FALSE)</f>
        <v>Luke Hochevar</v>
      </c>
      <c r="C210" t="str">
        <f>VLOOKUP(A210,Data!A:K,3,FALSE)</f>
        <v>Royals</v>
      </c>
      <c r="D210">
        <f>VLOOKUP(A210,Data!A:K,4,FALSE)</f>
        <v>0</v>
      </c>
      <c r="E210">
        <f>VLOOKUP(A210,Data!A:K,5,FALSE)</f>
        <v>12.1</v>
      </c>
      <c r="F210">
        <f>VLOOKUP(A210,Data!A:K,6,FALSE)</f>
        <v>6</v>
      </c>
      <c r="G210">
        <f>VLOOKUP(A210,Data!A:K,7,FALSE)</f>
        <v>12</v>
      </c>
      <c r="H210">
        <f>VLOOKUP(A210,Data!A:K,8,FALSE)</f>
        <v>10</v>
      </c>
      <c r="I210">
        <f>VLOOKUP(A210,Data!A:K,9,FALSE)</f>
        <v>3</v>
      </c>
      <c r="J210">
        <f>VLOOKUP(A210,Data!A:K,11,FALSE)</f>
        <v>0</v>
      </c>
      <c r="L210">
        <f>(F210*9)/(E210*($X$2/$X$3))*-1</f>
        <v>-1.1466190249733306</v>
      </c>
      <c r="M210">
        <f>(I210+H210)/(E210*($X$4/$X$3))*-1</f>
        <v>-0.83130277110672268</v>
      </c>
      <c r="N210" s="2" t="str">
        <f>IF(ISERROR((((E210/D210)/6.15)-(0.11*((F210*9)/E210)))*D210),"0",(((E210/D210)/6.15)-(0.11*((F210*9)/E210)))*D210)</f>
        <v>0</v>
      </c>
      <c r="P210">
        <f>STANDARDIZE(H210,$X$6,$X$7)</f>
        <v>-0.92912162604247273</v>
      </c>
      <c r="Q210">
        <f>STANDARDIZE(L210,$X$9,$X$10)</f>
        <v>-0.26090604524218358</v>
      </c>
      <c r="R210">
        <f>STANDARDIZE(M210,$X$12,$X$13)</f>
        <v>0.63642644901256029</v>
      </c>
      <c r="S210">
        <f>STANDARDIZE(N210,$X$15,$X$16)</f>
        <v>-1.4161756892355608</v>
      </c>
      <c r="T210">
        <f>STANDARDIZE(J210,$X$18,$X$19)</f>
        <v>-0.32422666522395566</v>
      </c>
      <c r="U210">
        <f>(SUM(P210:T210))</f>
        <v>-2.2940035767316127</v>
      </c>
    </row>
    <row r="211" spans="1:21" s="3" customFormat="1" x14ac:dyDescent="0.25">
      <c r="A211" s="5">
        <v>12235</v>
      </c>
      <c r="B211" s="5" t="str">
        <f>VLOOKUP(A211,Data!A:K,2,FALSE)</f>
        <v>Seth Maness</v>
      </c>
      <c r="C211" s="5" t="str">
        <f>VLOOKUP(A211,Data!A:K,3,FALSE)</f>
        <v>Cardinals</v>
      </c>
      <c r="D211" s="5">
        <f>VLOOKUP(A211,Data!A:K,4,FALSE)</f>
        <v>0</v>
      </c>
      <c r="E211" s="5">
        <f>VLOOKUP(A211,Data!A:K,5,FALSE)</f>
        <v>12.1</v>
      </c>
      <c r="F211" s="5">
        <f>VLOOKUP(A211,Data!A:K,6,FALSE)</f>
        <v>6</v>
      </c>
      <c r="G211" s="5">
        <f>VLOOKUP(A211,Data!A:K,7,FALSE)</f>
        <v>6</v>
      </c>
      <c r="H211" s="5">
        <f>VLOOKUP(A211,Data!A:K,8,FALSE)</f>
        <v>18</v>
      </c>
      <c r="I211" s="5">
        <f>VLOOKUP(A211,Data!A:K,9,FALSE)</f>
        <v>4</v>
      </c>
      <c r="J211" s="5">
        <f>VLOOKUP(A211,Data!A:K,11,FALSE)</f>
        <v>0</v>
      </c>
      <c r="K211" s="5"/>
      <c r="L211" s="5">
        <f t="shared" ref="L211:L274" si="0">(F211*9)/(E211*($X$2/$X$3))*-1</f>
        <v>-1.1466190249733306</v>
      </c>
      <c r="M211" s="5">
        <f t="shared" ref="M211:M274" si="1">(I211+H211)/(E211*($X$4/$X$3))*-1</f>
        <v>-1.4068200741806076</v>
      </c>
      <c r="N211" s="2" t="str">
        <f t="shared" ref="N211:N274" si="2">IF(ISERROR((((E211/D211)/6.15)-(0.11*((F211*9)/E211)))*D211),"0",(((E211/D211)/6.15)-(0.11*((F211*9)/E211)))*D211)</f>
        <v>0</v>
      </c>
      <c r="O211" s="5"/>
      <c r="P211" s="5">
        <f t="shared" ref="P211:P274" si="3">STANDARDIZE(H211,$X$6,$X$7)</f>
        <v>-0.23387500884364307</v>
      </c>
      <c r="Q211" s="5">
        <f t="shared" ref="Q211:Q274" si="4">STANDARDIZE(L211,$X$9,$X$10)</f>
        <v>-0.26090604524218358</v>
      </c>
      <c r="R211" s="5">
        <f t="shared" ref="R211:R274" si="5">STANDARDIZE(M211,$X$12,$X$13)</f>
        <v>-1.4220651868556615</v>
      </c>
      <c r="S211" s="5">
        <f t="shared" ref="S211:S274" si="6">STANDARDIZE(N211,$X$15,$X$16)</f>
        <v>-1.4161756892355608</v>
      </c>
      <c r="T211" s="5">
        <f t="shared" ref="T211:T274" si="7">STANDARDIZE(J211,$X$18,$X$19)</f>
        <v>-0.32422666522395566</v>
      </c>
      <c r="U211" s="5">
        <f t="shared" ref="U211:U274" si="8">(SUM(P211:T211))</f>
        <v>-3.6572485954010046</v>
      </c>
    </row>
    <row r="212" spans="1:21" x14ac:dyDescent="0.25">
      <c r="A212" s="5">
        <v>12572</v>
      </c>
      <c r="B212" s="5" t="str">
        <f>VLOOKUP(A212,Data!A:K,2,FALSE)</f>
        <v>Blake Treinen</v>
      </c>
      <c r="C212" s="5" t="str">
        <f>VLOOKUP(A212,Data!A:K,3,FALSE)</f>
        <v>Nationals</v>
      </c>
      <c r="D212" s="5">
        <f>VLOOKUP(A212,Data!A:K,4,FALSE)</f>
        <v>0</v>
      </c>
      <c r="E212" s="5">
        <f>VLOOKUP(A212,Data!A:K,5,FALSE)</f>
        <v>12.1</v>
      </c>
      <c r="F212" s="5">
        <f>VLOOKUP(A212,Data!A:K,6,FALSE)</f>
        <v>6</v>
      </c>
      <c r="G212" s="5">
        <f>VLOOKUP(A212,Data!A:K,7,FALSE)</f>
        <v>13</v>
      </c>
      <c r="H212" s="5">
        <f>VLOOKUP(A212,Data!A:K,8,FALSE)</f>
        <v>11</v>
      </c>
      <c r="I212" s="5">
        <f>VLOOKUP(A212,Data!A:K,9,FALSE)</f>
        <v>7</v>
      </c>
      <c r="J212" s="5">
        <f>VLOOKUP(A212,Data!A:K,11,FALSE)</f>
        <v>0</v>
      </c>
      <c r="K212" s="5"/>
      <c r="L212" s="5">
        <f t="shared" si="0"/>
        <v>-1.1466190249733306</v>
      </c>
      <c r="M212" s="5">
        <f t="shared" si="1"/>
        <v>-1.1510346061477699</v>
      </c>
      <c r="N212" s="2" t="str">
        <f t="shared" si="2"/>
        <v>0</v>
      </c>
      <c r="O212" s="5"/>
      <c r="P212" s="5">
        <f t="shared" si="3"/>
        <v>-0.84221579889261899</v>
      </c>
      <c r="Q212" s="5">
        <f t="shared" si="4"/>
        <v>-0.26090604524218358</v>
      </c>
      <c r="R212" s="5">
        <f t="shared" si="5"/>
        <v>-0.50718001535867407</v>
      </c>
      <c r="S212" s="5">
        <f t="shared" si="6"/>
        <v>-1.4161756892355608</v>
      </c>
      <c r="T212" s="5">
        <f t="shared" si="7"/>
        <v>-0.32422666522395566</v>
      </c>
      <c r="U212" s="5">
        <f t="shared" si="8"/>
        <v>-3.350704213952993</v>
      </c>
    </row>
    <row r="213" spans="1:21" x14ac:dyDescent="0.25">
      <c r="A213" s="5">
        <v>10587</v>
      </c>
      <c r="B213" s="5" t="str">
        <f>VLOOKUP(A213,Data!A:K,2,FALSE)</f>
        <v>Chad Bettis</v>
      </c>
      <c r="C213" s="5" t="str">
        <f>VLOOKUP(A213,Data!A:K,3,FALSE)</f>
        <v>Rockies</v>
      </c>
      <c r="D213" s="5">
        <f>VLOOKUP(A213,Data!A:K,4,FALSE)</f>
        <v>7</v>
      </c>
      <c r="E213" s="5">
        <f>VLOOKUP(A213,Data!A:K,5,FALSE)</f>
        <v>43</v>
      </c>
      <c r="F213" s="5">
        <f>VLOOKUP(A213,Data!A:K,6,FALSE)</f>
        <v>21</v>
      </c>
      <c r="G213" s="5">
        <f>VLOOKUP(A213,Data!A:K,7,FALSE)</f>
        <v>30</v>
      </c>
      <c r="H213" s="5">
        <f>VLOOKUP(A213,Data!A:K,8,FALSE)</f>
        <v>42</v>
      </c>
      <c r="I213" s="5">
        <f>VLOOKUP(A213,Data!A:K,9,FALSE)</f>
        <v>10</v>
      </c>
      <c r="J213" s="5">
        <f>VLOOKUP(A213,Data!A:K,11,FALSE)</f>
        <v>0</v>
      </c>
      <c r="K213" s="5"/>
      <c r="L213" s="5">
        <f t="shared" si="0"/>
        <v>-1.1292864118051289</v>
      </c>
      <c r="M213" s="5">
        <f t="shared" si="1"/>
        <v>-0.93569893305966001</v>
      </c>
      <c r="N213" s="2">
        <f t="shared" si="2"/>
        <v>3.6074513140480247</v>
      </c>
      <c r="O213" s="5"/>
      <c r="P213" s="5">
        <f t="shared" si="3"/>
        <v>1.8518648427528461</v>
      </c>
      <c r="Q213" s="5">
        <f t="shared" si="4"/>
        <v>-0.22947881775283815</v>
      </c>
      <c r="R213" s="5">
        <f t="shared" si="5"/>
        <v>0.26302564064576633</v>
      </c>
      <c r="S213" s="5">
        <f t="shared" si="6"/>
        <v>0.55253175952828526</v>
      </c>
      <c r="T213" s="5">
        <f t="shared" si="7"/>
        <v>-0.32422666522395566</v>
      </c>
      <c r="U213" s="5">
        <f t="shared" si="8"/>
        <v>2.1137167599501034</v>
      </c>
    </row>
    <row r="214" spans="1:21" x14ac:dyDescent="0.25">
      <c r="A214" s="5">
        <v>11432</v>
      </c>
      <c r="B214" s="5" t="str">
        <f>VLOOKUP(A214,Data!A:K,2,FALSE)</f>
        <v>Andrew Schugel</v>
      </c>
      <c r="C214" s="5" t="str">
        <f>VLOOKUP(A214,Data!A:K,3,FALSE)</f>
        <v>Pirates</v>
      </c>
      <c r="D214" s="5">
        <f>VLOOKUP(A214,Data!A:K,4,FALSE)</f>
        <v>0</v>
      </c>
      <c r="E214" s="5">
        <f>VLOOKUP(A214,Data!A:K,5,FALSE)</f>
        <v>14.1</v>
      </c>
      <c r="F214" s="5">
        <f>VLOOKUP(A214,Data!A:K,6,FALSE)</f>
        <v>7</v>
      </c>
      <c r="G214" s="5">
        <f>VLOOKUP(A214,Data!A:K,7,FALSE)</f>
        <v>14</v>
      </c>
      <c r="H214" s="5">
        <f>VLOOKUP(A214,Data!A:K,8,FALSE)</f>
        <v>14</v>
      </c>
      <c r="I214" s="5">
        <f>VLOOKUP(A214,Data!A:K,9,FALSE)</f>
        <v>3</v>
      </c>
      <c r="J214" s="5">
        <f>VLOOKUP(A214,Data!A:K,11,FALSE)</f>
        <v>1</v>
      </c>
      <c r="K214" s="5"/>
      <c r="L214" s="5">
        <f t="shared" si="0"/>
        <v>-1.1479743666104147</v>
      </c>
      <c r="M214" s="5">
        <f t="shared" si="1"/>
        <v>-0.9328913257864313</v>
      </c>
      <c r="N214" s="2" t="str">
        <f t="shared" si="2"/>
        <v>0</v>
      </c>
      <c r="O214" s="5"/>
      <c r="P214" s="5">
        <f t="shared" si="3"/>
        <v>-0.58149831744305791</v>
      </c>
      <c r="Q214" s="5">
        <f t="shared" si="4"/>
        <v>-0.26336352984309591</v>
      </c>
      <c r="R214" s="5">
        <f t="shared" si="5"/>
        <v>0.27306779933999786</v>
      </c>
      <c r="S214" s="5">
        <f t="shared" si="6"/>
        <v>-1.4161756892355608</v>
      </c>
      <c r="T214" s="5">
        <f t="shared" si="7"/>
        <v>0.12124442523080695</v>
      </c>
      <c r="U214" s="5">
        <f t="shared" si="8"/>
        <v>-1.8667253119509097</v>
      </c>
    </row>
    <row r="215" spans="1:21" x14ac:dyDescent="0.25">
      <c r="A215" s="5">
        <v>9895</v>
      </c>
      <c r="B215" s="5" t="str">
        <f>VLOOKUP(A215,Data!A:K,2,FALSE)</f>
        <v>Chris Rusin</v>
      </c>
      <c r="C215" s="5" t="str">
        <f>VLOOKUP(A215,Data!A:K,3,FALSE)</f>
        <v>Rockies</v>
      </c>
      <c r="D215" s="5">
        <f>VLOOKUP(A215,Data!A:K,4,FALSE)</f>
        <v>2</v>
      </c>
      <c r="E215" s="5">
        <f>VLOOKUP(A215,Data!A:K,5,FALSE)</f>
        <v>20.100000000000001</v>
      </c>
      <c r="F215" s="5">
        <f>VLOOKUP(A215,Data!A:K,6,FALSE)</f>
        <v>10</v>
      </c>
      <c r="G215" s="5">
        <f>VLOOKUP(A215,Data!A:K,7,FALSE)</f>
        <v>17</v>
      </c>
      <c r="H215" s="5">
        <f>VLOOKUP(A215,Data!A:K,8,FALSE)</f>
        <v>20</v>
      </c>
      <c r="I215" s="5">
        <f>VLOOKUP(A215,Data!A:K,9,FALSE)</f>
        <v>7</v>
      </c>
      <c r="J215" s="5">
        <f>VLOOKUP(A215,Data!A:K,11,FALSE)</f>
        <v>0</v>
      </c>
      <c r="K215" s="5"/>
      <c r="L215" s="5">
        <f t="shared" si="0"/>
        <v>-1.1504220731490298</v>
      </c>
      <c r="M215" s="5">
        <f t="shared" si="1"/>
        <v>-1.0393670697304489</v>
      </c>
      <c r="N215" s="2">
        <f t="shared" si="2"/>
        <v>2.2832180560611581</v>
      </c>
      <c r="O215" s="5"/>
      <c r="P215" s="5">
        <f t="shared" si="3"/>
        <v>-6.0063354543935632E-2</v>
      </c>
      <c r="Q215" s="5">
        <f t="shared" si="4"/>
        <v>-0.26780167367459495</v>
      </c>
      <c r="R215" s="5">
        <f t="shared" si="5"/>
        <v>-0.10777119048872053</v>
      </c>
      <c r="S215" s="5">
        <f t="shared" si="6"/>
        <v>-0.17014684426807181</v>
      </c>
      <c r="T215" s="5">
        <f t="shared" si="7"/>
        <v>-0.32422666522395566</v>
      </c>
      <c r="U215" s="5">
        <f t="shared" si="8"/>
        <v>-0.93000972819927852</v>
      </c>
    </row>
    <row r="216" spans="1:21" x14ac:dyDescent="0.25">
      <c r="A216" s="5">
        <v>11713</v>
      </c>
      <c r="B216" s="5" t="str">
        <f>VLOOKUP(A216,Data!A:K,2,FALSE)</f>
        <v>Matt Harvey</v>
      </c>
      <c r="C216" s="5" t="str">
        <f>VLOOKUP(A216,Data!A:K,3,FALSE)</f>
        <v>Mets</v>
      </c>
      <c r="D216" s="5">
        <f>VLOOKUP(A216,Data!A:K,4,FALSE)</f>
        <v>7</v>
      </c>
      <c r="E216" s="5">
        <f>VLOOKUP(A216,Data!A:K,5,FALSE)</f>
        <v>40</v>
      </c>
      <c r="F216" s="5">
        <f>VLOOKUP(A216,Data!A:K,6,FALSE)</f>
        <v>20</v>
      </c>
      <c r="G216" s="5">
        <f>VLOOKUP(A216,Data!A:K,7,FALSE)</f>
        <v>35</v>
      </c>
      <c r="H216" s="5">
        <f>VLOOKUP(A216,Data!A:K,8,FALSE)</f>
        <v>46</v>
      </c>
      <c r="I216" s="5">
        <f>VLOOKUP(A216,Data!A:K,9,FALSE)</f>
        <v>13</v>
      </c>
      <c r="J216" s="5">
        <f>VLOOKUP(A216,Data!A:K,11,FALSE)</f>
        <v>0</v>
      </c>
      <c r="K216" s="5"/>
      <c r="L216" s="5">
        <f t="shared" si="0"/>
        <v>-1.1561741835147747</v>
      </c>
      <c r="M216" s="5">
        <f t="shared" si="1"/>
        <v>-1.1412827851790179</v>
      </c>
      <c r="N216" s="2">
        <f t="shared" si="2"/>
        <v>3.0390650406504061</v>
      </c>
      <c r="O216" s="5"/>
      <c r="P216" s="5">
        <f t="shared" si="3"/>
        <v>2.1994881513522611</v>
      </c>
      <c r="Q216" s="5">
        <f t="shared" si="4"/>
        <v>-0.27823131167861698</v>
      </c>
      <c r="R216" s="5">
        <f t="shared" si="5"/>
        <v>-0.47230001819535145</v>
      </c>
      <c r="S216" s="5">
        <f t="shared" si="6"/>
        <v>0.2423442634821171</v>
      </c>
      <c r="T216" s="5">
        <f t="shared" si="7"/>
        <v>-0.32422666522395566</v>
      </c>
      <c r="U216" s="5">
        <f t="shared" si="8"/>
        <v>1.3670744197364542</v>
      </c>
    </row>
    <row r="217" spans="1:21" x14ac:dyDescent="0.25">
      <c r="A217" s="5">
        <v>3281</v>
      </c>
      <c r="B217" s="5" t="str">
        <f>VLOOKUP(A217,Data!A:K,2,FALSE)</f>
        <v>Joe Smith</v>
      </c>
      <c r="C217" s="5" t="str">
        <f>VLOOKUP(A217,Data!A:K,3,FALSE)</f>
        <v>Angels</v>
      </c>
      <c r="D217" s="5">
        <f>VLOOKUP(A217,Data!A:K,4,FALSE)</f>
        <v>0</v>
      </c>
      <c r="E217" s="5">
        <f>VLOOKUP(A217,Data!A:K,5,FALSE)</f>
        <v>16</v>
      </c>
      <c r="F217" s="5">
        <f>VLOOKUP(A217,Data!A:K,6,FALSE)</f>
        <v>8</v>
      </c>
      <c r="G217" s="5">
        <f>VLOOKUP(A217,Data!A:K,7,FALSE)</f>
        <v>8</v>
      </c>
      <c r="H217" s="5">
        <f>VLOOKUP(A217,Data!A:K,8,FALSE)</f>
        <v>17</v>
      </c>
      <c r="I217" s="5">
        <f>VLOOKUP(A217,Data!A:K,9,FALSE)</f>
        <v>3</v>
      </c>
      <c r="J217" s="5">
        <f>VLOOKUP(A217,Data!A:K,11,FALSE)</f>
        <v>2</v>
      </c>
      <c r="K217" s="5"/>
      <c r="L217" s="5">
        <f t="shared" si="0"/>
        <v>-1.156174183514775</v>
      </c>
      <c r="M217" s="5">
        <f t="shared" si="1"/>
        <v>-0.96718880099916782</v>
      </c>
      <c r="N217" s="2" t="str">
        <f t="shared" si="2"/>
        <v>0</v>
      </c>
      <c r="O217" s="5"/>
      <c r="P217" s="5">
        <f t="shared" si="3"/>
        <v>-0.32078083599349677</v>
      </c>
      <c r="Q217" s="5">
        <f t="shared" si="4"/>
        <v>-0.27823131167861737</v>
      </c>
      <c r="R217" s="5">
        <f t="shared" si="5"/>
        <v>0.15039370165478538</v>
      </c>
      <c r="S217" s="5">
        <f t="shared" si="6"/>
        <v>-1.4161756892355608</v>
      </c>
      <c r="T217" s="5">
        <f t="shared" si="7"/>
        <v>0.56671551568556955</v>
      </c>
      <c r="U217" s="5">
        <f t="shared" si="8"/>
        <v>-1.29807861956732</v>
      </c>
    </row>
    <row r="218" spans="1:21" x14ac:dyDescent="0.25">
      <c r="A218" s="5">
        <v>3374</v>
      </c>
      <c r="B218" s="5" t="str">
        <f>VLOOKUP(A218,Data!A:K,2,FALSE)</f>
        <v>Ubaldo Jimenez</v>
      </c>
      <c r="C218" s="5" t="str">
        <f>VLOOKUP(A218,Data!A:K,3,FALSE)</f>
        <v>Orioles</v>
      </c>
      <c r="D218" s="5">
        <f>VLOOKUP(A218,Data!A:K,4,FALSE)</f>
        <v>6</v>
      </c>
      <c r="E218" s="5">
        <f>VLOOKUP(A218,Data!A:K,5,FALSE)</f>
        <v>35.200000000000003</v>
      </c>
      <c r="F218" s="5">
        <f>VLOOKUP(A218,Data!A:K,6,FALSE)</f>
        <v>18</v>
      </c>
      <c r="G218" s="5">
        <f>VLOOKUP(A218,Data!A:K,7,FALSE)</f>
        <v>35</v>
      </c>
      <c r="H218" s="5">
        <f>VLOOKUP(A218,Data!A:K,8,FALSE)</f>
        <v>41</v>
      </c>
      <c r="I218" s="5">
        <f>VLOOKUP(A218,Data!A:K,9,FALSE)</f>
        <v>16</v>
      </c>
      <c r="J218" s="5">
        <f>VLOOKUP(A218,Data!A:K,11,FALSE)</f>
        <v>0</v>
      </c>
      <c r="K218" s="5"/>
      <c r="L218" s="5">
        <f t="shared" si="0"/>
        <v>-1.182450869503747</v>
      </c>
      <c r="M218" s="5">
        <f t="shared" si="1"/>
        <v>-1.2529491285671035</v>
      </c>
      <c r="N218" s="2">
        <f t="shared" si="2"/>
        <v>2.6860772357723577</v>
      </c>
      <c r="O218" s="5"/>
      <c r="P218" s="5">
        <f t="shared" si="3"/>
        <v>1.7649590156029924</v>
      </c>
      <c r="Q218" s="5">
        <f t="shared" si="4"/>
        <v>-0.32587579437881026</v>
      </c>
      <c r="R218" s="5">
        <f t="shared" si="5"/>
        <v>-0.87170457587700445</v>
      </c>
      <c r="S218" s="5">
        <f t="shared" si="6"/>
        <v>4.9706952458669837E-2</v>
      </c>
      <c r="T218" s="5">
        <f t="shared" si="7"/>
        <v>-0.32422666522395566</v>
      </c>
      <c r="U218" s="5">
        <f t="shared" si="8"/>
        <v>0.29285893258189194</v>
      </c>
    </row>
    <row r="219" spans="1:21" x14ac:dyDescent="0.25">
      <c r="A219" s="5">
        <v>9425</v>
      </c>
      <c r="B219" s="5" t="str">
        <f>VLOOKUP(A219,Data!A:K,2,FALSE)</f>
        <v>Doug Fister</v>
      </c>
      <c r="C219" s="5" t="str">
        <f>VLOOKUP(A219,Data!A:K,3,FALSE)</f>
        <v>Astros</v>
      </c>
      <c r="D219" s="5">
        <f>VLOOKUP(A219,Data!A:K,4,FALSE)</f>
        <v>6</v>
      </c>
      <c r="E219" s="5">
        <f>VLOOKUP(A219,Data!A:K,5,FALSE)</f>
        <v>35.200000000000003</v>
      </c>
      <c r="F219" s="5">
        <f>VLOOKUP(A219,Data!A:K,6,FALSE)</f>
        <v>18</v>
      </c>
      <c r="G219" s="5">
        <f>VLOOKUP(A219,Data!A:K,7,FALSE)</f>
        <v>19</v>
      </c>
      <c r="H219" s="5">
        <f>VLOOKUP(A219,Data!A:K,8,FALSE)</f>
        <v>33</v>
      </c>
      <c r="I219" s="5">
        <f>VLOOKUP(A219,Data!A:K,9,FALSE)</f>
        <v>14</v>
      </c>
      <c r="J219" s="5">
        <f>VLOOKUP(A219,Data!A:K,11,FALSE)</f>
        <v>0</v>
      </c>
      <c r="K219" s="5"/>
      <c r="L219" s="5">
        <f t="shared" si="0"/>
        <v>-1.182450869503747</v>
      </c>
      <c r="M219" s="5">
        <f t="shared" si="1"/>
        <v>-1.0331334919763837</v>
      </c>
      <c r="N219" s="2">
        <f t="shared" si="2"/>
        <v>2.6860772357723577</v>
      </c>
      <c r="O219" s="5"/>
      <c r="P219" s="5">
        <f t="shared" si="3"/>
        <v>1.0697123984041625</v>
      </c>
      <c r="Q219" s="5">
        <f t="shared" si="4"/>
        <v>-0.32587579437881026</v>
      </c>
      <c r="R219" s="5">
        <f t="shared" si="5"/>
        <v>-8.5475131621781358E-2</v>
      </c>
      <c r="S219" s="5">
        <f t="shared" si="6"/>
        <v>4.9706952458669837E-2</v>
      </c>
      <c r="T219" s="5">
        <f t="shared" si="7"/>
        <v>-0.32422666522395566</v>
      </c>
      <c r="U219" s="5">
        <f t="shared" si="8"/>
        <v>0.38384175963828521</v>
      </c>
    </row>
    <row r="220" spans="1:21" x14ac:dyDescent="0.25">
      <c r="A220" s="5">
        <v>3862</v>
      </c>
      <c r="B220" s="5" t="str">
        <f>VLOOKUP(A220,Data!A:K,2,FALSE)</f>
        <v>Rubby de la Rosa</v>
      </c>
      <c r="C220" s="5" t="str">
        <f>VLOOKUP(A220,Data!A:K,3,FALSE)</f>
        <v>Diamondbacks</v>
      </c>
      <c r="D220" s="5">
        <f>VLOOKUP(A220,Data!A:K,4,FALSE)</f>
        <v>5</v>
      </c>
      <c r="E220" s="5">
        <f>VLOOKUP(A220,Data!A:K,5,FALSE)</f>
        <v>29.1</v>
      </c>
      <c r="F220" s="5">
        <f>VLOOKUP(A220,Data!A:K,6,FALSE)</f>
        <v>15</v>
      </c>
      <c r="G220" s="5">
        <f>VLOOKUP(A220,Data!A:K,7,FALSE)</f>
        <v>32</v>
      </c>
      <c r="H220" s="5">
        <f>VLOOKUP(A220,Data!A:K,8,FALSE)</f>
        <v>26</v>
      </c>
      <c r="I220" s="5">
        <f>VLOOKUP(A220,Data!A:K,9,FALSE)</f>
        <v>10</v>
      </c>
      <c r="J220" s="5">
        <f>VLOOKUP(A220,Data!A:K,11,FALSE)</f>
        <v>0</v>
      </c>
      <c r="K220" s="5"/>
      <c r="L220" s="5">
        <f t="shared" si="0"/>
        <v>-1.1919321479533762</v>
      </c>
      <c r="M220" s="5">
        <f t="shared" si="1"/>
        <v>-0.95721778243216604</v>
      </c>
      <c r="N220" s="2">
        <f t="shared" si="2"/>
        <v>2.1801609253205934</v>
      </c>
      <c r="O220" s="5"/>
      <c r="P220" s="5">
        <f t="shared" si="3"/>
        <v>0.46137160835518665</v>
      </c>
      <c r="Q220" s="5">
        <f t="shared" si="4"/>
        <v>-0.34306710256960171</v>
      </c>
      <c r="R220" s="5">
        <f t="shared" si="5"/>
        <v>0.18605771768285756</v>
      </c>
      <c r="S220" s="5">
        <f t="shared" si="6"/>
        <v>-0.22638858484183758</v>
      </c>
      <c r="T220" s="5">
        <f t="shared" si="7"/>
        <v>-0.32422666522395566</v>
      </c>
      <c r="U220" s="5">
        <f t="shared" si="8"/>
        <v>-0.24625302659735074</v>
      </c>
    </row>
    <row r="221" spans="1:21" x14ac:dyDescent="0.25">
      <c r="A221" s="5">
        <v>3137</v>
      </c>
      <c r="B221" s="5" t="str">
        <f>VLOOKUP(A221,Data!A:K,2,FALSE)</f>
        <v>Max Scherzer</v>
      </c>
      <c r="C221" s="5" t="str">
        <f>VLOOKUP(A221,Data!A:K,3,FALSE)</f>
        <v>Nationals</v>
      </c>
      <c r="D221" s="5">
        <f>VLOOKUP(A221,Data!A:K,4,FALSE)</f>
        <v>7</v>
      </c>
      <c r="E221" s="5">
        <f>VLOOKUP(A221,Data!A:K,5,FALSE)</f>
        <v>43</v>
      </c>
      <c r="F221" s="5">
        <f>VLOOKUP(A221,Data!A:K,6,FALSE)</f>
        <v>22</v>
      </c>
      <c r="G221" s="5">
        <f>VLOOKUP(A221,Data!A:K,7,FALSE)</f>
        <v>46</v>
      </c>
      <c r="H221" s="5">
        <f>VLOOKUP(A221,Data!A:K,8,FALSE)</f>
        <v>40</v>
      </c>
      <c r="I221" s="5">
        <f>VLOOKUP(A221,Data!A:K,9,FALSE)</f>
        <v>15</v>
      </c>
      <c r="J221" s="5">
        <f>VLOOKUP(A221,Data!A:K,11,FALSE)</f>
        <v>0</v>
      </c>
      <c r="K221" s="5"/>
      <c r="L221" s="5">
        <f t="shared" si="0"/>
        <v>-1.1830619552244208</v>
      </c>
      <c r="M221" s="5">
        <f t="shared" si="1"/>
        <v>-0.98968156381310191</v>
      </c>
      <c r="N221" s="2">
        <f t="shared" si="2"/>
        <v>3.4462885233503497</v>
      </c>
      <c r="O221" s="5"/>
      <c r="P221" s="5">
        <f t="shared" si="3"/>
        <v>1.6780531884531387</v>
      </c>
      <c r="Q221" s="5">
        <f t="shared" si="4"/>
        <v>-0.32698380560439622</v>
      </c>
      <c r="R221" s="5">
        <f t="shared" si="5"/>
        <v>6.9942316661227799E-2</v>
      </c>
      <c r="S221" s="5">
        <f t="shared" si="6"/>
        <v>0.46457980705853735</v>
      </c>
      <c r="T221" s="5">
        <f t="shared" si="7"/>
        <v>-0.32422666522395566</v>
      </c>
      <c r="U221" s="5">
        <f t="shared" si="8"/>
        <v>1.561364841344552</v>
      </c>
    </row>
    <row r="222" spans="1:21" x14ac:dyDescent="0.25">
      <c r="A222" s="5">
        <v>11855</v>
      </c>
      <c r="B222" s="5" t="str">
        <f>VLOOKUP(A222,Data!A:K,2,FALSE)</f>
        <v>Yordano Ventura</v>
      </c>
      <c r="C222" s="5" t="str">
        <f>VLOOKUP(A222,Data!A:K,3,FALSE)</f>
        <v>Royals</v>
      </c>
      <c r="D222" s="5">
        <f>VLOOKUP(A222,Data!A:K,4,FALSE)</f>
        <v>6</v>
      </c>
      <c r="E222" s="5">
        <f>VLOOKUP(A222,Data!A:K,5,FALSE)</f>
        <v>31</v>
      </c>
      <c r="F222" s="5">
        <f>VLOOKUP(A222,Data!A:K,6,FALSE)</f>
        <v>16</v>
      </c>
      <c r="G222" s="5">
        <f>VLOOKUP(A222,Data!A:K,7,FALSE)</f>
        <v>25</v>
      </c>
      <c r="H222" s="5">
        <f>VLOOKUP(A222,Data!A:K,8,FALSE)</f>
        <v>24</v>
      </c>
      <c r="I222" s="5">
        <f>VLOOKUP(A222,Data!A:K,9,FALSE)</f>
        <v>25</v>
      </c>
      <c r="J222" s="5">
        <f>VLOOKUP(A222,Data!A:K,11,FALSE)</f>
        <v>0</v>
      </c>
      <c r="K222" s="5"/>
      <c r="L222" s="5">
        <f t="shared" si="0"/>
        <v>-1.1934701249184774</v>
      </c>
      <c r="M222" s="5">
        <f t="shared" si="1"/>
        <v>-1.2230258386828186</v>
      </c>
      <c r="N222" s="2">
        <f t="shared" si="2"/>
        <v>1.9748439548911618</v>
      </c>
      <c r="O222" s="5"/>
      <c r="P222" s="5">
        <f t="shared" si="3"/>
        <v>0.28755995405547924</v>
      </c>
      <c r="Q222" s="5">
        <f t="shared" si="4"/>
        <v>-0.34585573873695591</v>
      </c>
      <c r="R222" s="5">
        <f t="shared" si="5"/>
        <v>-0.76467592249774552</v>
      </c>
      <c r="S222" s="5">
        <f t="shared" si="6"/>
        <v>-0.33843695746102992</v>
      </c>
      <c r="T222" s="5">
        <f t="shared" si="7"/>
        <v>-0.32422666522395566</v>
      </c>
      <c r="U222" s="5">
        <f t="shared" si="8"/>
        <v>-1.4856353298642078</v>
      </c>
    </row>
    <row r="223" spans="1:21" x14ac:dyDescent="0.25">
      <c r="A223" s="5">
        <v>13071</v>
      </c>
      <c r="B223" s="5" t="str">
        <f>VLOOKUP(A223,Data!A:K,2,FALSE)</f>
        <v>Wei-Yin Chen</v>
      </c>
      <c r="C223" s="5" t="str">
        <f>VLOOKUP(A223,Data!A:K,3,FALSE)</f>
        <v>Marlins</v>
      </c>
      <c r="D223" s="5">
        <f>VLOOKUP(A223,Data!A:K,4,FALSE)</f>
        <v>6</v>
      </c>
      <c r="E223" s="5">
        <f>VLOOKUP(A223,Data!A:K,5,FALSE)</f>
        <v>36.200000000000003</v>
      </c>
      <c r="F223" s="5">
        <f>VLOOKUP(A223,Data!A:K,6,FALSE)</f>
        <v>19</v>
      </c>
      <c r="G223" s="5">
        <f>VLOOKUP(A223,Data!A:K,7,FALSE)</f>
        <v>24</v>
      </c>
      <c r="H223" s="5">
        <f>VLOOKUP(A223,Data!A:K,8,FALSE)</f>
        <v>40</v>
      </c>
      <c r="I223" s="5">
        <f>VLOOKUP(A223,Data!A:K,9,FALSE)</f>
        <v>7</v>
      </c>
      <c r="J223" s="5">
        <f>VLOOKUP(A223,Data!A:K,11,FALSE)</f>
        <v>0</v>
      </c>
      <c r="K223" s="5"/>
      <c r="L223" s="5">
        <f t="shared" si="0"/>
        <v>-1.213663507556946</v>
      </c>
      <c r="M223" s="5">
        <f t="shared" si="1"/>
        <v>-1.0045938927505167</v>
      </c>
      <c r="N223" s="2">
        <f t="shared" si="2"/>
        <v>2.7684993037775691</v>
      </c>
      <c r="O223" s="5"/>
      <c r="P223" s="5">
        <f t="shared" si="3"/>
        <v>1.6780531884531387</v>
      </c>
      <c r="Q223" s="5">
        <f t="shared" si="4"/>
        <v>-0.38247006940942635</v>
      </c>
      <c r="R223" s="5">
        <f t="shared" si="5"/>
        <v>1.6604381858869446E-2</v>
      </c>
      <c r="S223" s="5">
        <f t="shared" si="6"/>
        <v>9.4687445637467005E-2</v>
      </c>
      <c r="T223" s="5">
        <f t="shared" si="7"/>
        <v>-0.32422666522395566</v>
      </c>
      <c r="U223" s="5">
        <f t="shared" si="8"/>
        <v>1.0826482813160931</v>
      </c>
    </row>
    <row r="224" spans="1:21" x14ac:dyDescent="0.25">
      <c r="A224" s="5">
        <v>2929</v>
      </c>
      <c r="B224" s="5" t="str">
        <f>VLOOKUP(A224,Data!A:K,2,FALSE)</f>
        <v>Jeff Locke</v>
      </c>
      <c r="C224" s="5" t="str">
        <f>VLOOKUP(A224,Data!A:K,3,FALSE)</f>
        <v>Pirates</v>
      </c>
      <c r="D224" s="5">
        <f>VLOOKUP(A224,Data!A:K,4,FALSE)</f>
        <v>6</v>
      </c>
      <c r="E224" s="5">
        <f>VLOOKUP(A224,Data!A:K,5,FALSE)</f>
        <v>32.200000000000003</v>
      </c>
      <c r="F224" s="5">
        <f>VLOOKUP(A224,Data!A:K,6,FALSE)</f>
        <v>17</v>
      </c>
      <c r="G224" s="5">
        <f>VLOOKUP(A224,Data!A:K,7,FALSE)</f>
        <v>22</v>
      </c>
      <c r="H224" s="5">
        <f>VLOOKUP(A224,Data!A:K,8,FALSE)</f>
        <v>36</v>
      </c>
      <c r="I224" s="5">
        <f>VLOOKUP(A224,Data!A:K,9,FALSE)</f>
        <v>19</v>
      </c>
      <c r="J224" s="5">
        <f>VLOOKUP(A224,Data!A:K,11,FALSE)</f>
        <v>0</v>
      </c>
      <c r="K224" s="5"/>
      <c r="L224" s="5">
        <f t="shared" si="0"/>
        <v>-1.2208050384938616</v>
      </c>
      <c r="M224" s="5">
        <f t="shared" si="1"/>
        <v>-1.3216244485702913</v>
      </c>
      <c r="N224" s="2">
        <f t="shared" si="2"/>
        <v>2.0997475130030807</v>
      </c>
      <c r="O224" s="5"/>
      <c r="P224" s="5">
        <f t="shared" si="3"/>
        <v>1.3304298798537237</v>
      </c>
      <c r="Q224" s="5">
        <f t="shared" si="4"/>
        <v>-0.39541898341325343</v>
      </c>
      <c r="R224" s="5">
        <f t="shared" si="5"/>
        <v>-1.1173402345480468</v>
      </c>
      <c r="S224" s="5">
        <f t="shared" si="6"/>
        <v>-0.27027288708966496</v>
      </c>
      <c r="T224" s="5">
        <f t="shared" si="7"/>
        <v>-0.32422666522395566</v>
      </c>
      <c r="U224" s="5">
        <f t="shared" si="8"/>
        <v>-0.77682889042119707</v>
      </c>
    </row>
    <row r="225" spans="1:21" x14ac:dyDescent="0.25">
      <c r="A225" s="5">
        <v>11486</v>
      </c>
      <c r="B225" s="5" t="str">
        <f>VLOOKUP(A225,Data!A:K,2,FALSE)</f>
        <v>Robbie Ray</v>
      </c>
      <c r="C225" s="5" t="str">
        <f>VLOOKUP(A225,Data!A:K,3,FALSE)</f>
        <v>Diamondbacks</v>
      </c>
      <c r="D225" s="5">
        <f>VLOOKUP(A225,Data!A:K,4,FALSE)</f>
        <v>6</v>
      </c>
      <c r="E225" s="5">
        <f>VLOOKUP(A225,Data!A:K,5,FALSE)</f>
        <v>30.2</v>
      </c>
      <c r="F225" s="5">
        <f>VLOOKUP(A225,Data!A:K,6,FALSE)</f>
        <v>16</v>
      </c>
      <c r="G225" s="5">
        <f>VLOOKUP(A225,Data!A:K,7,FALSE)</f>
        <v>32</v>
      </c>
      <c r="H225" s="5">
        <f>VLOOKUP(A225,Data!A:K,8,FALSE)</f>
        <v>34</v>
      </c>
      <c r="I225" s="5">
        <f>VLOOKUP(A225,Data!A:K,9,FALSE)</f>
        <v>16</v>
      </c>
      <c r="J225" s="5">
        <f>VLOOKUP(A225,Data!A:K,11,FALSE)</f>
        <v>0</v>
      </c>
      <c r="K225" s="5"/>
      <c r="L225" s="5">
        <f t="shared" si="0"/>
        <v>-1.2250852275653246</v>
      </c>
      <c r="M225" s="5">
        <f t="shared" si="1"/>
        <v>-1.2810447695353215</v>
      </c>
      <c r="N225" s="2">
        <f t="shared" si="2"/>
        <v>1.7635492381413871</v>
      </c>
      <c r="O225" s="5"/>
      <c r="P225" s="5">
        <f t="shared" si="3"/>
        <v>1.1566182255540163</v>
      </c>
      <c r="Q225" s="5">
        <f t="shared" si="4"/>
        <v>-0.40317975637581266</v>
      </c>
      <c r="R225" s="5">
        <f t="shared" si="5"/>
        <v>-0.97219615385134828</v>
      </c>
      <c r="S225" s="5">
        <f t="shared" si="6"/>
        <v>-0.45374758719284142</v>
      </c>
      <c r="T225" s="5">
        <f t="shared" si="7"/>
        <v>-0.32422666522395566</v>
      </c>
      <c r="U225" s="5">
        <f t="shared" si="8"/>
        <v>-0.99673193708994168</v>
      </c>
    </row>
    <row r="226" spans="1:21" x14ac:dyDescent="0.25">
      <c r="A226" s="5">
        <v>3830</v>
      </c>
      <c r="B226" s="5" t="str">
        <f>VLOOKUP(A226,Data!A:K,2,FALSE)</f>
        <v>Ricky Nolasco</v>
      </c>
      <c r="C226" s="5" t="str">
        <f>VLOOKUP(A226,Data!A:K,3,FALSE)</f>
        <v>Twins</v>
      </c>
      <c r="D226" s="5">
        <f>VLOOKUP(A226,Data!A:K,4,FALSE)</f>
        <v>6</v>
      </c>
      <c r="E226" s="5">
        <f>VLOOKUP(A226,Data!A:K,5,FALSE)</f>
        <v>38.1</v>
      </c>
      <c r="F226" s="5">
        <f>VLOOKUP(A226,Data!A:K,6,FALSE)</f>
        <v>20</v>
      </c>
      <c r="G226" s="5">
        <f>VLOOKUP(A226,Data!A:K,7,FALSE)</f>
        <v>34</v>
      </c>
      <c r="H226" s="5">
        <f>VLOOKUP(A226,Data!A:K,8,FALSE)</f>
        <v>39</v>
      </c>
      <c r="I226" s="5">
        <f>VLOOKUP(A226,Data!A:K,9,FALSE)</f>
        <v>5</v>
      </c>
      <c r="J226" s="5">
        <f>VLOOKUP(A226,Data!A:K,11,FALSE)</f>
        <v>0</v>
      </c>
      <c r="K226" s="5"/>
      <c r="L226" s="5">
        <f t="shared" si="0"/>
        <v>-1.2138311637950392</v>
      </c>
      <c r="M226" s="5">
        <f t="shared" si="1"/>
        <v>-0.89357075577875855</v>
      </c>
      <c r="N226" s="2">
        <f t="shared" si="2"/>
        <v>3.0770117149990397</v>
      </c>
      <c r="O226" s="5"/>
      <c r="P226" s="5">
        <f t="shared" si="3"/>
        <v>1.5911473613032849</v>
      </c>
      <c r="Q226" s="5">
        <f t="shared" si="4"/>
        <v>-0.3827740611205106</v>
      </c>
      <c r="R226" s="5">
        <f t="shared" si="5"/>
        <v>0.41370833967832021</v>
      </c>
      <c r="S226" s="5">
        <f t="shared" si="6"/>
        <v>0.26305303927489182</v>
      </c>
      <c r="T226" s="5">
        <f t="shared" si="7"/>
        <v>-0.32422666522395566</v>
      </c>
      <c r="U226" s="5">
        <f t="shared" si="8"/>
        <v>1.5609080139120306</v>
      </c>
    </row>
    <row r="227" spans="1:21" x14ac:dyDescent="0.25">
      <c r="A227" s="5">
        <v>9434</v>
      </c>
      <c r="B227" s="5" t="str">
        <f>VLOOKUP(A227,Data!A:K,2,FALSE)</f>
        <v>Dallas Keuchel</v>
      </c>
      <c r="C227" s="5" t="str">
        <f>VLOOKUP(A227,Data!A:K,3,FALSE)</f>
        <v>Astros</v>
      </c>
      <c r="D227" s="5">
        <f>VLOOKUP(A227,Data!A:K,4,FALSE)</f>
        <v>7</v>
      </c>
      <c r="E227" s="5">
        <f>VLOOKUP(A227,Data!A:K,5,FALSE)</f>
        <v>44</v>
      </c>
      <c r="F227" s="5">
        <f>VLOOKUP(A227,Data!A:K,6,FALSE)</f>
        <v>23</v>
      </c>
      <c r="G227" s="5">
        <f>VLOOKUP(A227,Data!A:K,7,FALSE)</f>
        <v>38</v>
      </c>
      <c r="H227" s="5">
        <f>VLOOKUP(A227,Data!A:K,8,FALSE)</f>
        <v>48</v>
      </c>
      <c r="I227" s="5">
        <f>VLOOKUP(A227,Data!A:K,9,FALSE)</f>
        <v>19</v>
      </c>
      <c r="J227" s="5">
        <f>VLOOKUP(A227,Data!A:K,11,FALSE)</f>
        <v>0</v>
      </c>
      <c r="K227" s="5"/>
      <c r="L227" s="5">
        <f t="shared" si="0"/>
        <v>-1.2087275554927193</v>
      </c>
      <c r="M227" s="5">
        <f t="shared" si="1"/>
        <v>-1.178211812126259</v>
      </c>
      <c r="N227" s="2">
        <f t="shared" si="2"/>
        <v>3.5319715447154461</v>
      </c>
      <c r="O227" s="5"/>
      <c r="P227" s="5">
        <f t="shared" si="3"/>
        <v>2.3732998056519685</v>
      </c>
      <c r="Q227" s="5">
        <f t="shared" si="4"/>
        <v>-0.37352027707900354</v>
      </c>
      <c r="R227" s="5">
        <f t="shared" si="5"/>
        <v>-0.60438656483022946</v>
      </c>
      <c r="S227" s="5">
        <f t="shared" si="6"/>
        <v>0.51133991210477037</v>
      </c>
      <c r="T227" s="5">
        <f t="shared" si="7"/>
        <v>-0.32422666522395566</v>
      </c>
      <c r="U227" s="5">
        <f t="shared" si="8"/>
        <v>1.5825062106235503</v>
      </c>
    </row>
    <row r="228" spans="1:21" x14ac:dyDescent="0.25">
      <c r="A228" s="5">
        <v>4235</v>
      </c>
      <c r="B228" s="5" t="str">
        <f>VLOOKUP(A228,Data!A:K,2,FALSE)</f>
        <v>Jered Weaver</v>
      </c>
      <c r="C228" s="5" t="str">
        <f>VLOOKUP(A228,Data!A:K,3,FALSE)</f>
        <v>Angels</v>
      </c>
      <c r="D228" s="5">
        <f>VLOOKUP(A228,Data!A:K,4,FALSE)</f>
        <v>6</v>
      </c>
      <c r="E228" s="5">
        <f>VLOOKUP(A228,Data!A:K,5,FALSE)</f>
        <v>34.1</v>
      </c>
      <c r="F228" s="5">
        <f>VLOOKUP(A228,Data!A:K,6,FALSE)</f>
        <v>18</v>
      </c>
      <c r="G228" s="5">
        <f>VLOOKUP(A228,Data!A:K,7,FALSE)</f>
        <v>19</v>
      </c>
      <c r="H228" s="5">
        <f>VLOOKUP(A228,Data!A:K,8,FALSE)</f>
        <v>43</v>
      </c>
      <c r="I228" s="5">
        <f>VLOOKUP(A228,Data!A:K,9,FALSE)</f>
        <v>9</v>
      </c>
      <c r="J228" s="5">
        <f>VLOOKUP(A228,Data!A:K,11,FALSE)</f>
        <v>0</v>
      </c>
      <c r="K228" s="5"/>
      <c r="L228" s="5">
        <f t="shared" si="0"/>
        <v>-1.2205944459393518</v>
      </c>
      <c r="M228" s="5">
        <f t="shared" si="1"/>
        <v>-1.1799136106030903</v>
      </c>
      <c r="N228" s="2">
        <f t="shared" si="2"/>
        <v>2.4092315761867296</v>
      </c>
      <c r="O228" s="5"/>
      <c r="P228" s="5">
        <f t="shared" si="3"/>
        <v>1.9387706699026999</v>
      </c>
      <c r="Q228" s="5">
        <f t="shared" si="4"/>
        <v>-0.39503714023392944</v>
      </c>
      <c r="R228" s="5">
        <f t="shared" si="5"/>
        <v>-0.61047350246317278</v>
      </c>
      <c r="S228" s="5">
        <f t="shared" si="6"/>
        <v>-0.10137703031380298</v>
      </c>
      <c r="T228" s="5">
        <f t="shared" si="7"/>
        <v>-0.32422666522395566</v>
      </c>
      <c r="U228" s="5">
        <f t="shared" si="8"/>
        <v>0.50765633166783908</v>
      </c>
    </row>
    <row r="229" spans="1:21" x14ac:dyDescent="0.25">
      <c r="A229" s="5">
        <v>3237</v>
      </c>
      <c r="B229" s="5" t="str">
        <f>VLOOKUP(A229,Data!A:K,2,FALSE)</f>
        <v>T.J. McFarland</v>
      </c>
      <c r="C229" s="5" t="str">
        <f>VLOOKUP(A229,Data!A:K,3,FALSE)</f>
        <v>Orioles</v>
      </c>
      <c r="D229" s="5">
        <f>VLOOKUP(A229,Data!A:K,4,FALSE)</f>
        <v>0</v>
      </c>
      <c r="E229" s="5">
        <f>VLOOKUP(A229,Data!A:K,5,FALSE)</f>
        <v>13.1</v>
      </c>
      <c r="F229" s="5">
        <f>VLOOKUP(A229,Data!A:K,6,FALSE)</f>
        <v>7</v>
      </c>
      <c r="G229" s="5">
        <f>VLOOKUP(A229,Data!A:K,7,FALSE)</f>
        <v>4</v>
      </c>
      <c r="H229" s="5">
        <f>VLOOKUP(A229,Data!A:K,8,FALSE)</f>
        <v>12</v>
      </c>
      <c r="I229" s="5">
        <f>VLOOKUP(A229,Data!A:K,9,FALSE)</f>
        <v>4</v>
      </c>
      <c r="J229" s="5">
        <f>VLOOKUP(A229,Data!A:K,11,FALSE)</f>
        <v>0</v>
      </c>
      <c r="K229" s="5"/>
      <c r="L229" s="5">
        <f t="shared" si="0"/>
        <v>-1.2356059976493778</v>
      </c>
      <c r="M229" s="5">
        <f t="shared" si="1"/>
        <v>-0.94503943914422506</v>
      </c>
      <c r="N229" s="2" t="str">
        <f t="shared" si="2"/>
        <v>0</v>
      </c>
      <c r="O229" s="5"/>
      <c r="P229" s="5">
        <f t="shared" si="3"/>
        <v>-0.75530997174276537</v>
      </c>
      <c r="Q229" s="5">
        <f t="shared" si="4"/>
        <v>-0.4222558548028652</v>
      </c>
      <c r="R229" s="5">
        <f t="shared" si="5"/>
        <v>0.22961682122859414</v>
      </c>
      <c r="S229" s="5">
        <f t="shared" si="6"/>
        <v>-1.4161756892355608</v>
      </c>
      <c r="T229" s="5">
        <f t="shared" si="7"/>
        <v>-0.32422666522395566</v>
      </c>
      <c r="U229" s="5">
        <f t="shared" si="8"/>
        <v>-2.6883513597765529</v>
      </c>
    </row>
    <row r="230" spans="1:21" x14ac:dyDescent="0.25">
      <c r="A230" s="5">
        <v>9111</v>
      </c>
      <c r="B230" s="5" t="str">
        <f>VLOOKUP(A230,Data!A:K,2,FALSE)</f>
        <v>Brad Hand</v>
      </c>
      <c r="C230" s="5" t="str">
        <f>VLOOKUP(A230,Data!A:K,3,FALSE)</f>
        <v>Padres</v>
      </c>
      <c r="D230" s="5">
        <f>VLOOKUP(A230,Data!A:K,4,FALSE)</f>
        <v>0</v>
      </c>
      <c r="E230" s="5">
        <f>VLOOKUP(A230,Data!A:K,5,FALSE)</f>
        <v>13.1</v>
      </c>
      <c r="F230" s="5">
        <f>VLOOKUP(A230,Data!A:K,6,FALSE)</f>
        <v>7</v>
      </c>
      <c r="G230" s="5">
        <f>VLOOKUP(A230,Data!A:K,7,FALSE)</f>
        <v>15</v>
      </c>
      <c r="H230" s="5">
        <f>VLOOKUP(A230,Data!A:K,8,FALSE)</f>
        <v>14</v>
      </c>
      <c r="I230" s="5">
        <f>VLOOKUP(A230,Data!A:K,9,FALSE)</f>
        <v>9</v>
      </c>
      <c r="J230" s="5">
        <f>VLOOKUP(A230,Data!A:K,11,FALSE)</f>
        <v>0</v>
      </c>
      <c r="K230" s="5"/>
      <c r="L230" s="5">
        <f t="shared" si="0"/>
        <v>-1.2356059976493778</v>
      </c>
      <c r="M230" s="5">
        <f t="shared" si="1"/>
        <v>-1.3584941937698236</v>
      </c>
      <c r="N230" s="2" t="str">
        <f t="shared" si="2"/>
        <v>0</v>
      </c>
      <c r="O230" s="5"/>
      <c r="P230" s="5">
        <f t="shared" si="3"/>
        <v>-0.58149831744305791</v>
      </c>
      <c r="Q230" s="5">
        <f t="shared" si="4"/>
        <v>-0.4222558548028652</v>
      </c>
      <c r="R230" s="5">
        <f t="shared" si="5"/>
        <v>-1.2492147441491703</v>
      </c>
      <c r="S230" s="5">
        <f t="shared" si="6"/>
        <v>-1.4161756892355608</v>
      </c>
      <c r="T230" s="5">
        <f t="shared" si="7"/>
        <v>-0.32422666522395566</v>
      </c>
      <c r="U230" s="5">
        <f t="shared" si="8"/>
        <v>-3.9933712708546101</v>
      </c>
    </row>
    <row r="231" spans="1:21" x14ac:dyDescent="0.25">
      <c r="A231" s="5">
        <v>8779</v>
      </c>
      <c r="B231" s="5" t="str">
        <f>VLOOKUP(A231,Data!A:K,2,FALSE)</f>
        <v>Wade Miley</v>
      </c>
      <c r="C231" s="5" t="str">
        <f>VLOOKUP(A231,Data!A:K,3,FALSE)</f>
        <v>Mariners</v>
      </c>
      <c r="D231" s="5">
        <f>VLOOKUP(A231,Data!A:K,4,FALSE)</f>
        <v>6</v>
      </c>
      <c r="E231" s="5">
        <f>VLOOKUP(A231,Data!A:K,5,FALSE)</f>
        <v>38</v>
      </c>
      <c r="F231" s="5">
        <f>VLOOKUP(A231,Data!A:K,6,FALSE)</f>
        <v>20</v>
      </c>
      <c r="G231" s="5">
        <f>VLOOKUP(A231,Data!A:K,7,FALSE)</f>
        <v>28</v>
      </c>
      <c r="H231" s="5">
        <f>VLOOKUP(A231,Data!A:K,8,FALSE)</f>
        <v>42</v>
      </c>
      <c r="I231" s="5">
        <f>VLOOKUP(A231,Data!A:K,9,FALSE)</f>
        <v>8</v>
      </c>
      <c r="J231" s="5">
        <f>VLOOKUP(A231,Data!A:K,11,FALSE)</f>
        <v>0</v>
      </c>
      <c r="K231" s="5"/>
      <c r="L231" s="5">
        <f t="shared" si="0"/>
        <v>-1.2170254563313421</v>
      </c>
      <c r="M231" s="5">
        <f t="shared" si="1"/>
        <v>-1.018093474735966</v>
      </c>
      <c r="N231" s="2">
        <f t="shared" si="2"/>
        <v>3.0525459991442014</v>
      </c>
      <c r="O231" s="5"/>
      <c r="P231" s="5">
        <f t="shared" si="3"/>
        <v>1.8518648427528461</v>
      </c>
      <c r="Q231" s="5">
        <f t="shared" si="4"/>
        <v>-0.38856590319485401</v>
      </c>
      <c r="R231" s="5">
        <f t="shared" si="5"/>
        <v>-3.1680485435897562E-2</v>
      </c>
      <c r="S231" s="5">
        <f t="shared" si="6"/>
        <v>0.2497012757028669</v>
      </c>
      <c r="T231" s="5">
        <f t="shared" si="7"/>
        <v>-0.32422666522395566</v>
      </c>
      <c r="U231" s="5">
        <f t="shared" si="8"/>
        <v>1.3570930646010058</v>
      </c>
    </row>
    <row r="232" spans="1:21" x14ac:dyDescent="0.25">
      <c r="A232" s="5">
        <v>9132</v>
      </c>
      <c r="B232" s="5" t="str">
        <f>VLOOKUP(A232,Data!A:K,2,FALSE)</f>
        <v>Nathan Eovaldi</v>
      </c>
      <c r="C232" s="5" t="str">
        <f>VLOOKUP(A232,Data!A:K,3,FALSE)</f>
        <v>Yankees</v>
      </c>
      <c r="D232" s="5">
        <f>VLOOKUP(A232,Data!A:K,4,FALSE)</f>
        <v>6</v>
      </c>
      <c r="E232" s="5">
        <f>VLOOKUP(A232,Data!A:K,5,FALSE)</f>
        <v>37.200000000000003</v>
      </c>
      <c r="F232" s="5">
        <f>VLOOKUP(A232,Data!A:K,6,FALSE)</f>
        <v>20</v>
      </c>
      <c r="G232" s="5">
        <f>VLOOKUP(A232,Data!A:K,7,FALSE)</f>
        <v>37</v>
      </c>
      <c r="H232" s="5">
        <f>VLOOKUP(A232,Data!A:K,8,FALSE)</f>
        <v>39</v>
      </c>
      <c r="I232" s="5">
        <f>VLOOKUP(A232,Data!A:K,9,FALSE)</f>
        <v>8</v>
      </c>
      <c r="J232" s="5">
        <f>VLOOKUP(A232,Data!A:K,11,FALSE)</f>
        <v>0</v>
      </c>
      <c r="K232" s="5"/>
      <c r="L232" s="5">
        <f t="shared" si="0"/>
        <v>-1.2431980467900805</v>
      </c>
      <c r="M232" s="5">
        <f t="shared" si="1"/>
        <v>-0.97758868057980397</v>
      </c>
      <c r="N232" s="2">
        <f t="shared" si="2"/>
        <v>2.8552321007081036</v>
      </c>
      <c r="O232" s="5"/>
      <c r="P232" s="5">
        <f t="shared" si="3"/>
        <v>1.5911473613032849</v>
      </c>
      <c r="Q232" s="5">
        <f t="shared" si="4"/>
        <v>-0.43602164148140721</v>
      </c>
      <c r="R232" s="5">
        <f t="shared" si="5"/>
        <v>0.11319574945346321</v>
      </c>
      <c r="S232" s="5">
        <f t="shared" si="6"/>
        <v>0.14202044849860893</v>
      </c>
      <c r="T232" s="5">
        <f t="shared" si="7"/>
        <v>-0.32422666522395566</v>
      </c>
      <c r="U232" s="5">
        <f t="shared" si="8"/>
        <v>1.0861152525499942</v>
      </c>
    </row>
    <row r="233" spans="1:21" x14ac:dyDescent="0.25">
      <c r="A233" s="5">
        <v>9178</v>
      </c>
      <c r="B233" s="5" t="str">
        <f>VLOOKUP(A233,Data!A:K,2,FALSE)</f>
        <v>Kyle Lobstein</v>
      </c>
      <c r="C233" s="5" t="str">
        <f>VLOOKUP(A233,Data!A:K,3,FALSE)</f>
        <v>Pirates</v>
      </c>
      <c r="D233" s="5">
        <f>VLOOKUP(A233,Data!A:K,4,FALSE)</f>
        <v>0</v>
      </c>
      <c r="E233" s="5">
        <f>VLOOKUP(A233,Data!A:K,5,FALSE)</f>
        <v>20.2</v>
      </c>
      <c r="F233" s="5">
        <f>VLOOKUP(A233,Data!A:K,6,FALSE)</f>
        <v>11</v>
      </c>
      <c r="G233" s="5">
        <f>VLOOKUP(A233,Data!A:K,7,FALSE)</f>
        <v>14</v>
      </c>
      <c r="H233" s="5">
        <f>VLOOKUP(A233,Data!A:K,8,FALSE)</f>
        <v>20</v>
      </c>
      <c r="I233" s="5">
        <f>VLOOKUP(A233,Data!A:K,9,FALSE)</f>
        <v>9</v>
      </c>
      <c r="J233" s="5">
        <f>VLOOKUP(A233,Data!A:K,11,FALSE)</f>
        <v>0</v>
      </c>
      <c r="K233" s="5"/>
      <c r="L233" s="5">
        <f t="shared" si="0"/>
        <v>-1.2591996058081707</v>
      </c>
      <c r="M233" s="5">
        <f t="shared" si="1"/>
        <v>-1.110830702137658</v>
      </c>
      <c r="N233" s="2" t="str">
        <f t="shared" si="2"/>
        <v>0</v>
      </c>
      <c r="O233" s="5"/>
      <c r="P233" s="5">
        <f t="shared" si="3"/>
        <v>-6.0063354543935632E-2</v>
      </c>
      <c r="Q233" s="5">
        <f t="shared" si="4"/>
        <v>-0.46503542206749315</v>
      </c>
      <c r="R233" s="5">
        <f t="shared" si="5"/>
        <v>-0.36337999459120202</v>
      </c>
      <c r="S233" s="5">
        <f t="shared" si="6"/>
        <v>-1.4161756892355608</v>
      </c>
      <c r="T233" s="5">
        <f t="shared" si="7"/>
        <v>-0.32422666522395566</v>
      </c>
      <c r="U233" s="5">
        <f t="shared" si="8"/>
        <v>-2.6288811256621476</v>
      </c>
    </row>
    <row r="234" spans="1:21" x14ac:dyDescent="0.25">
      <c r="A234" s="5">
        <v>12768</v>
      </c>
      <c r="B234" s="5" t="str">
        <f>VLOOKUP(A234,Data!A:K,2,FALSE)</f>
        <v>Sonny Gray</v>
      </c>
      <c r="C234" s="5" t="str">
        <f>VLOOKUP(A234,Data!A:K,3,FALSE)</f>
        <v>Athletics</v>
      </c>
      <c r="D234" s="5">
        <f>VLOOKUP(A234,Data!A:K,4,FALSE)</f>
        <v>6</v>
      </c>
      <c r="E234" s="5">
        <f>VLOOKUP(A234,Data!A:K,5,FALSE)</f>
        <v>35.1</v>
      </c>
      <c r="F234" s="5">
        <f>VLOOKUP(A234,Data!A:K,6,FALSE)</f>
        <v>19</v>
      </c>
      <c r="G234" s="5">
        <f>VLOOKUP(A234,Data!A:K,7,FALSE)</f>
        <v>32</v>
      </c>
      <c r="H234" s="5">
        <f>VLOOKUP(A234,Data!A:K,8,FALSE)</f>
        <v>35</v>
      </c>
      <c r="I234" s="5">
        <f>VLOOKUP(A234,Data!A:K,9,FALSE)</f>
        <v>16</v>
      </c>
      <c r="J234" s="5">
        <f>VLOOKUP(A234,Data!A:K,11,FALSE)</f>
        <v>0</v>
      </c>
      <c r="K234" s="5"/>
      <c r="L234" s="5">
        <f t="shared" si="0"/>
        <v>-1.2516985462553119</v>
      </c>
      <c r="M234" s="5">
        <f t="shared" si="1"/>
        <v>-1.1242536490246735</v>
      </c>
      <c r="N234" s="2">
        <f t="shared" si="2"/>
        <v>2.4919324577861168</v>
      </c>
      <c r="O234" s="5"/>
      <c r="P234" s="5">
        <f t="shared" si="3"/>
        <v>1.24352405270387</v>
      </c>
      <c r="Q234" s="5">
        <f t="shared" si="4"/>
        <v>-0.45143461630951859</v>
      </c>
      <c r="R234" s="5">
        <f t="shared" si="5"/>
        <v>-0.41139075594980107</v>
      </c>
      <c r="S234" s="5">
        <f t="shared" si="6"/>
        <v>-5.6244379184174138E-2</v>
      </c>
      <c r="T234" s="5">
        <f t="shared" si="7"/>
        <v>-0.32422666522395566</v>
      </c>
      <c r="U234" s="5">
        <f t="shared" si="8"/>
        <v>2.2763603642050878E-4</v>
      </c>
    </row>
    <row r="235" spans="1:21" x14ac:dyDescent="0.25">
      <c r="A235" s="5">
        <v>10688</v>
      </c>
      <c r="B235" s="5" t="str">
        <f>VLOOKUP(A235,Data!A:K,2,FALSE)</f>
        <v>Tyler Thornburg</v>
      </c>
      <c r="C235" s="5" t="str">
        <f>VLOOKUP(A235,Data!A:K,3,FALSE)</f>
        <v>Brewers</v>
      </c>
      <c r="D235" s="5">
        <f>VLOOKUP(A235,Data!A:K,4,FALSE)</f>
        <v>0</v>
      </c>
      <c r="E235" s="5">
        <f>VLOOKUP(A235,Data!A:K,5,FALSE)</f>
        <v>13</v>
      </c>
      <c r="F235" s="5">
        <f>VLOOKUP(A235,Data!A:K,6,FALSE)</f>
        <v>7</v>
      </c>
      <c r="G235" s="5">
        <f>VLOOKUP(A235,Data!A:K,7,FALSE)</f>
        <v>21</v>
      </c>
      <c r="H235" s="5">
        <f>VLOOKUP(A235,Data!A:K,8,FALSE)</f>
        <v>10</v>
      </c>
      <c r="I235" s="5">
        <f>VLOOKUP(A235,Data!A:K,9,FALSE)</f>
        <v>5</v>
      </c>
      <c r="J235" s="5">
        <f>VLOOKUP(A235,Data!A:K,11,FALSE)</f>
        <v>0</v>
      </c>
      <c r="K235" s="5"/>
      <c r="L235" s="5">
        <f t="shared" si="0"/>
        <v>-1.2451106591697576</v>
      </c>
      <c r="M235" s="5">
        <f t="shared" si="1"/>
        <v>-0.89278966246077029</v>
      </c>
      <c r="N235" s="2" t="str">
        <f t="shared" si="2"/>
        <v>0</v>
      </c>
      <c r="O235" s="5"/>
      <c r="P235" s="5">
        <f t="shared" si="3"/>
        <v>-0.92912162604247273</v>
      </c>
      <c r="Q235" s="5">
        <f t="shared" si="4"/>
        <v>-0.43948956081773238</v>
      </c>
      <c r="R235" s="5">
        <f t="shared" si="5"/>
        <v>0.41650212894116878</v>
      </c>
      <c r="S235" s="5">
        <f t="shared" si="6"/>
        <v>-1.4161756892355608</v>
      </c>
      <c r="T235" s="5">
        <f t="shared" si="7"/>
        <v>-0.32422666522395566</v>
      </c>
      <c r="U235" s="5">
        <f t="shared" si="8"/>
        <v>-2.6925114123785527</v>
      </c>
    </row>
    <row r="236" spans="1:21" x14ac:dyDescent="0.25">
      <c r="A236" s="5">
        <v>4371</v>
      </c>
      <c r="B236" s="5" t="str">
        <f>VLOOKUP(A236,Data!A:K,2,FALSE)</f>
        <v>Jeremy Hellickson</v>
      </c>
      <c r="C236" s="5" t="str">
        <f>VLOOKUP(A236,Data!A:K,3,FALSE)</f>
        <v>Phillies</v>
      </c>
      <c r="D236" s="5">
        <f>VLOOKUP(A236,Data!A:K,4,FALSE)</f>
        <v>7</v>
      </c>
      <c r="E236" s="5">
        <f>VLOOKUP(A236,Data!A:K,5,FALSE)</f>
        <v>36.200000000000003</v>
      </c>
      <c r="F236" s="5">
        <f>VLOOKUP(A236,Data!A:K,6,FALSE)</f>
        <v>20</v>
      </c>
      <c r="G236" s="5">
        <f>VLOOKUP(A236,Data!A:K,7,FALSE)</f>
        <v>37</v>
      </c>
      <c r="H236" s="5">
        <f>VLOOKUP(A236,Data!A:K,8,FALSE)</f>
        <v>40</v>
      </c>
      <c r="I236" s="5">
        <f>VLOOKUP(A236,Data!A:K,9,FALSE)</f>
        <v>11</v>
      </c>
      <c r="J236" s="5">
        <f>VLOOKUP(A236,Data!A:K,11,FALSE)</f>
        <v>0</v>
      </c>
      <c r="K236" s="5"/>
      <c r="L236" s="5">
        <f t="shared" si="0"/>
        <v>-1.2775405342704693</v>
      </c>
      <c r="M236" s="5">
        <f t="shared" si="1"/>
        <v>-1.0900912453250287</v>
      </c>
      <c r="N236" s="2">
        <f t="shared" si="2"/>
        <v>2.0574495800206622</v>
      </c>
      <c r="O236" s="5"/>
      <c r="P236" s="5">
        <f t="shared" si="3"/>
        <v>1.6780531884531387</v>
      </c>
      <c r="Q236" s="5">
        <f t="shared" si="4"/>
        <v>-0.49829091133254744</v>
      </c>
      <c r="R236" s="5">
        <f t="shared" si="5"/>
        <v>-0.2891997776746536</v>
      </c>
      <c r="S236" s="5">
        <f t="shared" si="6"/>
        <v>-0.29335629098912297</v>
      </c>
      <c r="T236" s="5">
        <f t="shared" si="7"/>
        <v>-0.32422666522395566</v>
      </c>
      <c r="U236" s="5">
        <f t="shared" si="8"/>
        <v>0.27297954323285895</v>
      </c>
    </row>
    <row r="237" spans="1:21" x14ac:dyDescent="0.25">
      <c r="A237" s="5">
        <v>521</v>
      </c>
      <c r="B237" s="5" t="str">
        <f>VLOOKUP(A237,Data!A:K,2,FALSE)</f>
        <v>Jason Grilli</v>
      </c>
      <c r="C237" s="5" t="str">
        <f>VLOOKUP(A237,Data!A:K,3,FALSE)</f>
        <v>Braves</v>
      </c>
      <c r="D237" s="5">
        <f>VLOOKUP(A237,Data!A:K,4,FALSE)</f>
        <v>0</v>
      </c>
      <c r="E237" s="5">
        <f>VLOOKUP(A237,Data!A:K,5,FALSE)</f>
        <v>11</v>
      </c>
      <c r="F237" s="5">
        <f>VLOOKUP(A237,Data!A:K,6,FALSE)</f>
        <v>6</v>
      </c>
      <c r="G237" s="5">
        <f>VLOOKUP(A237,Data!A:K,7,FALSE)</f>
        <v>14</v>
      </c>
      <c r="H237" s="5">
        <f>VLOOKUP(A237,Data!A:K,8,FALSE)</f>
        <v>12</v>
      </c>
      <c r="I237" s="5">
        <f>VLOOKUP(A237,Data!A:K,9,FALSE)</f>
        <v>9</v>
      </c>
      <c r="J237" s="5">
        <f>VLOOKUP(A237,Data!A:K,11,FALSE)</f>
        <v>2</v>
      </c>
      <c r="K237" s="5"/>
      <c r="L237" s="5">
        <f t="shared" si="0"/>
        <v>-1.2612809274706636</v>
      </c>
      <c r="M237" s="5">
        <f t="shared" si="1"/>
        <v>-1.477161077889638</v>
      </c>
      <c r="N237" s="2" t="str">
        <f t="shared" si="2"/>
        <v>0</v>
      </c>
      <c r="O237" s="5"/>
      <c r="P237" s="5">
        <f t="shared" si="3"/>
        <v>-0.75530997174276537</v>
      </c>
      <c r="Q237" s="5">
        <f t="shared" si="4"/>
        <v>-0.46880924247938965</v>
      </c>
      <c r="R237" s="5">
        <f t="shared" si="5"/>
        <v>-1.6736586090173331</v>
      </c>
      <c r="S237" s="5">
        <f t="shared" si="6"/>
        <v>-1.4161756892355608</v>
      </c>
      <c r="T237" s="5">
        <f t="shared" si="7"/>
        <v>0.56671551568556955</v>
      </c>
      <c r="U237" s="5">
        <f t="shared" si="8"/>
        <v>-3.7472379967894791</v>
      </c>
    </row>
    <row r="238" spans="1:21" x14ac:dyDescent="0.25">
      <c r="A238" s="5">
        <v>12360</v>
      </c>
      <c r="B238" s="5" t="str">
        <f>VLOOKUP(A238,Data!A:K,2,FALSE)</f>
        <v>Kevin Quackenbush</v>
      </c>
      <c r="C238" s="5" t="str">
        <f>VLOOKUP(A238,Data!A:K,3,FALSE)</f>
        <v>Padres</v>
      </c>
      <c r="D238" s="5">
        <f>VLOOKUP(A238,Data!A:K,4,FALSE)</f>
        <v>0</v>
      </c>
      <c r="E238" s="5">
        <f>VLOOKUP(A238,Data!A:K,5,FALSE)</f>
        <v>14.2</v>
      </c>
      <c r="F238" s="5">
        <f>VLOOKUP(A238,Data!A:K,6,FALSE)</f>
        <v>8</v>
      </c>
      <c r="G238" s="5">
        <f>VLOOKUP(A238,Data!A:K,7,FALSE)</f>
        <v>6</v>
      </c>
      <c r="H238" s="5">
        <f>VLOOKUP(A238,Data!A:K,8,FALSE)</f>
        <v>11</v>
      </c>
      <c r="I238" s="5">
        <f>VLOOKUP(A238,Data!A:K,9,FALSE)</f>
        <v>5</v>
      </c>
      <c r="J238" s="5">
        <f>VLOOKUP(A238,Data!A:K,11,FALSE)</f>
        <v>0</v>
      </c>
      <c r="K238" s="5"/>
      <c r="L238" s="5">
        <f t="shared" si="0"/>
        <v>-1.3027314743828451</v>
      </c>
      <c r="M238" s="5">
        <f t="shared" si="1"/>
        <v>-0.87183215864713726</v>
      </c>
      <c r="N238" s="2" t="str">
        <f t="shared" si="2"/>
        <v>0</v>
      </c>
      <c r="O238" s="5"/>
      <c r="P238" s="5">
        <f t="shared" si="3"/>
        <v>-0.84221579889261899</v>
      </c>
      <c r="Q238" s="5">
        <f t="shared" si="4"/>
        <v>-0.54396673631631409</v>
      </c>
      <c r="R238" s="5">
        <f t="shared" si="5"/>
        <v>0.49146224930353005</v>
      </c>
      <c r="S238" s="5">
        <f t="shared" si="6"/>
        <v>-1.4161756892355608</v>
      </c>
      <c r="T238" s="5">
        <f t="shared" si="7"/>
        <v>-0.32422666522395566</v>
      </c>
      <c r="U238" s="5">
        <f t="shared" si="8"/>
        <v>-2.6351226403649197</v>
      </c>
    </row>
    <row r="239" spans="1:21" x14ac:dyDescent="0.25">
      <c r="A239" s="5">
        <v>10855</v>
      </c>
      <c r="B239" s="5" t="str">
        <f>VLOOKUP(A239,Data!A:K,2,FALSE)</f>
        <v>Chasen Shreve</v>
      </c>
      <c r="C239" s="5" t="str">
        <f>VLOOKUP(A239,Data!A:K,3,FALSE)</f>
        <v>Yankees</v>
      </c>
      <c r="D239" s="5">
        <f>VLOOKUP(A239,Data!A:K,4,FALSE)</f>
        <v>0</v>
      </c>
      <c r="E239" s="5">
        <f>VLOOKUP(A239,Data!A:K,5,FALSE)</f>
        <v>11</v>
      </c>
      <c r="F239" s="5">
        <f>VLOOKUP(A239,Data!A:K,6,FALSE)</f>
        <v>6</v>
      </c>
      <c r="G239" s="5">
        <f>VLOOKUP(A239,Data!A:K,7,FALSE)</f>
        <v>12</v>
      </c>
      <c r="H239" s="5">
        <f>VLOOKUP(A239,Data!A:K,8,FALSE)</f>
        <v>10</v>
      </c>
      <c r="I239" s="5">
        <f>VLOOKUP(A239,Data!A:K,9,FALSE)</f>
        <v>2</v>
      </c>
      <c r="J239" s="5">
        <f>VLOOKUP(A239,Data!A:K,11,FALSE)</f>
        <v>0</v>
      </c>
      <c r="K239" s="5"/>
      <c r="L239" s="5">
        <f t="shared" si="0"/>
        <v>-1.2612809274706636</v>
      </c>
      <c r="M239" s="5">
        <f t="shared" si="1"/>
        <v>-0.84409204450836461</v>
      </c>
      <c r="N239" s="2" t="str">
        <f t="shared" si="2"/>
        <v>0</v>
      </c>
      <c r="O239" s="5"/>
      <c r="P239" s="5">
        <f t="shared" si="3"/>
        <v>-0.92912162604247273</v>
      </c>
      <c r="Q239" s="5">
        <f t="shared" si="4"/>
        <v>-0.46880924247938965</v>
      </c>
      <c r="R239" s="5">
        <f t="shared" si="5"/>
        <v>0.59068219043771075</v>
      </c>
      <c r="S239" s="5">
        <f t="shared" si="6"/>
        <v>-1.4161756892355608</v>
      </c>
      <c r="T239" s="5">
        <f t="shared" si="7"/>
        <v>-0.32422666522395566</v>
      </c>
      <c r="U239" s="5">
        <f t="shared" si="8"/>
        <v>-2.5476510325436683</v>
      </c>
    </row>
    <row r="240" spans="1:21" x14ac:dyDescent="0.25">
      <c r="A240" s="5">
        <v>8782</v>
      </c>
      <c r="B240" s="5" t="str">
        <f>VLOOKUP(A240,Data!A:K,2,FALSE)</f>
        <v>Andrew Cashner</v>
      </c>
      <c r="C240" s="5" t="str">
        <f>VLOOKUP(A240,Data!A:K,3,FALSE)</f>
        <v>Padres</v>
      </c>
      <c r="D240" s="5">
        <f>VLOOKUP(A240,Data!A:K,4,FALSE)</f>
        <v>7</v>
      </c>
      <c r="E240" s="5">
        <f>VLOOKUP(A240,Data!A:K,5,FALSE)</f>
        <v>34.200000000000003</v>
      </c>
      <c r="F240" s="5">
        <f>VLOOKUP(A240,Data!A:K,6,FALSE)</f>
        <v>19</v>
      </c>
      <c r="G240" s="5">
        <f>VLOOKUP(A240,Data!A:K,7,FALSE)</f>
        <v>28</v>
      </c>
      <c r="H240" s="5">
        <f>VLOOKUP(A240,Data!A:K,8,FALSE)</f>
        <v>38</v>
      </c>
      <c r="I240" s="5">
        <f>VLOOKUP(A240,Data!A:K,9,FALSE)</f>
        <v>14</v>
      </c>
      <c r="J240" s="5">
        <f>VLOOKUP(A240,Data!A:K,11,FALSE)</f>
        <v>0</v>
      </c>
      <c r="K240" s="5"/>
      <c r="L240" s="5">
        <f t="shared" si="0"/>
        <v>-1.2846379816830833</v>
      </c>
      <c r="M240" s="5">
        <f t="shared" si="1"/>
        <v>-1.1764635708060052</v>
      </c>
      <c r="N240" s="2">
        <f t="shared" si="2"/>
        <v>1.7109756097560975</v>
      </c>
      <c r="O240" s="5"/>
      <c r="P240" s="5">
        <f t="shared" si="3"/>
        <v>1.5042415341534312</v>
      </c>
      <c r="Q240" s="5">
        <f t="shared" si="4"/>
        <v>-0.51115989376845028</v>
      </c>
      <c r="R240" s="5">
        <f t="shared" si="5"/>
        <v>-0.59813351194024578</v>
      </c>
      <c r="S240" s="5">
        <f t="shared" si="6"/>
        <v>-0.48243878349744773</v>
      </c>
      <c r="T240" s="5">
        <f t="shared" si="7"/>
        <v>-0.32422666522395566</v>
      </c>
      <c r="U240" s="5">
        <f t="shared" si="8"/>
        <v>-0.41171732027666824</v>
      </c>
    </row>
    <row r="241" spans="1:21" x14ac:dyDescent="0.25">
      <c r="A241" s="5">
        <v>1890</v>
      </c>
      <c r="B241" s="5" t="str">
        <f>VLOOKUP(A241,Data!A:K,2,FALSE)</f>
        <v>Matt Moore</v>
      </c>
      <c r="C241" s="5" t="str">
        <f>VLOOKUP(A241,Data!A:K,3,FALSE)</f>
        <v>Rays</v>
      </c>
      <c r="D241" s="5">
        <f>VLOOKUP(A241,Data!A:K,4,FALSE)</f>
        <v>6</v>
      </c>
      <c r="E241" s="5">
        <f>VLOOKUP(A241,Data!A:K,5,FALSE)</f>
        <v>36.1</v>
      </c>
      <c r="F241" s="5">
        <f>VLOOKUP(A241,Data!A:K,6,FALSE)</f>
        <v>20</v>
      </c>
      <c r="G241" s="5">
        <f>VLOOKUP(A241,Data!A:K,7,FALSE)</f>
        <v>37</v>
      </c>
      <c r="H241" s="5">
        <f>VLOOKUP(A241,Data!A:K,8,FALSE)</f>
        <v>34</v>
      </c>
      <c r="I241" s="5">
        <f>VLOOKUP(A241,Data!A:K,9,FALSE)</f>
        <v>10</v>
      </c>
      <c r="J241" s="5">
        <f>VLOOKUP(A241,Data!A:K,11,FALSE)</f>
        <v>0</v>
      </c>
      <c r="K241" s="5"/>
      <c r="L241" s="5">
        <f t="shared" si="0"/>
        <v>-1.2810794277172022</v>
      </c>
      <c r="M241" s="5">
        <f t="shared" si="1"/>
        <v>-0.94307606080805273</v>
      </c>
      <c r="N241" s="2">
        <f t="shared" si="2"/>
        <v>2.5790599734252186</v>
      </c>
      <c r="O241" s="5"/>
      <c r="P241" s="5">
        <f t="shared" si="3"/>
        <v>1.1566182255540163</v>
      </c>
      <c r="Q241" s="5">
        <f t="shared" si="4"/>
        <v>-0.50470757847510306</v>
      </c>
      <c r="R241" s="5">
        <f t="shared" si="5"/>
        <v>0.23663936922405684</v>
      </c>
      <c r="S241" s="5">
        <f t="shared" si="6"/>
        <v>-8.6959650550556267E-3</v>
      </c>
      <c r="T241" s="5">
        <f t="shared" si="7"/>
        <v>-0.32422666522395566</v>
      </c>
      <c r="U241" s="5">
        <f t="shared" si="8"/>
        <v>0.55562738602395867</v>
      </c>
    </row>
    <row r="242" spans="1:21" x14ac:dyDescent="0.25">
      <c r="A242" s="5">
        <v>1642</v>
      </c>
      <c r="B242" s="5" t="str">
        <f>VLOOKUP(A242,Data!A:K,2,FALSE)</f>
        <v>Francisco Rodriguez</v>
      </c>
      <c r="C242" s="5" t="str">
        <f>VLOOKUP(A242,Data!A:K,3,FALSE)</f>
        <v>Tigers</v>
      </c>
      <c r="D242" s="5">
        <f>VLOOKUP(A242,Data!A:K,4,FALSE)</f>
        <v>0</v>
      </c>
      <c r="E242" s="5">
        <f>VLOOKUP(A242,Data!A:K,5,FALSE)</f>
        <v>10.199999999999999</v>
      </c>
      <c r="F242" s="5">
        <f>VLOOKUP(A242,Data!A:K,6,FALSE)</f>
        <v>6</v>
      </c>
      <c r="G242" s="5">
        <f>VLOOKUP(A242,Data!A:K,7,FALSE)</f>
        <v>8</v>
      </c>
      <c r="H242" s="5">
        <f>VLOOKUP(A242,Data!A:K,8,FALSE)</f>
        <v>12</v>
      </c>
      <c r="I242" s="5">
        <f>VLOOKUP(A242,Data!A:K,9,FALSE)</f>
        <v>4</v>
      </c>
      <c r="J242" s="5">
        <f>VLOOKUP(A242,Data!A:K,11,FALSE)</f>
        <v>7</v>
      </c>
      <c r="K242" s="5"/>
      <c r="L242" s="5">
        <f t="shared" si="0"/>
        <v>-1.3602049217820882</v>
      </c>
      <c r="M242" s="5">
        <f t="shared" si="1"/>
        <v>-1.2137271228224851</v>
      </c>
      <c r="N242" s="2" t="str">
        <f t="shared" si="2"/>
        <v>0</v>
      </c>
      <c r="O242" s="5"/>
      <c r="P242" s="5">
        <f t="shared" si="3"/>
        <v>-0.75530997174276537</v>
      </c>
      <c r="Q242" s="5">
        <f t="shared" si="4"/>
        <v>-0.64817670676246952</v>
      </c>
      <c r="R242" s="5">
        <f t="shared" si="5"/>
        <v>-0.73141657700009277</v>
      </c>
      <c r="S242" s="5">
        <f t="shared" si="6"/>
        <v>-1.4161756892355608</v>
      </c>
      <c r="T242" s="5">
        <f t="shared" si="7"/>
        <v>2.7940709679593825</v>
      </c>
      <c r="U242" s="5">
        <f t="shared" si="8"/>
        <v>-0.75700797678150611</v>
      </c>
    </row>
    <row r="243" spans="1:21" x14ac:dyDescent="0.25">
      <c r="A243" s="5">
        <v>10811</v>
      </c>
      <c r="B243" s="5" t="str">
        <f>VLOOKUP(A243,Data!A:K,2,FALSE)</f>
        <v>Mike Foltynewicz</v>
      </c>
      <c r="C243" s="5" t="str">
        <f>VLOOKUP(A243,Data!A:K,3,FALSE)</f>
        <v>Braves</v>
      </c>
      <c r="D243" s="5">
        <f>VLOOKUP(A243,Data!A:K,4,FALSE)</f>
        <v>2</v>
      </c>
      <c r="E243" s="5">
        <f>VLOOKUP(A243,Data!A:K,5,FALSE)</f>
        <v>10.199999999999999</v>
      </c>
      <c r="F243" s="5">
        <f>VLOOKUP(A243,Data!A:K,6,FALSE)</f>
        <v>6</v>
      </c>
      <c r="G243" s="5">
        <f>VLOOKUP(A243,Data!A:K,7,FALSE)</f>
        <v>12</v>
      </c>
      <c r="H243" s="5">
        <f>VLOOKUP(A243,Data!A:K,8,FALSE)</f>
        <v>13</v>
      </c>
      <c r="I243" s="5">
        <f>VLOOKUP(A243,Data!A:K,9,FALSE)</f>
        <v>2</v>
      </c>
      <c r="J243" s="5">
        <f>VLOOKUP(A243,Data!A:K,11,FALSE)</f>
        <v>0</v>
      </c>
      <c r="K243" s="5"/>
      <c r="L243" s="5">
        <f t="shared" si="0"/>
        <v>-1.3602049217820882</v>
      </c>
      <c r="M243" s="5">
        <f t="shared" si="1"/>
        <v>-1.1378691776460799</v>
      </c>
      <c r="N243" s="2">
        <f t="shared" si="2"/>
        <v>0.4938307030129121</v>
      </c>
      <c r="O243" s="5"/>
      <c r="P243" s="5">
        <f t="shared" si="3"/>
        <v>-0.66840414459291164</v>
      </c>
      <c r="Q243" s="5">
        <f t="shared" si="4"/>
        <v>-0.64817670676246952</v>
      </c>
      <c r="R243" s="5">
        <f t="shared" si="5"/>
        <v>-0.46009033741397681</v>
      </c>
      <c r="S243" s="5">
        <f t="shared" si="6"/>
        <v>-1.1466756741795396</v>
      </c>
      <c r="T243" s="5">
        <f t="shared" si="7"/>
        <v>-0.32422666522395566</v>
      </c>
      <c r="U243" s="5">
        <f t="shared" si="8"/>
        <v>-3.2475735281728535</v>
      </c>
    </row>
    <row r="244" spans="1:21" x14ac:dyDescent="0.25">
      <c r="A244" s="5">
        <v>12076</v>
      </c>
      <c r="B244" s="5" t="str">
        <f>VLOOKUP(A244,Data!A:K,2,FALSE)</f>
        <v>Felipe Rivero</v>
      </c>
      <c r="C244" s="5" t="str">
        <f>VLOOKUP(A244,Data!A:K,3,FALSE)</f>
        <v>Nationals</v>
      </c>
      <c r="D244" s="5">
        <f>VLOOKUP(A244,Data!A:K,4,FALSE)</f>
        <v>0</v>
      </c>
      <c r="E244" s="5">
        <f>VLOOKUP(A244,Data!A:K,5,FALSE)</f>
        <v>16</v>
      </c>
      <c r="F244" s="5">
        <f>VLOOKUP(A244,Data!A:K,6,FALSE)</f>
        <v>9</v>
      </c>
      <c r="G244" s="5">
        <f>VLOOKUP(A244,Data!A:K,7,FALSE)</f>
        <v>19</v>
      </c>
      <c r="H244" s="5">
        <f>VLOOKUP(A244,Data!A:K,8,FALSE)</f>
        <v>11</v>
      </c>
      <c r="I244" s="5">
        <f>VLOOKUP(A244,Data!A:K,9,FALSE)</f>
        <v>5</v>
      </c>
      <c r="J244" s="5">
        <f>VLOOKUP(A244,Data!A:K,11,FALSE)</f>
        <v>1</v>
      </c>
      <c r="K244" s="5"/>
      <c r="L244" s="5">
        <f t="shared" si="0"/>
        <v>-1.3006959564541218</v>
      </c>
      <c r="M244" s="5">
        <f t="shared" si="1"/>
        <v>-0.77375104079933421</v>
      </c>
      <c r="N244" s="2" t="str">
        <f t="shared" si="2"/>
        <v>0</v>
      </c>
      <c r="O244" s="5"/>
      <c r="P244" s="5">
        <f t="shared" si="3"/>
        <v>-0.84221579889261899</v>
      </c>
      <c r="Q244" s="5">
        <f t="shared" si="4"/>
        <v>-0.54027596652967935</v>
      </c>
      <c r="R244" s="5">
        <f t="shared" si="5"/>
        <v>0.84227561259938244</v>
      </c>
      <c r="S244" s="5">
        <f t="shared" si="6"/>
        <v>-1.4161756892355608</v>
      </c>
      <c r="T244" s="5">
        <f t="shared" si="7"/>
        <v>0.12124442523080695</v>
      </c>
      <c r="U244" s="5">
        <f t="shared" si="8"/>
        <v>-1.8351474168276698</v>
      </c>
    </row>
    <row r="245" spans="1:21" x14ac:dyDescent="0.25">
      <c r="A245" s="5">
        <v>13143</v>
      </c>
      <c r="B245" s="5" t="str">
        <f>VLOOKUP(A245,Data!A:K,2,FALSE)</f>
        <v>Henry Owens</v>
      </c>
      <c r="C245" s="5" t="str">
        <f>VLOOKUP(A245,Data!A:K,3,FALSE)</f>
        <v>Red Sox</v>
      </c>
      <c r="D245" s="5">
        <f>VLOOKUP(A245,Data!A:K,4,FALSE)</f>
        <v>3</v>
      </c>
      <c r="E245" s="5">
        <f>VLOOKUP(A245,Data!A:K,5,FALSE)</f>
        <v>12.1</v>
      </c>
      <c r="F245" s="5">
        <f>VLOOKUP(A245,Data!A:K,6,FALSE)</f>
        <v>7</v>
      </c>
      <c r="G245" s="5">
        <f>VLOOKUP(A245,Data!A:K,7,FALSE)</f>
        <v>9</v>
      </c>
      <c r="H245" s="5">
        <f>VLOOKUP(A245,Data!A:K,8,FALSE)</f>
        <v>13</v>
      </c>
      <c r="I245" s="5">
        <f>VLOOKUP(A245,Data!A:K,9,FALSE)</f>
        <v>13</v>
      </c>
      <c r="J245" s="5">
        <f>VLOOKUP(A245,Data!A:K,11,FALSE)</f>
        <v>0</v>
      </c>
      <c r="K245" s="5"/>
      <c r="L245" s="5">
        <f t="shared" si="0"/>
        <v>-1.337722195802219</v>
      </c>
      <c r="M245" s="5">
        <f t="shared" si="1"/>
        <v>-1.6626055422134454</v>
      </c>
      <c r="N245" s="2">
        <f t="shared" si="2"/>
        <v>0.24929785661492943</v>
      </c>
      <c r="O245" s="5"/>
      <c r="P245" s="5">
        <f t="shared" si="3"/>
        <v>-0.66840414459291164</v>
      </c>
      <c r="Q245" s="5">
        <f t="shared" si="4"/>
        <v>-0.60741137397086054</v>
      </c>
      <c r="R245" s="5">
        <f t="shared" si="5"/>
        <v>-2.3369503583526492</v>
      </c>
      <c r="S245" s="5">
        <f t="shared" si="6"/>
        <v>-1.2801254685804861</v>
      </c>
      <c r="T245" s="5">
        <f t="shared" si="7"/>
        <v>-0.32422666522395566</v>
      </c>
      <c r="U245" s="5">
        <f t="shared" si="8"/>
        <v>-5.2171180107208626</v>
      </c>
    </row>
    <row r="246" spans="1:21" x14ac:dyDescent="0.25">
      <c r="A246" s="5">
        <v>11592</v>
      </c>
      <c r="B246" s="5" t="str">
        <f>VLOOKUP(A246,Data!A:K,2,FALSE)</f>
        <v>Williams Perez</v>
      </c>
      <c r="C246" s="5" t="str">
        <f>VLOOKUP(A246,Data!A:K,3,FALSE)</f>
        <v>Braves</v>
      </c>
      <c r="D246" s="5">
        <f>VLOOKUP(A246,Data!A:K,4,FALSE)</f>
        <v>3</v>
      </c>
      <c r="E246" s="5">
        <f>VLOOKUP(A246,Data!A:K,5,FALSE)</f>
        <v>12.1</v>
      </c>
      <c r="F246" s="5">
        <f>VLOOKUP(A246,Data!A:K,6,FALSE)</f>
        <v>7</v>
      </c>
      <c r="G246" s="5">
        <f>VLOOKUP(A246,Data!A:K,7,FALSE)</f>
        <v>6</v>
      </c>
      <c r="H246" s="5">
        <f>VLOOKUP(A246,Data!A:K,8,FALSE)</f>
        <v>13</v>
      </c>
      <c r="I246" s="5">
        <f>VLOOKUP(A246,Data!A:K,9,FALSE)</f>
        <v>8</v>
      </c>
      <c r="J246" s="5">
        <f>VLOOKUP(A246,Data!A:K,11,FALSE)</f>
        <v>0</v>
      </c>
      <c r="K246" s="5"/>
      <c r="L246" s="5">
        <f t="shared" si="0"/>
        <v>-1.337722195802219</v>
      </c>
      <c r="M246" s="5">
        <f t="shared" si="1"/>
        <v>-1.3428737071723982</v>
      </c>
      <c r="N246" s="2">
        <f t="shared" si="2"/>
        <v>0.24929785661492943</v>
      </c>
      <c r="O246" s="5"/>
      <c r="P246" s="5">
        <f t="shared" si="3"/>
        <v>-0.66840414459291164</v>
      </c>
      <c r="Q246" s="5">
        <f t="shared" si="4"/>
        <v>-0.60741137397086054</v>
      </c>
      <c r="R246" s="5">
        <f t="shared" si="5"/>
        <v>-1.1933438939814147</v>
      </c>
      <c r="S246" s="5">
        <f t="shared" si="6"/>
        <v>-1.2801254685804861</v>
      </c>
      <c r="T246" s="5">
        <f t="shared" si="7"/>
        <v>-0.32422666522395566</v>
      </c>
      <c r="U246" s="5">
        <f t="shared" si="8"/>
        <v>-4.0735115463496285</v>
      </c>
    </row>
    <row r="247" spans="1:21" x14ac:dyDescent="0.25">
      <c r="A247" s="5">
        <v>12703</v>
      </c>
      <c r="B247" s="5" t="str">
        <f>VLOOKUP(A247,Data!A:K,2,FALSE)</f>
        <v>Trevor Bauer</v>
      </c>
      <c r="C247" s="5" t="str">
        <f>VLOOKUP(A247,Data!A:K,3,FALSE)</f>
        <v>Indians</v>
      </c>
      <c r="D247" s="5">
        <f>VLOOKUP(A247,Data!A:K,4,FALSE)</f>
        <v>2</v>
      </c>
      <c r="E247" s="5">
        <f>VLOOKUP(A247,Data!A:K,5,FALSE)</f>
        <v>21</v>
      </c>
      <c r="F247" s="5">
        <f>VLOOKUP(A247,Data!A:K,6,FALSE)</f>
        <v>12</v>
      </c>
      <c r="G247" s="5">
        <f>VLOOKUP(A247,Data!A:K,7,FALSE)</f>
        <v>22</v>
      </c>
      <c r="H247" s="5">
        <f>VLOOKUP(A247,Data!A:K,8,FALSE)</f>
        <v>21</v>
      </c>
      <c r="I247" s="5">
        <f>VLOOKUP(A247,Data!A:K,9,FALSE)</f>
        <v>9</v>
      </c>
      <c r="J247" s="5">
        <f>VLOOKUP(A247,Data!A:K,11,FALSE)</f>
        <v>0</v>
      </c>
      <c r="K247" s="5"/>
      <c r="L247" s="5">
        <f t="shared" si="0"/>
        <v>-1.3213419240168855</v>
      </c>
      <c r="M247" s="5">
        <f t="shared" si="1"/>
        <v>-1.1053586297133347</v>
      </c>
      <c r="N247" s="2">
        <f t="shared" si="2"/>
        <v>2.2832055749128921</v>
      </c>
      <c r="O247" s="5"/>
      <c r="P247" s="5">
        <f t="shared" si="3"/>
        <v>2.6842472605918082E-2</v>
      </c>
      <c r="Q247" s="5">
        <f t="shared" si="4"/>
        <v>-0.57771091722268797</v>
      </c>
      <c r="R247" s="5">
        <f t="shared" si="5"/>
        <v>-0.34380766330564089</v>
      </c>
      <c r="S247" s="5">
        <f t="shared" si="6"/>
        <v>-0.17015365565024204</v>
      </c>
      <c r="T247" s="5">
        <f t="shared" si="7"/>
        <v>-0.32422666522395566</v>
      </c>
      <c r="U247" s="5">
        <f t="shared" si="8"/>
        <v>-1.3890564287966085</v>
      </c>
    </row>
    <row r="248" spans="1:21" x14ac:dyDescent="0.25">
      <c r="A248" s="5">
        <v>1994</v>
      </c>
      <c r="B248" s="5" t="str">
        <f>VLOOKUP(A248,Data!A:K,2,FALSE)</f>
        <v>Ivan Nova</v>
      </c>
      <c r="C248" s="5" t="str">
        <f>VLOOKUP(A248,Data!A:K,3,FALSE)</f>
        <v>Yankees</v>
      </c>
      <c r="D248" s="5">
        <f>VLOOKUP(A248,Data!A:K,4,FALSE)</f>
        <v>0</v>
      </c>
      <c r="E248" s="5">
        <f>VLOOKUP(A248,Data!A:K,5,FALSE)</f>
        <v>14</v>
      </c>
      <c r="F248" s="5">
        <f>VLOOKUP(A248,Data!A:K,6,FALSE)</f>
        <v>8</v>
      </c>
      <c r="G248" s="5">
        <f>VLOOKUP(A248,Data!A:K,7,FALSE)</f>
        <v>7</v>
      </c>
      <c r="H248" s="5">
        <f>VLOOKUP(A248,Data!A:K,8,FALSE)</f>
        <v>16</v>
      </c>
      <c r="I248" s="5">
        <f>VLOOKUP(A248,Data!A:K,9,FALSE)</f>
        <v>1</v>
      </c>
      <c r="J248" s="5">
        <f>VLOOKUP(A248,Data!A:K,11,FALSE)</f>
        <v>1</v>
      </c>
      <c r="K248" s="5"/>
      <c r="L248" s="5">
        <f t="shared" si="0"/>
        <v>-1.3213419240168855</v>
      </c>
      <c r="M248" s="5">
        <f t="shared" si="1"/>
        <v>-0.93955483525633443</v>
      </c>
      <c r="N248" s="2" t="str">
        <f t="shared" si="2"/>
        <v>0</v>
      </c>
      <c r="O248" s="5"/>
      <c r="P248" s="5">
        <f t="shared" si="3"/>
        <v>-0.4076866631433505</v>
      </c>
      <c r="Q248" s="5">
        <f t="shared" si="4"/>
        <v>-0.57771091722268797</v>
      </c>
      <c r="R248" s="5">
        <f t="shared" si="5"/>
        <v>0.24923397464687075</v>
      </c>
      <c r="S248" s="5">
        <f t="shared" si="6"/>
        <v>-1.4161756892355608</v>
      </c>
      <c r="T248" s="5">
        <f t="shared" si="7"/>
        <v>0.12124442523080695</v>
      </c>
      <c r="U248" s="5">
        <f t="shared" si="8"/>
        <v>-2.0310948697239217</v>
      </c>
    </row>
    <row r="249" spans="1:21" x14ac:dyDescent="0.25">
      <c r="A249" s="5">
        <v>1943</v>
      </c>
      <c r="B249" s="5" t="str">
        <f>VLOOKUP(A249,Data!A:K,2,FALSE)</f>
        <v>Zack Greinke</v>
      </c>
      <c r="C249" s="5" t="str">
        <f>VLOOKUP(A249,Data!A:K,3,FALSE)</f>
        <v>Diamondbacks</v>
      </c>
      <c r="D249" s="5">
        <f>VLOOKUP(A249,Data!A:K,4,FALSE)</f>
        <v>7</v>
      </c>
      <c r="E249" s="5">
        <f>VLOOKUP(A249,Data!A:K,5,FALSE)</f>
        <v>43.2</v>
      </c>
      <c r="F249" s="5">
        <f>VLOOKUP(A249,Data!A:K,6,FALSE)</f>
        <v>25</v>
      </c>
      <c r="G249" s="5">
        <f>VLOOKUP(A249,Data!A:K,7,FALSE)</f>
        <v>40</v>
      </c>
      <c r="H249" s="5">
        <f>VLOOKUP(A249,Data!A:K,8,FALSE)</f>
        <v>54</v>
      </c>
      <c r="I249" s="5">
        <f>VLOOKUP(A249,Data!A:K,9,FALSE)</f>
        <v>9</v>
      </c>
      <c r="J249" s="5">
        <f>VLOOKUP(A249,Data!A:K,11,FALSE)</f>
        <v>0</v>
      </c>
      <c r="K249" s="5"/>
      <c r="L249" s="5">
        <f t="shared" si="0"/>
        <v>-1.3381645642532116</v>
      </c>
      <c r="M249" s="5">
        <f t="shared" si="1"/>
        <v>-1.1283869344990289</v>
      </c>
      <c r="N249" s="2">
        <f t="shared" si="2"/>
        <v>3.0139735772357725</v>
      </c>
      <c r="O249" s="5"/>
      <c r="P249" s="5">
        <f t="shared" si="3"/>
        <v>2.8947347685510905</v>
      </c>
      <c r="Q249" s="5">
        <f t="shared" si="4"/>
        <v>-0.60821346963921363</v>
      </c>
      <c r="R249" s="5">
        <f t="shared" si="5"/>
        <v>-0.42617455746571131</v>
      </c>
      <c r="S249" s="5">
        <f t="shared" si="6"/>
        <v>0.22865100843182401</v>
      </c>
      <c r="T249" s="5">
        <f t="shared" si="7"/>
        <v>-0.32422666522395566</v>
      </c>
      <c r="U249" s="5">
        <f t="shared" si="8"/>
        <v>1.7647710846540339</v>
      </c>
    </row>
    <row r="250" spans="1:21" x14ac:dyDescent="0.25">
      <c r="A250" s="5">
        <v>1245</v>
      </c>
      <c r="B250" s="5" t="str">
        <f>VLOOKUP(A250,Data!A:K,2,FALSE)</f>
        <v>R.A. Dickey</v>
      </c>
      <c r="C250" s="5" t="str">
        <f>VLOOKUP(A250,Data!A:K,3,FALSE)</f>
        <v>Blue Jays</v>
      </c>
      <c r="D250" s="5">
        <f>VLOOKUP(A250,Data!A:K,4,FALSE)</f>
        <v>7</v>
      </c>
      <c r="E250" s="5">
        <f>VLOOKUP(A250,Data!A:K,5,FALSE)</f>
        <v>40</v>
      </c>
      <c r="F250" s="5">
        <f>VLOOKUP(A250,Data!A:K,6,FALSE)</f>
        <v>23</v>
      </c>
      <c r="G250" s="5">
        <f>VLOOKUP(A250,Data!A:K,7,FALSE)</f>
        <v>28</v>
      </c>
      <c r="H250" s="5">
        <f>VLOOKUP(A250,Data!A:K,8,FALSE)</f>
        <v>45</v>
      </c>
      <c r="I250" s="5">
        <f>VLOOKUP(A250,Data!A:K,9,FALSE)</f>
        <v>15</v>
      </c>
      <c r="J250" s="5">
        <f>VLOOKUP(A250,Data!A:K,11,FALSE)</f>
        <v>0</v>
      </c>
      <c r="K250" s="5"/>
      <c r="L250" s="5">
        <f t="shared" si="0"/>
        <v>-1.3296003110419912</v>
      </c>
      <c r="M250" s="5">
        <f t="shared" si="1"/>
        <v>-1.1606265611990014</v>
      </c>
      <c r="N250" s="2">
        <f t="shared" si="2"/>
        <v>2.5193150406504055</v>
      </c>
      <c r="O250" s="5"/>
      <c r="P250" s="5">
        <f t="shared" si="3"/>
        <v>2.1125823242024073</v>
      </c>
      <c r="Q250" s="5">
        <f t="shared" si="4"/>
        <v>-0.59268489749989173</v>
      </c>
      <c r="R250" s="5">
        <f t="shared" si="5"/>
        <v>-0.54148820928981156</v>
      </c>
      <c r="S250" s="5">
        <f t="shared" si="6"/>
        <v>-4.1300783232819153E-2</v>
      </c>
      <c r="T250" s="5">
        <f t="shared" si="7"/>
        <v>-0.32422666522395566</v>
      </c>
      <c r="U250" s="5">
        <f t="shared" si="8"/>
        <v>0.61288176895592916</v>
      </c>
    </row>
    <row r="251" spans="1:21" x14ac:dyDescent="0.25">
      <c r="A251" s="5">
        <v>13781</v>
      </c>
      <c r="B251" s="5" t="str">
        <f>VLOOKUP(A251,Data!A:K,2,FALSE)</f>
        <v>Alex Wood</v>
      </c>
      <c r="C251" s="5" t="str">
        <f>VLOOKUP(A251,Data!A:K,3,FALSE)</f>
        <v>Dodgers</v>
      </c>
      <c r="D251" s="5">
        <f>VLOOKUP(A251,Data!A:K,4,FALSE)</f>
        <v>6</v>
      </c>
      <c r="E251" s="5">
        <f>VLOOKUP(A251,Data!A:K,5,FALSE)</f>
        <v>33</v>
      </c>
      <c r="F251" s="5">
        <f>VLOOKUP(A251,Data!A:K,6,FALSE)</f>
        <v>19</v>
      </c>
      <c r="G251" s="5">
        <f>VLOOKUP(A251,Data!A:K,7,FALSE)</f>
        <v>28</v>
      </c>
      <c r="H251" s="5">
        <f>VLOOKUP(A251,Data!A:K,8,FALSE)</f>
        <v>37</v>
      </c>
      <c r="I251" s="5">
        <f>VLOOKUP(A251,Data!A:K,9,FALSE)</f>
        <v>12</v>
      </c>
      <c r="J251" s="5">
        <f>VLOOKUP(A251,Data!A:K,11,FALSE)</f>
        <v>0</v>
      </c>
      <c r="K251" s="5"/>
      <c r="L251" s="5">
        <f t="shared" si="0"/>
        <v>-1.3313520901079228</v>
      </c>
      <c r="M251" s="5">
        <f t="shared" si="1"/>
        <v>-1.1489030605808297</v>
      </c>
      <c r="N251" s="2">
        <f t="shared" si="2"/>
        <v>1.9458536585365855</v>
      </c>
      <c r="O251" s="5"/>
      <c r="P251" s="5">
        <f t="shared" si="3"/>
        <v>1.4173357070035775</v>
      </c>
      <c r="Q251" s="5">
        <f t="shared" si="4"/>
        <v>-0.59586119634657142</v>
      </c>
      <c r="R251" s="5">
        <f t="shared" si="5"/>
        <v>-0.4995559722628663</v>
      </c>
      <c r="S251" s="5">
        <f t="shared" si="6"/>
        <v>-0.35425793670830963</v>
      </c>
      <c r="T251" s="5">
        <f t="shared" si="7"/>
        <v>-0.32422666522395566</v>
      </c>
      <c r="U251" s="5">
        <f t="shared" si="8"/>
        <v>-0.35656606353812553</v>
      </c>
    </row>
    <row r="252" spans="1:21" x14ac:dyDescent="0.25">
      <c r="A252" s="5">
        <v>13528</v>
      </c>
      <c r="B252" s="5" t="str">
        <f>VLOOKUP(A252,Data!A:K,2,FALSE)</f>
        <v>Matthew Bowman</v>
      </c>
      <c r="C252" s="5" t="str">
        <f>VLOOKUP(A252,Data!A:K,3,FALSE)</f>
        <v>Cardinals</v>
      </c>
      <c r="D252" s="5">
        <f>VLOOKUP(A252,Data!A:K,4,FALSE)</f>
        <v>0</v>
      </c>
      <c r="E252" s="5">
        <f>VLOOKUP(A252,Data!A:K,5,FALSE)</f>
        <v>12</v>
      </c>
      <c r="F252" s="5">
        <f>VLOOKUP(A252,Data!A:K,6,FALSE)</f>
        <v>7</v>
      </c>
      <c r="G252" s="5">
        <f>VLOOKUP(A252,Data!A:K,7,FALSE)</f>
        <v>10</v>
      </c>
      <c r="H252" s="5">
        <f>VLOOKUP(A252,Data!A:K,8,FALSE)</f>
        <v>12</v>
      </c>
      <c r="I252" s="5">
        <f>VLOOKUP(A252,Data!A:K,9,FALSE)</f>
        <v>4</v>
      </c>
      <c r="J252" s="5">
        <f>VLOOKUP(A252,Data!A:K,11,FALSE)</f>
        <v>0</v>
      </c>
      <c r="K252" s="5"/>
      <c r="L252" s="5">
        <f t="shared" si="0"/>
        <v>-1.3488698807672375</v>
      </c>
      <c r="M252" s="5">
        <f t="shared" si="1"/>
        <v>-1.0316680543991121</v>
      </c>
      <c r="N252" s="2" t="str">
        <f t="shared" si="2"/>
        <v>0</v>
      </c>
      <c r="O252" s="5"/>
      <c r="P252" s="5">
        <f t="shared" si="3"/>
        <v>-0.75530997174276537</v>
      </c>
      <c r="Q252" s="5">
        <f t="shared" si="4"/>
        <v>-0.62762418481336668</v>
      </c>
      <c r="R252" s="5">
        <f t="shared" si="5"/>
        <v>-8.0233601993412812E-2</v>
      </c>
      <c r="S252" s="5">
        <f t="shared" si="6"/>
        <v>-1.4161756892355608</v>
      </c>
      <c r="T252" s="5">
        <f t="shared" si="7"/>
        <v>-0.32422666522395566</v>
      </c>
      <c r="U252" s="5">
        <f t="shared" si="8"/>
        <v>-3.2035701130090617</v>
      </c>
    </row>
    <row r="253" spans="1:21" x14ac:dyDescent="0.25">
      <c r="A253" s="5">
        <v>11334</v>
      </c>
      <c r="B253" s="5" t="str">
        <f>VLOOKUP(A253,Data!A:K,2,FALSE)</f>
        <v>Tyler Lyons</v>
      </c>
      <c r="C253" s="5" t="str">
        <f>VLOOKUP(A253,Data!A:K,3,FALSE)</f>
        <v>Cardinals</v>
      </c>
      <c r="D253" s="5">
        <f>VLOOKUP(A253,Data!A:K,4,FALSE)</f>
        <v>0</v>
      </c>
      <c r="E253" s="5">
        <f>VLOOKUP(A253,Data!A:K,5,FALSE)</f>
        <v>13.2</v>
      </c>
      <c r="F253" s="5">
        <f>VLOOKUP(A253,Data!A:K,6,FALSE)</f>
        <v>8</v>
      </c>
      <c r="G253" s="5">
        <f>VLOOKUP(A253,Data!A:K,7,FALSE)</f>
        <v>13</v>
      </c>
      <c r="H253" s="5">
        <f>VLOOKUP(A253,Data!A:K,8,FALSE)</f>
        <v>14</v>
      </c>
      <c r="I253" s="5">
        <f>VLOOKUP(A253,Data!A:K,9,FALSE)</f>
        <v>4</v>
      </c>
      <c r="J253" s="5">
        <f>VLOOKUP(A253,Data!A:K,11,FALSE)</f>
        <v>0</v>
      </c>
      <c r="K253" s="5"/>
      <c r="L253" s="5">
        <f t="shared" si="0"/>
        <v>-1.401423252745182</v>
      </c>
      <c r="M253" s="5">
        <f t="shared" si="1"/>
        <v>-1.0551150556354556</v>
      </c>
      <c r="N253" s="2" t="str">
        <f t="shared" si="2"/>
        <v>0</v>
      </c>
      <c r="O253" s="5"/>
      <c r="P253" s="5">
        <f t="shared" si="3"/>
        <v>-0.58149831744305791</v>
      </c>
      <c r="Q253" s="5">
        <f t="shared" si="4"/>
        <v>-0.72291315021375324</v>
      </c>
      <c r="R253" s="5">
        <f t="shared" si="5"/>
        <v>-0.16409807604730337</v>
      </c>
      <c r="S253" s="5">
        <f t="shared" si="6"/>
        <v>-1.4161756892355608</v>
      </c>
      <c r="T253" s="5">
        <f t="shared" si="7"/>
        <v>-0.32422666522395566</v>
      </c>
      <c r="U253" s="5">
        <f t="shared" si="8"/>
        <v>-3.2089118981636311</v>
      </c>
    </row>
    <row r="254" spans="1:21" x14ac:dyDescent="0.25">
      <c r="A254" s="5">
        <v>8992</v>
      </c>
      <c r="B254" s="5" t="str">
        <f>VLOOKUP(A254,Data!A:K,2,FALSE)</f>
        <v>Arquimedes Caminero</v>
      </c>
      <c r="C254" s="5" t="str">
        <f>VLOOKUP(A254,Data!A:K,3,FALSE)</f>
        <v>Pirates</v>
      </c>
      <c r="D254" s="5">
        <f>VLOOKUP(A254,Data!A:K,4,FALSE)</f>
        <v>0</v>
      </c>
      <c r="E254" s="5">
        <f>VLOOKUP(A254,Data!A:K,5,FALSE)</f>
        <v>13.2</v>
      </c>
      <c r="F254" s="5">
        <f>VLOOKUP(A254,Data!A:K,6,FALSE)</f>
        <v>8</v>
      </c>
      <c r="G254" s="5">
        <f>VLOOKUP(A254,Data!A:K,7,FALSE)</f>
        <v>13</v>
      </c>
      <c r="H254" s="5">
        <f>VLOOKUP(A254,Data!A:K,8,FALSE)</f>
        <v>16</v>
      </c>
      <c r="I254" s="5">
        <f>VLOOKUP(A254,Data!A:K,9,FALSE)</f>
        <v>11</v>
      </c>
      <c r="J254" s="5">
        <f>VLOOKUP(A254,Data!A:K,11,FALSE)</f>
        <v>1</v>
      </c>
      <c r="K254" s="5"/>
      <c r="L254" s="5">
        <f t="shared" si="0"/>
        <v>-1.401423252745182</v>
      </c>
      <c r="M254" s="5">
        <f t="shared" si="1"/>
        <v>-1.5826725834531836</v>
      </c>
      <c r="N254" s="2" t="str">
        <f t="shared" si="2"/>
        <v>0</v>
      </c>
      <c r="O254" s="5"/>
      <c r="P254" s="5">
        <f t="shared" si="3"/>
        <v>-0.4076866631433505</v>
      </c>
      <c r="Q254" s="5">
        <f t="shared" si="4"/>
        <v>-0.72291315021375324</v>
      </c>
      <c r="R254" s="5">
        <f t="shared" si="5"/>
        <v>-2.0510487422598405</v>
      </c>
      <c r="S254" s="5">
        <f t="shared" si="6"/>
        <v>-1.4161756892355608</v>
      </c>
      <c r="T254" s="5">
        <f t="shared" si="7"/>
        <v>0.12124442523080695</v>
      </c>
      <c r="U254" s="5">
        <f t="shared" si="8"/>
        <v>-4.4765798196216986</v>
      </c>
    </row>
    <row r="255" spans="1:21" x14ac:dyDescent="0.25">
      <c r="A255" s="5">
        <v>7754</v>
      </c>
      <c r="B255" s="5" t="str">
        <f>VLOOKUP(A255,Data!A:K,2,FALSE)</f>
        <v>Mike Fiers</v>
      </c>
      <c r="C255" s="5" t="str">
        <f>VLOOKUP(A255,Data!A:K,3,FALSE)</f>
        <v>Astros</v>
      </c>
      <c r="D255" s="5">
        <f>VLOOKUP(A255,Data!A:K,4,FALSE)</f>
        <v>6</v>
      </c>
      <c r="E255" s="5">
        <f>VLOOKUP(A255,Data!A:K,5,FALSE)</f>
        <v>33.200000000000003</v>
      </c>
      <c r="F255" s="5">
        <f>VLOOKUP(A255,Data!A:K,6,FALSE)</f>
        <v>20</v>
      </c>
      <c r="G255" s="5">
        <f>VLOOKUP(A255,Data!A:K,7,FALSE)</f>
        <v>26</v>
      </c>
      <c r="H255" s="5">
        <f>VLOOKUP(A255,Data!A:K,8,FALSE)</f>
        <v>43</v>
      </c>
      <c r="I255" s="5">
        <f>VLOOKUP(A255,Data!A:K,9,FALSE)</f>
        <v>4</v>
      </c>
      <c r="J255" s="5">
        <f>VLOOKUP(A255,Data!A:K,11,FALSE)</f>
        <v>0</v>
      </c>
      <c r="K255" s="5"/>
      <c r="L255" s="5">
        <f t="shared" si="0"/>
        <v>-1.3929809439937044</v>
      </c>
      <c r="M255" s="5">
        <f t="shared" si="1"/>
        <v>-1.0953704493243586</v>
      </c>
      <c r="N255" s="2">
        <f t="shared" si="2"/>
        <v>1.8200607307277901</v>
      </c>
      <c r="O255" s="5"/>
      <c r="P255" s="5">
        <f t="shared" si="3"/>
        <v>1.9387706699026999</v>
      </c>
      <c r="Q255" s="5">
        <f t="shared" si="4"/>
        <v>-0.70760568589240502</v>
      </c>
      <c r="R255" s="5">
        <f t="shared" si="5"/>
        <v>-0.30808226342898298</v>
      </c>
      <c r="S255" s="5">
        <f t="shared" si="6"/>
        <v>-0.42290736601996787</v>
      </c>
      <c r="T255" s="5">
        <f t="shared" si="7"/>
        <v>-0.32422666522395566</v>
      </c>
      <c r="U255" s="5">
        <f t="shared" si="8"/>
        <v>0.17594868933738822</v>
      </c>
    </row>
    <row r="256" spans="1:21" x14ac:dyDescent="0.25">
      <c r="A256" s="5">
        <v>14916</v>
      </c>
      <c r="B256" s="5" t="str">
        <f>VLOOKUP(A256,Data!A:K,2,FALSE)</f>
        <v>Jonathan Gray</v>
      </c>
      <c r="C256" s="5" t="str">
        <f>VLOOKUP(A256,Data!A:K,3,FALSE)</f>
        <v>Rockies</v>
      </c>
      <c r="D256" s="5">
        <f>VLOOKUP(A256,Data!A:K,4,FALSE)</f>
        <v>4</v>
      </c>
      <c r="E256" s="5">
        <f>VLOOKUP(A256,Data!A:K,5,FALSE)</f>
        <v>21.2</v>
      </c>
      <c r="F256" s="5">
        <f>VLOOKUP(A256,Data!A:K,6,FALSE)</f>
        <v>13</v>
      </c>
      <c r="G256" s="5">
        <f>VLOOKUP(A256,Data!A:K,7,FALSE)</f>
        <v>28</v>
      </c>
      <c r="H256" s="5">
        <f>VLOOKUP(A256,Data!A:K,8,FALSE)</f>
        <v>21</v>
      </c>
      <c r="I256" s="5">
        <f>VLOOKUP(A256,Data!A:K,9,FALSE)</f>
        <v>6</v>
      </c>
      <c r="J256" s="5">
        <f>VLOOKUP(A256,Data!A:K,11,FALSE)</f>
        <v>0</v>
      </c>
      <c r="K256" s="5"/>
      <c r="L256" s="5">
        <f t="shared" si="0"/>
        <v>-1.4179494703483089</v>
      </c>
      <c r="M256" s="5">
        <f t="shared" si="1"/>
        <v>-0.98543764630103892</v>
      </c>
      <c r="N256" s="2">
        <f t="shared" si="2"/>
        <v>1.018852584752262</v>
      </c>
      <c r="O256" s="5"/>
      <c r="P256" s="5">
        <f t="shared" si="3"/>
        <v>2.6842472605918082E-2</v>
      </c>
      <c r="Q256" s="5">
        <f t="shared" si="4"/>
        <v>-0.75287823367299367</v>
      </c>
      <c r="R256" s="5">
        <f t="shared" si="5"/>
        <v>8.5121823263785673E-2</v>
      </c>
      <c r="S256" s="5">
        <f t="shared" si="6"/>
        <v>-0.86015358438190315</v>
      </c>
      <c r="T256" s="5">
        <f t="shared" si="7"/>
        <v>-0.32422666522395566</v>
      </c>
      <c r="U256" s="5">
        <f t="shared" si="8"/>
        <v>-1.8252941874091486</v>
      </c>
    </row>
    <row r="257" spans="1:21" x14ac:dyDescent="0.25">
      <c r="A257" s="5">
        <v>7550</v>
      </c>
      <c r="B257" s="5" t="str">
        <f>VLOOKUP(A257,Data!A:K,2,FALSE)</f>
        <v>Jake McGee</v>
      </c>
      <c r="C257" s="5" t="str">
        <f>VLOOKUP(A257,Data!A:K,3,FALSE)</f>
        <v>Rockies</v>
      </c>
      <c r="D257" s="5">
        <f>VLOOKUP(A257,Data!A:K,4,FALSE)</f>
        <v>0</v>
      </c>
      <c r="E257" s="5">
        <f>VLOOKUP(A257,Data!A:K,5,FALSE)</f>
        <v>11.2</v>
      </c>
      <c r="F257" s="5">
        <f>VLOOKUP(A257,Data!A:K,6,FALSE)</f>
        <v>7</v>
      </c>
      <c r="G257" s="5">
        <f>VLOOKUP(A257,Data!A:K,7,FALSE)</f>
        <v>5</v>
      </c>
      <c r="H257" s="5">
        <f>VLOOKUP(A257,Data!A:K,8,FALSE)</f>
        <v>15</v>
      </c>
      <c r="I257" s="5">
        <f>VLOOKUP(A257,Data!A:K,9,FALSE)</f>
        <v>4</v>
      </c>
      <c r="J257" s="5">
        <f>VLOOKUP(A257,Data!A:K,11,FALSE)</f>
        <v>8</v>
      </c>
      <c r="K257" s="5"/>
      <c r="L257" s="5">
        <f t="shared" si="0"/>
        <v>-1.4452177293934689</v>
      </c>
      <c r="M257" s="5">
        <f t="shared" si="1"/>
        <v>-1.3126133727845848</v>
      </c>
      <c r="N257" s="2" t="str">
        <f t="shared" si="2"/>
        <v>0</v>
      </c>
      <c r="O257" s="5"/>
      <c r="P257" s="5">
        <f t="shared" si="3"/>
        <v>-0.49459249029320418</v>
      </c>
      <c r="Q257" s="5">
        <f t="shared" si="4"/>
        <v>-0.80232062138074178</v>
      </c>
      <c r="R257" s="5">
        <f t="shared" si="5"/>
        <v>-1.0851097107462799</v>
      </c>
      <c r="S257" s="5">
        <f t="shared" si="6"/>
        <v>-1.4161756892355608</v>
      </c>
      <c r="T257" s="5">
        <f t="shared" si="7"/>
        <v>3.2395420584141448</v>
      </c>
      <c r="U257" s="5">
        <f t="shared" si="8"/>
        <v>-0.55865645324164248</v>
      </c>
    </row>
    <row r="258" spans="1:21" x14ac:dyDescent="0.25">
      <c r="A258" s="5">
        <v>8700</v>
      </c>
      <c r="B258" s="5" t="str">
        <f>VLOOKUP(A258,Data!A:K,2,FALSE)</f>
        <v>Justin Verlander</v>
      </c>
      <c r="C258" s="5" t="str">
        <f>VLOOKUP(A258,Data!A:K,3,FALSE)</f>
        <v>Tigers</v>
      </c>
      <c r="D258" s="5">
        <f>VLOOKUP(A258,Data!A:K,4,FALSE)</f>
        <v>7</v>
      </c>
      <c r="E258" s="5">
        <f>VLOOKUP(A258,Data!A:K,5,FALSE)</f>
        <v>41.2</v>
      </c>
      <c r="F258" s="5">
        <f>VLOOKUP(A258,Data!A:K,6,FALSE)</f>
        <v>25</v>
      </c>
      <c r="G258" s="5">
        <f>VLOOKUP(A258,Data!A:K,7,FALSE)</f>
        <v>42</v>
      </c>
      <c r="H258" s="5">
        <f>VLOOKUP(A258,Data!A:K,8,FALSE)</f>
        <v>40</v>
      </c>
      <c r="I258" s="5">
        <f>VLOOKUP(A258,Data!A:K,9,FALSE)</f>
        <v>15</v>
      </c>
      <c r="J258" s="5">
        <f>VLOOKUP(A258,Data!A:K,11,FALSE)</f>
        <v>0</v>
      </c>
      <c r="K258" s="5"/>
      <c r="L258" s="5">
        <f t="shared" si="0"/>
        <v>-1.4031240091198722</v>
      </c>
      <c r="M258" s="5">
        <f t="shared" si="1"/>
        <v>-1.0329200787369752</v>
      </c>
      <c r="N258" s="2">
        <f t="shared" si="2"/>
        <v>2.4940899044912781</v>
      </c>
      <c r="O258" s="5"/>
      <c r="P258" s="5">
        <f t="shared" si="3"/>
        <v>1.6780531884531387</v>
      </c>
      <c r="Q258" s="5">
        <f t="shared" si="4"/>
        <v>-0.72599693550179067</v>
      </c>
      <c r="R258" s="5">
        <f t="shared" si="5"/>
        <v>-8.471180206425194E-2</v>
      </c>
      <c r="S258" s="5">
        <f t="shared" si="6"/>
        <v>-5.5066987993273794E-2</v>
      </c>
      <c r="T258" s="5">
        <f t="shared" si="7"/>
        <v>-0.32422666522395566</v>
      </c>
      <c r="U258" s="5">
        <f t="shared" si="8"/>
        <v>0.48805079766986653</v>
      </c>
    </row>
    <row r="259" spans="1:21" x14ac:dyDescent="0.25">
      <c r="A259" s="5">
        <v>4141</v>
      </c>
      <c r="B259" s="5" t="str">
        <f>VLOOKUP(A259,Data!A:K,2,FALSE)</f>
        <v>Derek Holland</v>
      </c>
      <c r="C259" s="5" t="str">
        <f>VLOOKUP(A259,Data!A:K,3,FALSE)</f>
        <v>Rangers</v>
      </c>
      <c r="D259" s="5">
        <f>VLOOKUP(A259,Data!A:K,4,FALSE)</f>
        <v>6</v>
      </c>
      <c r="E259" s="5">
        <f>VLOOKUP(A259,Data!A:K,5,FALSE)</f>
        <v>31.2</v>
      </c>
      <c r="F259" s="5">
        <f>VLOOKUP(A259,Data!A:K,6,FALSE)</f>
        <v>19</v>
      </c>
      <c r="G259" s="5">
        <f>VLOOKUP(A259,Data!A:K,7,FALSE)</f>
        <v>18</v>
      </c>
      <c r="H259" s="5">
        <f>VLOOKUP(A259,Data!A:K,8,FALSE)</f>
        <v>33</v>
      </c>
      <c r="I259" s="5">
        <f>VLOOKUP(A259,Data!A:K,9,FALSE)</f>
        <v>11</v>
      </c>
      <c r="J259" s="5">
        <f>VLOOKUP(A259,Data!A:K,11,FALSE)</f>
        <v>0</v>
      </c>
      <c r="K259" s="5"/>
      <c r="L259" s="5">
        <f t="shared" si="0"/>
        <v>-1.4081608645372259</v>
      </c>
      <c r="M259" s="5">
        <f t="shared" si="1"/>
        <v>-1.0911873652298303</v>
      </c>
      <c r="N259" s="2">
        <f t="shared" si="2"/>
        <v>1.4558630393996246</v>
      </c>
      <c r="O259" s="5"/>
      <c r="P259" s="5">
        <f t="shared" si="3"/>
        <v>1.0697123984041625</v>
      </c>
      <c r="Q259" s="5">
        <f t="shared" si="4"/>
        <v>-0.73512968423944336</v>
      </c>
      <c r="R259" s="5">
        <f t="shared" si="5"/>
        <v>-0.29312034382252</v>
      </c>
      <c r="S259" s="5">
        <f t="shared" si="6"/>
        <v>-0.62166228890645048</v>
      </c>
      <c r="T259" s="5">
        <f t="shared" si="7"/>
        <v>-0.32422666522395566</v>
      </c>
      <c r="U259" s="5">
        <f t="shared" si="8"/>
        <v>-0.90442658378820684</v>
      </c>
    </row>
    <row r="260" spans="1:21" x14ac:dyDescent="0.25">
      <c r="A260" s="5">
        <v>2608</v>
      </c>
      <c r="B260" s="5" t="str">
        <f>VLOOKUP(A260,Data!A:K,2,FALSE)</f>
        <v>Jhoulys Chacin</v>
      </c>
      <c r="C260" s="5" t="str">
        <f>VLOOKUP(A260,Data!A:K,3,FALSE)</f>
        <v>Braves</v>
      </c>
      <c r="D260" s="5">
        <f>VLOOKUP(A260,Data!A:K,4,FALSE)</f>
        <v>5</v>
      </c>
      <c r="E260" s="5">
        <f>VLOOKUP(A260,Data!A:K,5,FALSE)</f>
        <v>26.2</v>
      </c>
      <c r="F260" s="5">
        <f>VLOOKUP(A260,Data!A:K,6,FALSE)</f>
        <v>16</v>
      </c>
      <c r="G260" s="5">
        <f>VLOOKUP(A260,Data!A:K,7,FALSE)</f>
        <v>27</v>
      </c>
      <c r="H260" s="5">
        <f>VLOOKUP(A260,Data!A:K,8,FALSE)</f>
        <v>29</v>
      </c>
      <c r="I260" s="5">
        <f>VLOOKUP(A260,Data!A:K,9,FALSE)</f>
        <v>8</v>
      </c>
      <c r="J260" s="5">
        <f>VLOOKUP(A260,Data!A:K,11,FALSE)</f>
        <v>0</v>
      </c>
      <c r="K260" s="5"/>
      <c r="L260" s="5">
        <f t="shared" si="0"/>
        <v>-1.4121211401707177</v>
      </c>
      <c r="M260" s="5">
        <f t="shared" si="1"/>
        <v>-1.0927018515105102</v>
      </c>
      <c r="N260" s="2">
        <f t="shared" si="2"/>
        <v>1.2372618382672373</v>
      </c>
      <c r="O260" s="5"/>
      <c r="P260" s="5">
        <f t="shared" si="3"/>
        <v>0.72208908980474773</v>
      </c>
      <c r="Q260" s="5">
        <f t="shared" si="4"/>
        <v>-0.74231039507897167</v>
      </c>
      <c r="R260" s="5">
        <f t="shared" si="5"/>
        <v>-0.29853730926346461</v>
      </c>
      <c r="S260" s="5">
        <f t="shared" si="6"/>
        <v>-0.74096031277780605</v>
      </c>
      <c r="T260" s="5">
        <f t="shared" si="7"/>
        <v>-0.32422666522395566</v>
      </c>
      <c r="U260" s="5">
        <f t="shared" si="8"/>
        <v>-1.3839455925394502</v>
      </c>
    </row>
    <row r="261" spans="1:21" x14ac:dyDescent="0.25">
      <c r="A261" s="5">
        <v>8580</v>
      </c>
      <c r="B261" s="5" t="str">
        <f>VLOOKUP(A261,Data!A:K,2,FALSE)</f>
        <v>Justin Miller</v>
      </c>
      <c r="C261" s="5" t="str">
        <f>VLOOKUP(A261,Data!A:K,3,FALSE)</f>
        <v>Rockies</v>
      </c>
      <c r="D261" s="5">
        <f>VLOOKUP(A261,Data!A:K,4,FALSE)</f>
        <v>0</v>
      </c>
      <c r="E261" s="5">
        <f>VLOOKUP(A261,Data!A:K,5,FALSE)</f>
        <v>13.1</v>
      </c>
      <c r="F261" s="5">
        <f>VLOOKUP(A261,Data!A:K,6,FALSE)</f>
        <v>8</v>
      </c>
      <c r="G261" s="5">
        <f>VLOOKUP(A261,Data!A:K,7,FALSE)</f>
        <v>16</v>
      </c>
      <c r="H261" s="5">
        <f>VLOOKUP(A261,Data!A:K,8,FALSE)</f>
        <v>19</v>
      </c>
      <c r="I261" s="5">
        <f>VLOOKUP(A261,Data!A:K,9,FALSE)</f>
        <v>7</v>
      </c>
      <c r="J261" s="5">
        <f>VLOOKUP(A261,Data!A:K,11,FALSE)</f>
        <v>0</v>
      </c>
      <c r="K261" s="5"/>
      <c r="L261" s="5">
        <f t="shared" si="0"/>
        <v>-1.4121211401707177</v>
      </c>
      <c r="M261" s="5">
        <f t="shared" si="1"/>
        <v>-1.5356890886093657</v>
      </c>
      <c r="N261" s="2" t="str">
        <f t="shared" si="2"/>
        <v>0</v>
      </c>
      <c r="O261" s="5"/>
      <c r="P261" s="5">
        <f t="shared" si="3"/>
        <v>-0.14696918169378934</v>
      </c>
      <c r="Q261" s="5">
        <f t="shared" si="4"/>
        <v>-0.74231039507897167</v>
      </c>
      <c r="R261" s="5">
        <f t="shared" si="5"/>
        <v>-1.8829997007396404</v>
      </c>
      <c r="S261" s="5">
        <f t="shared" si="6"/>
        <v>-1.4161756892355608</v>
      </c>
      <c r="T261" s="5">
        <f t="shared" si="7"/>
        <v>-0.32422666522395566</v>
      </c>
      <c r="U261" s="5">
        <f t="shared" si="8"/>
        <v>-4.5126816319719181</v>
      </c>
    </row>
    <row r="262" spans="1:21" x14ac:dyDescent="0.25">
      <c r="A262" s="5">
        <v>7005</v>
      </c>
      <c r="B262" s="5" t="str">
        <f>VLOOKUP(A262,Data!A:K,2,FALSE)</f>
        <v>Ryan Pressly</v>
      </c>
      <c r="C262" s="5" t="str">
        <f>VLOOKUP(A262,Data!A:K,3,FALSE)</f>
        <v>Twins</v>
      </c>
      <c r="D262" s="5">
        <f>VLOOKUP(A262,Data!A:K,4,FALSE)</f>
        <v>0</v>
      </c>
      <c r="E262" s="5">
        <f>VLOOKUP(A262,Data!A:K,5,FALSE)</f>
        <v>18</v>
      </c>
      <c r="F262" s="5">
        <f>VLOOKUP(A262,Data!A:K,6,FALSE)</f>
        <v>11</v>
      </c>
      <c r="G262" s="5">
        <f>VLOOKUP(A262,Data!A:K,7,FALSE)</f>
        <v>19</v>
      </c>
      <c r="H262" s="5">
        <f>VLOOKUP(A262,Data!A:K,8,FALSE)</f>
        <v>21</v>
      </c>
      <c r="I262" s="5">
        <f>VLOOKUP(A262,Data!A:K,9,FALSE)</f>
        <v>12</v>
      </c>
      <c r="J262" s="5">
        <f>VLOOKUP(A262,Data!A:K,11,FALSE)</f>
        <v>0</v>
      </c>
      <c r="K262" s="5"/>
      <c r="L262" s="5">
        <f t="shared" si="0"/>
        <v>-1.4131017798513916</v>
      </c>
      <c r="M262" s="5">
        <f t="shared" si="1"/>
        <v>-1.4185435747987793</v>
      </c>
      <c r="N262" s="2" t="str">
        <f t="shared" si="2"/>
        <v>0</v>
      </c>
      <c r="O262" s="5"/>
      <c r="P262" s="5">
        <f t="shared" si="3"/>
        <v>2.6842472605918082E-2</v>
      </c>
      <c r="Q262" s="5">
        <f t="shared" si="4"/>
        <v>-0.74408847585828308</v>
      </c>
      <c r="R262" s="5">
        <f t="shared" si="5"/>
        <v>-1.4639974238826068</v>
      </c>
      <c r="S262" s="5">
        <f t="shared" si="6"/>
        <v>-1.4161756892355608</v>
      </c>
      <c r="T262" s="5">
        <f t="shared" si="7"/>
        <v>-0.32422666522395566</v>
      </c>
      <c r="U262" s="5">
        <f t="shared" si="8"/>
        <v>-3.9216457815944881</v>
      </c>
    </row>
    <row r="263" spans="1:21" x14ac:dyDescent="0.25">
      <c r="A263" s="5">
        <v>7531</v>
      </c>
      <c r="B263" s="5" t="str">
        <f>VLOOKUP(A263,Data!A:K,2,FALSE)</f>
        <v>Collin McHugh</v>
      </c>
      <c r="C263" s="5" t="str">
        <f>VLOOKUP(A263,Data!A:K,3,FALSE)</f>
        <v>Astros</v>
      </c>
      <c r="D263" s="5">
        <f>VLOOKUP(A263,Data!A:K,4,FALSE)</f>
        <v>7</v>
      </c>
      <c r="E263" s="5">
        <f>VLOOKUP(A263,Data!A:K,5,FALSE)</f>
        <v>34.1</v>
      </c>
      <c r="F263" s="5">
        <f>VLOOKUP(A263,Data!A:K,6,FALSE)</f>
        <v>21</v>
      </c>
      <c r="G263" s="5">
        <f>VLOOKUP(A263,Data!A:K,7,FALSE)</f>
        <v>28</v>
      </c>
      <c r="H263" s="5">
        <f>VLOOKUP(A263,Data!A:K,8,FALSE)</f>
        <v>48</v>
      </c>
      <c r="I263" s="5">
        <f>VLOOKUP(A263,Data!A:K,9,FALSE)</f>
        <v>8</v>
      </c>
      <c r="J263" s="5">
        <f>VLOOKUP(A263,Data!A:K,11,FALSE)</f>
        <v>0</v>
      </c>
      <c r="K263" s="5"/>
      <c r="L263" s="5">
        <f t="shared" si="0"/>
        <v>-1.4240268535959104</v>
      </c>
      <c r="M263" s="5">
        <f t="shared" si="1"/>
        <v>-1.2706761960340973</v>
      </c>
      <c r="N263" s="2">
        <f t="shared" si="2"/>
        <v>1.2769735116706014</v>
      </c>
      <c r="O263" s="5"/>
      <c r="P263" s="5">
        <f t="shared" si="3"/>
        <v>2.3732998056519685</v>
      </c>
      <c r="Q263" s="5">
        <f t="shared" si="4"/>
        <v>-0.76389765146123056</v>
      </c>
      <c r="R263" s="5">
        <f t="shared" si="5"/>
        <v>-0.93511017622016857</v>
      </c>
      <c r="S263" s="5">
        <f t="shared" si="6"/>
        <v>-0.71928831766933954</v>
      </c>
      <c r="T263" s="5">
        <f t="shared" si="7"/>
        <v>-0.32422666522395566</v>
      </c>
      <c r="U263" s="5">
        <f t="shared" si="8"/>
        <v>-0.36922300492272581</v>
      </c>
    </row>
    <row r="264" spans="1:21" x14ac:dyDescent="0.25">
      <c r="A264" s="5">
        <v>11440</v>
      </c>
      <c r="B264" s="5" t="str">
        <f>VLOOKUP(A264,Data!A:K,2,FALSE)</f>
        <v>Johnny Barbato</v>
      </c>
      <c r="C264" s="5" t="str">
        <f>VLOOKUP(A264,Data!A:K,3,FALSE)</f>
        <v>Yankees</v>
      </c>
      <c r="D264" s="5">
        <f>VLOOKUP(A264,Data!A:K,4,FALSE)</f>
        <v>0</v>
      </c>
      <c r="E264" s="5">
        <f>VLOOKUP(A264,Data!A:K,5,FALSE)</f>
        <v>13</v>
      </c>
      <c r="F264" s="5">
        <f>VLOOKUP(A264,Data!A:K,6,FALSE)</f>
        <v>8</v>
      </c>
      <c r="G264" s="5">
        <f>VLOOKUP(A264,Data!A:K,7,FALSE)</f>
        <v>15</v>
      </c>
      <c r="H264" s="5">
        <f>VLOOKUP(A264,Data!A:K,8,FALSE)</f>
        <v>10</v>
      </c>
      <c r="I264" s="5">
        <f>VLOOKUP(A264,Data!A:K,9,FALSE)</f>
        <v>4</v>
      </c>
      <c r="J264" s="5">
        <f>VLOOKUP(A264,Data!A:K,11,FALSE)</f>
        <v>0</v>
      </c>
      <c r="K264" s="5"/>
      <c r="L264" s="5">
        <f t="shared" si="0"/>
        <v>-1.4229836104797231</v>
      </c>
      <c r="M264" s="5">
        <f t="shared" si="1"/>
        <v>-0.83327035163005225</v>
      </c>
      <c r="N264" s="2" t="str">
        <f t="shared" si="2"/>
        <v>0</v>
      </c>
      <c r="O264" s="5"/>
      <c r="P264" s="5">
        <f t="shared" si="3"/>
        <v>-0.92912162604247273</v>
      </c>
      <c r="Q264" s="5">
        <f t="shared" si="4"/>
        <v>-0.76200605909596275</v>
      </c>
      <c r="R264" s="5">
        <f t="shared" si="5"/>
        <v>0.62938887077027561</v>
      </c>
      <c r="S264" s="5">
        <f t="shared" si="6"/>
        <v>-1.4161756892355608</v>
      </c>
      <c r="T264" s="5">
        <f t="shared" si="7"/>
        <v>-0.32422666522395566</v>
      </c>
      <c r="U264" s="5">
        <f t="shared" si="8"/>
        <v>-2.8021411688276765</v>
      </c>
    </row>
    <row r="265" spans="1:21" x14ac:dyDescent="0.25">
      <c r="A265" s="5">
        <v>10481</v>
      </c>
      <c r="B265" s="5" t="str">
        <f>VLOOKUP(A265,Data!A:K,2,FALSE)</f>
        <v>Shawn Tolleson</v>
      </c>
      <c r="C265" s="5" t="str">
        <f>VLOOKUP(A265,Data!A:K,3,FALSE)</f>
        <v>Rangers</v>
      </c>
      <c r="D265" s="5">
        <f>VLOOKUP(A265,Data!A:K,4,FALSE)</f>
        <v>0</v>
      </c>
      <c r="E265" s="5">
        <f>VLOOKUP(A265,Data!A:K,5,FALSE)</f>
        <v>11.1</v>
      </c>
      <c r="F265" s="5">
        <f>VLOOKUP(A265,Data!A:K,6,FALSE)</f>
        <v>7</v>
      </c>
      <c r="G265" s="5">
        <f>VLOOKUP(A265,Data!A:K,7,FALSE)</f>
        <v>10</v>
      </c>
      <c r="H265" s="5">
        <f>VLOOKUP(A265,Data!A:K,8,FALSE)</f>
        <v>14</v>
      </c>
      <c r="I265" s="5">
        <f>VLOOKUP(A265,Data!A:K,9,FALSE)</f>
        <v>3</v>
      </c>
      <c r="J265" s="5">
        <f>VLOOKUP(A265,Data!A:K,11,FALSE)</f>
        <v>10</v>
      </c>
      <c r="K265" s="5"/>
      <c r="L265" s="5">
        <f t="shared" si="0"/>
        <v>-1.458237708937554</v>
      </c>
      <c r="M265" s="5">
        <f t="shared" si="1"/>
        <v>-1.1850241165395208</v>
      </c>
      <c r="N265" s="2" t="str">
        <f t="shared" si="2"/>
        <v>0</v>
      </c>
      <c r="O265" s="5"/>
      <c r="P265" s="5">
        <f t="shared" si="3"/>
        <v>-0.58149831744305791</v>
      </c>
      <c r="Q265" s="5">
        <f t="shared" si="4"/>
        <v>-0.82592824794390007</v>
      </c>
      <c r="R265" s="5">
        <f t="shared" si="5"/>
        <v>-0.62875259445399423</v>
      </c>
      <c r="S265" s="5">
        <f t="shared" si="6"/>
        <v>-1.4161756892355608</v>
      </c>
      <c r="T265" s="5">
        <f t="shared" si="7"/>
        <v>4.1304842393236703</v>
      </c>
      <c r="U265" s="5">
        <f t="shared" si="8"/>
        <v>0.67812939024715746</v>
      </c>
    </row>
    <row r="266" spans="1:21" x14ac:dyDescent="0.25">
      <c r="A266" s="5">
        <v>2540</v>
      </c>
      <c r="B266" s="5" t="str">
        <f>VLOOKUP(A266,Data!A:K,2,FALSE)</f>
        <v>Eric Surkamp</v>
      </c>
      <c r="C266" s="5" t="str">
        <f>VLOOKUP(A266,Data!A:K,3,FALSE)</f>
        <v>Athletics</v>
      </c>
      <c r="D266" s="5">
        <f>VLOOKUP(A266,Data!A:K,4,FALSE)</f>
        <v>4</v>
      </c>
      <c r="E266" s="5">
        <f>VLOOKUP(A266,Data!A:K,5,FALSE)</f>
        <v>19.100000000000001</v>
      </c>
      <c r="F266" s="5">
        <f>VLOOKUP(A266,Data!A:K,6,FALSE)</f>
        <v>12</v>
      </c>
      <c r="G266" s="5">
        <f>VLOOKUP(A266,Data!A:K,7,FALSE)</f>
        <v>9</v>
      </c>
      <c r="H266" s="5">
        <f>VLOOKUP(A266,Data!A:K,8,FALSE)</f>
        <v>25</v>
      </c>
      <c r="I266" s="5">
        <f>VLOOKUP(A266,Data!A:K,9,FALSE)</f>
        <v>12</v>
      </c>
      <c r="J266" s="5">
        <f>VLOOKUP(A266,Data!A:K,11,FALSE)</f>
        <v>0</v>
      </c>
      <c r="K266" s="5"/>
      <c r="L266" s="5">
        <f t="shared" si="0"/>
        <v>-1.452784314364115</v>
      </c>
      <c r="M266" s="5">
        <f t="shared" si="1"/>
        <v>-1.4988894507631081</v>
      </c>
      <c r="N266" s="2">
        <f t="shared" si="2"/>
        <v>0.6177329417273234</v>
      </c>
      <c r="O266" s="5"/>
      <c r="P266" s="5">
        <f t="shared" si="3"/>
        <v>0.37446578120533291</v>
      </c>
      <c r="Q266" s="5">
        <f t="shared" si="4"/>
        <v>-0.81604023681796956</v>
      </c>
      <c r="R266" s="5">
        <f t="shared" si="5"/>
        <v>-1.7513759488473781</v>
      </c>
      <c r="S266" s="5">
        <f t="shared" si="6"/>
        <v>-1.0790580574633599</v>
      </c>
      <c r="T266" s="5">
        <f t="shared" si="7"/>
        <v>-0.32422666522395566</v>
      </c>
      <c r="U266" s="5">
        <f t="shared" si="8"/>
        <v>-3.5962351271473305</v>
      </c>
    </row>
    <row r="267" spans="1:21" x14ac:dyDescent="0.25">
      <c r="A267" s="5">
        <v>4138</v>
      </c>
      <c r="B267" s="5" t="str">
        <f>VLOOKUP(A267,Data!A:K,2,FALSE)</f>
        <v>Carlos Villanueva</v>
      </c>
      <c r="C267" s="5" t="str">
        <f>VLOOKUP(A267,Data!A:K,3,FALSE)</f>
        <v>Padres</v>
      </c>
      <c r="D267" s="5">
        <f>VLOOKUP(A267,Data!A:K,4,FALSE)</f>
        <v>0</v>
      </c>
      <c r="E267" s="5">
        <f>VLOOKUP(A267,Data!A:K,5,FALSE)</f>
        <v>16</v>
      </c>
      <c r="F267" s="5">
        <f>VLOOKUP(A267,Data!A:K,6,FALSE)</f>
        <v>10</v>
      </c>
      <c r="G267" s="5">
        <f>VLOOKUP(A267,Data!A:K,7,FALSE)</f>
        <v>14</v>
      </c>
      <c r="H267" s="5">
        <f>VLOOKUP(A267,Data!A:K,8,FALSE)</f>
        <v>22</v>
      </c>
      <c r="I267" s="5">
        <f>VLOOKUP(A267,Data!A:K,9,FALSE)</f>
        <v>3</v>
      </c>
      <c r="J267" s="5">
        <f>VLOOKUP(A267,Data!A:K,11,FALSE)</f>
        <v>0</v>
      </c>
      <c r="K267" s="5"/>
      <c r="L267" s="5">
        <f t="shared" si="0"/>
        <v>-1.4452177293934687</v>
      </c>
      <c r="M267" s="5">
        <f t="shared" si="1"/>
        <v>-1.2089860012489597</v>
      </c>
      <c r="N267" s="2" t="str">
        <f t="shared" si="2"/>
        <v>0</v>
      </c>
      <c r="O267" s="5"/>
      <c r="P267" s="5">
        <f t="shared" si="3"/>
        <v>0.11374829975577179</v>
      </c>
      <c r="Q267" s="5">
        <f t="shared" si="4"/>
        <v>-0.80232062138074134</v>
      </c>
      <c r="R267" s="5">
        <f t="shared" si="5"/>
        <v>-0.71445868702596049</v>
      </c>
      <c r="S267" s="5">
        <f t="shared" si="6"/>
        <v>-1.4161756892355608</v>
      </c>
      <c r="T267" s="5">
        <f t="shared" si="7"/>
        <v>-0.32422666522395566</v>
      </c>
      <c r="U267" s="5">
        <f t="shared" si="8"/>
        <v>-3.143433363110447</v>
      </c>
    </row>
    <row r="268" spans="1:21" x14ac:dyDescent="0.25">
      <c r="A268" s="5">
        <v>8268</v>
      </c>
      <c r="B268" s="5" t="str">
        <f>VLOOKUP(A268,Data!A:K,2,FALSE)</f>
        <v>Ross Ohlendorf</v>
      </c>
      <c r="C268" s="5" t="str">
        <f>VLOOKUP(A268,Data!A:K,3,FALSE)</f>
        <v>Reds</v>
      </c>
      <c r="D268" s="5">
        <f>VLOOKUP(A268,Data!A:K,4,FALSE)</f>
        <v>0</v>
      </c>
      <c r="E268" s="5">
        <f>VLOOKUP(A268,Data!A:K,5,FALSE)</f>
        <v>16</v>
      </c>
      <c r="F268" s="5">
        <f>VLOOKUP(A268,Data!A:K,6,FALSE)</f>
        <v>10</v>
      </c>
      <c r="G268" s="5">
        <f>VLOOKUP(A268,Data!A:K,7,FALSE)</f>
        <v>20</v>
      </c>
      <c r="H268" s="5">
        <f>VLOOKUP(A268,Data!A:K,8,FALSE)</f>
        <v>11</v>
      </c>
      <c r="I268" s="5">
        <f>VLOOKUP(A268,Data!A:K,9,FALSE)</f>
        <v>4</v>
      </c>
      <c r="J268" s="5">
        <f>VLOOKUP(A268,Data!A:K,11,FALSE)</f>
        <v>0</v>
      </c>
      <c r="K268" s="5"/>
      <c r="L268" s="5">
        <f t="shared" si="0"/>
        <v>-1.4452177293934687</v>
      </c>
      <c r="M268" s="5">
        <f t="shared" si="1"/>
        <v>-0.72539160074937581</v>
      </c>
      <c r="N268" s="2" t="str">
        <f t="shared" si="2"/>
        <v>0</v>
      </c>
      <c r="O268" s="5"/>
      <c r="P268" s="5">
        <f t="shared" si="3"/>
        <v>-0.84221579889261899</v>
      </c>
      <c r="Q268" s="5">
        <f t="shared" si="4"/>
        <v>-0.80232062138074134</v>
      </c>
      <c r="R268" s="5">
        <f t="shared" si="5"/>
        <v>1.0152460903355316</v>
      </c>
      <c r="S268" s="5">
        <f t="shared" si="6"/>
        <v>-1.4161756892355608</v>
      </c>
      <c r="T268" s="5">
        <f t="shared" si="7"/>
        <v>-0.32422666522395566</v>
      </c>
      <c r="U268" s="5">
        <f t="shared" si="8"/>
        <v>-2.3696926843973452</v>
      </c>
    </row>
    <row r="269" spans="1:21" x14ac:dyDescent="0.25">
      <c r="A269" s="5">
        <v>4897</v>
      </c>
      <c r="B269" s="5" t="str">
        <f>VLOOKUP(A269,Data!A:K,2,FALSE)</f>
        <v>Scott Kazmir</v>
      </c>
      <c r="C269" s="5" t="str">
        <f>VLOOKUP(A269,Data!A:K,3,FALSE)</f>
        <v>Dodgers</v>
      </c>
      <c r="D269" s="5">
        <f>VLOOKUP(A269,Data!A:K,4,FALSE)</f>
        <v>6</v>
      </c>
      <c r="E269" s="5">
        <f>VLOOKUP(A269,Data!A:K,5,FALSE)</f>
        <v>31.2</v>
      </c>
      <c r="F269" s="5">
        <f>VLOOKUP(A269,Data!A:K,6,FALSE)</f>
        <v>20</v>
      </c>
      <c r="G269" s="5">
        <f>VLOOKUP(A269,Data!A:K,7,FALSE)</f>
        <v>30</v>
      </c>
      <c r="H269" s="5">
        <f>VLOOKUP(A269,Data!A:K,8,FALSE)</f>
        <v>35</v>
      </c>
      <c r="I269" s="5">
        <f>VLOOKUP(A269,Data!A:K,9,FALSE)</f>
        <v>8</v>
      </c>
      <c r="J269" s="5">
        <f>VLOOKUP(A269,Data!A:K,11,FALSE)</f>
        <v>0</v>
      </c>
      <c r="K269" s="5"/>
      <c r="L269" s="5">
        <f t="shared" si="0"/>
        <v>-1.4822745942497115</v>
      </c>
      <c r="M269" s="5">
        <f t="shared" si="1"/>
        <v>-1.0663876523836977</v>
      </c>
      <c r="N269" s="2">
        <f t="shared" si="2"/>
        <v>1.2654784240150092</v>
      </c>
      <c r="O269" s="5"/>
      <c r="P269" s="5">
        <f t="shared" si="3"/>
        <v>1.24352405270387</v>
      </c>
      <c r="Q269" s="5">
        <f t="shared" si="4"/>
        <v>-0.86951155852203932</v>
      </c>
      <c r="R269" s="5">
        <f t="shared" si="5"/>
        <v>-0.20441753472705859</v>
      </c>
      <c r="S269" s="5">
        <f t="shared" si="6"/>
        <v>-0.72556157341741601</v>
      </c>
      <c r="T269" s="5">
        <f t="shared" si="7"/>
        <v>-0.32422666522395566</v>
      </c>
      <c r="U269" s="5">
        <f t="shared" si="8"/>
        <v>-0.88019327918659962</v>
      </c>
    </row>
    <row r="270" spans="1:21" x14ac:dyDescent="0.25">
      <c r="A270" s="5">
        <v>3543</v>
      </c>
      <c r="B270" s="5" t="str">
        <f>VLOOKUP(A270,Data!A:K,2,FALSE)</f>
        <v>Clay Buchholz</v>
      </c>
      <c r="C270" s="5" t="str">
        <f>VLOOKUP(A270,Data!A:K,3,FALSE)</f>
        <v>Red Sox</v>
      </c>
      <c r="D270" s="5">
        <f>VLOOKUP(A270,Data!A:K,4,FALSE)</f>
        <v>6</v>
      </c>
      <c r="E270" s="5">
        <f>VLOOKUP(A270,Data!A:K,5,FALSE)</f>
        <v>34.200000000000003</v>
      </c>
      <c r="F270" s="5">
        <f>VLOOKUP(A270,Data!A:K,6,FALSE)</f>
        <v>22</v>
      </c>
      <c r="G270" s="5">
        <f>VLOOKUP(A270,Data!A:K,7,FALSE)</f>
        <v>25</v>
      </c>
      <c r="H270" s="5">
        <f>VLOOKUP(A270,Data!A:K,8,FALSE)</f>
        <v>34</v>
      </c>
      <c r="I270" s="5">
        <f>VLOOKUP(A270,Data!A:K,9,FALSE)</f>
        <v>15</v>
      </c>
      <c r="J270" s="5">
        <f>VLOOKUP(A270,Data!A:K,11,FALSE)</f>
        <v>0</v>
      </c>
      <c r="K270" s="5"/>
      <c r="L270" s="5">
        <f t="shared" si="0"/>
        <v>-1.487475557738307</v>
      </c>
      <c r="M270" s="5">
        <f t="shared" si="1"/>
        <v>-1.1085906724902741</v>
      </c>
      <c r="N270" s="2">
        <f t="shared" si="2"/>
        <v>1.7399229781771499</v>
      </c>
      <c r="O270" s="5"/>
      <c r="P270" s="5">
        <f t="shared" si="3"/>
        <v>1.1566182255540163</v>
      </c>
      <c r="Q270" s="5">
        <f t="shared" si="4"/>
        <v>-0.87894186548923903</v>
      </c>
      <c r="R270" s="5">
        <f t="shared" si="5"/>
        <v>-0.35536792915266796</v>
      </c>
      <c r="S270" s="5">
        <f t="shared" si="6"/>
        <v>-0.46664123146654085</v>
      </c>
      <c r="T270" s="5">
        <f t="shared" si="7"/>
        <v>-0.32422666522395566</v>
      </c>
      <c r="U270" s="5">
        <f t="shared" si="8"/>
        <v>-0.86855946577838727</v>
      </c>
    </row>
    <row r="271" spans="1:21" x14ac:dyDescent="0.25">
      <c r="A271" s="5">
        <v>5372</v>
      </c>
      <c r="B271" s="5" t="str">
        <f>VLOOKUP(A271,Data!A:K,2,FALSE)</f>
        <v>Michael Pineda</v>
      </c>
      <c r="C271" s="5" t="str">
        <f>VLOOKUP(A271,Data!A:K,3,FALSE)</f>
        <v>Yankees</v>
      </c>
      <c r="D271" s="5">
        <f>VLOOKUP(A271,Data!A:K,4,FALSE)</f>
        <v>6</v>
      </c>
      <c r="E271" s="5">
        <f>VLOOKUP(A271,Data!A:K,5,FALSE)</f>
        <v>33</v>
      </c>
      <c r="F271" s="5">
        <f>VLOOKUP(A271,Data!A:K,6,FALSE)</f>
        <v>21</v>
      </c>
      <c r="G271" s="5">
        <f>VLOOKUP(A271,Data!A:K,7,FALSE)</f>
        <v>34</v>
      </c>
      <c r="H271" s="5">
        <f>VLOOKUP(A271,Data!A:K,8,FALSE)</f>
        <v>43</v>
      </c>
      <c r="I271" s="5">
        <f>VLOOKUP(A271,Data!A:K,9,FALSE)</f>
        <v>9</v>
      </c>
      <c r="J271" s="5">
        <f>VLOOKUP(A271,Data!A:K,11,FALSE)</f>
        <v>0</v>
      </c>
      <c r="K271" s="5"/>
      <c r="L271" s="5">
        <f t="shared" si="0"/>
        <v>-1.471494415382441</v>
      </c>
      <c r="M271" s="5">
        <f t="shared" si="1"/>
        <v>-1.2192440642898601</v>
      </c>
      <c r="N271" s="2">
        <f t="shared" si="2"/>
        <v>1.5858536585365852</v>
      </c>
      <c r="O271" s="5"/>
      <c r="P271" s="5">
        <f t="shared" si="3"/>
        <v>1.9387706699026999</v>
      </c>
      <c r="Q271" s="5">
        <f t="shared" si="4"/>
        <v>-0.84996510408093462</v>
      </c>
      <c r="R271" s="5">
        <f t="shared" si="5"/>
        <v>-0.75114939442453799</v>
      </c>
      <c r="S271" s="5">
        <f t="shared" si="6"/>
        <v>-0.55072203832904465</v>
      </c>
      <c r="T271" s="5">
        <f t="shared" si="7"/>
        <v>-0.32422666522395566</v>
      </c>
      <c r="U271" s="5">
        <f t="shared" si="8"/>
        <v>-0.53729253215577311</v>
      </c>
    </row>
    <row r="272" spans="1:21" x14ac:dyDescent="0.25">
      <c r="A272" s="5">
        <v>15514</v>
      </c>
      <c r="B272" s="5" t="str">
        <f>VLOOKUP(A272,Data!A:K,2,FALSE)</f>
        <v>Kendall Graveman</v>
      </c>
      <c r="C272" s="5" t="str">
        <f>VLOOKUP(A272,Data!A:K,3,FALSE)</f>
        <v>Athletics</v>
      </c>
      <c r="D272" s="5">
        <f>VLOOKUP(A272,Data!A:K,4,FALSE)</f>
        <v>6</v>
      </c>
      <c r="E272" s="5">
        <f>VLOOKUP(A272,Data!A:K,5,FALSE)</f>
        <v>31.1</v>
      </c>
      <c r="F272" s="5">
        <f>VLOOKUP(A272,Data!A:K,6,FALSE)</f>
        <v>20</v>
      </c>
      <c r="G272" s="5">
        <f>VLOOKUP(A272,Data!A:K,7,FALSE)</f>
        <v>27</v>
      </c>
      <c r="H272" s="5">
        <f>VLOOKUP(A272,Data!A:K,8,FALSE)</f>
        <v>35</v>
      </c>
      <c r="I272" s="5">
        <f>VLOOKUP(A272,Data!A:K,9,FALSE)</f>
        <v>11</v>
      </c>
      <c r="J272" s="5">
        <f>VLOOKUP(A272,Data!A:K,11,FALSE)</f>
        <v>0</v>
      </c>
      <c r="K272" s="5"/>
      <c r="L272" s="5">
        <f t="shared" si="0"/>
        <v>-1.4870407505013181</v>
      </c>
      <c r="M272" s="5">
        <f t="shared" si="1"/>
        <v>-1.1444549156517483</v>
      </c>
      <c r="N272" s="2">
        <f t="shared" si="2"/>
        <v>1.2369748777873635</v>
      </c>
      <c r="O272" s="5"/>
      <c r="P272" s="5">
        <f t="shared" si="3"/>
        <v>1.24352405270387</v>
      </c>
      <c r="Q272" s="5">
        <f t="shared" si="4"/>
        <v>-0.87815347969776858</v>
      </c>
      <c r="R272" s="5">
        <f t="shared" si="5"/>
        <v>-0.48364599165457134</v>
      </c>
      <c r="S272" s="5">
        <f t="shared" si="6"/>
        <v>-0.74111691675802571</v>
      </c>
      <c r="T272" s="5">
        <f t="shared" si="7"/>
        <v>-0.32422666522395566</v>
      </c>
      <c r="U272" s="5">
        <f t="shared" si="8"/>
        <v>-1.1836190006304512</v>
      </c>
    </row>
    <row r="273" spans="1:21" x14ac:dyDescent="0.25">
      <c r="A273" s="5">
        <v>3196</v>
      </c>
      <c r="B273" s="5" t="str">
        <f>VLOOKUP(A273,Data!A:K,2,FALSE)</f>
        <v>Chris Young</v>
      </c>
      <c r="C273" s="5" t="str">
        <f>VLOOKUP(A273,Data!A:K,3,FALSE)</f>
        <v>Royals</v>
      </c>
      <c r="D273" s="5">
        <f>VLOOKUP(A273,Data!A:K,4,FALSE)</f>
        <v>6</v>
      </c>
      <c r="E273" s="5">
        <f>VLOOKUP(A273,Data!A:K,5,FALSE)</f>
        <v>29.2</v>
      </c>
      <c r="F273" s="5">
        <f>VLOOKUP(A273,Data!A:K,6,FALSE)</f>
        <v>19</v>
      </c>
      <c r="G273" s="5">
        <f>VLOOKUP(A273,Data!A:K,7,FALSE)</f>
        <v>29</v>
      </c>
      <c r="H273" s="5">
        <f>VLOOKUP(A273,Data!A:K,8,FALSE)</f>
        <v>32</v>
      </c>
      <c r="I273" s="5">
        <f>VLOOKUP(A273,Data!A:K,9,FALSE)</f>
        <v>11</v>
      </c>
      <c r="J273" s="5">
        <f>VLOOKUP(A273,Data!A:K,11,FALSE)</f>
        <v>0</v>
      </c>
      <c r="K273" s="5"/>
      <c r="L273" s="5">
        <f t="shared" si="0"/>
        <v>-1.5046102388205975</v>
      </c>
      <c r="M273" s="5">
        <f t="shared" si="1"/>
        <v>-1.1394279025469649</v>
      </c>
      <c r="N273" s="2">
        <f t="shared" si="2"/>
        <v>0.88289898652411081</v>
      </c>
      <c r="O273" s="5"/>
      <c r="P273" s="5">
        <f t="shared" si="3"/>
        <v>0.98280657125430892</v>
      </c>
      <c r="Q273" s="5">
        <f t="shared" si="4"/>
        <v>-0.91001020556610923</v>
      </c>
      <c r="R273" s="5">
        <f t="shared" si="5"/>
        <v>-0.46566553411780109</v>
      </c>
      <c r="S273" s="5">
        <f t="shared" si="6"/>
        <v>-0.93434803309856995</v>
      </c>
      <c r="T273" s="5">
        <f t="shared" si="7"/>
        <v>-0.32422666522395566</v>
      </c>
      <c r="U273" s="5">
        <f t="shared" si="8"/>
        <v>-1.651443866752127</v>
      </c>
    </row>
    <row r="274" spans="1:21" x14ac:dyDescent="0.25">
      <c r="A274" s="5">
        <v>7608</v>
      </c>
      <c r="B274" s="5" t="str">
        <f>VLOOKUP(A274,Data!A:K,2,FALSE)</f>
        <v>Tommy Milone</v>
      </c>
      <c r="C274" s="5" t="str">
        <f>VLOOKUP(A274,Data!A:K,3,FALSE)</f>
        <v>Twins</v>
      </c>
      <c r="D274" s="5">
        <f>VLOOKUP(A274,Data!A:K,4,FALSE)</f>
        <v>4</v>
      </c>
      <c r="E274" s="5">
        <f>VLOOKUP(A274,Data!A:K,5,FALSE)</f>
        <v>23.1</v>
      </c>
      <c r="F274" s="5">
        <f>VLOOKUP(A274,Data!A:K,6,FALSE)</f>
        <v>15</v>
      </c>
      <c r="G274" s="5">
        <f>VLOOKUP(A274,Data!A:K,7,FALSE)</f>
        <v>19</v>
      </c>
      <c r="H274" s="5">
        <f>VLOOKUP(A274,Data!A:K,8,FALSE)</f>
        <v>26</v>
      </c>
      <c r="I274" s="5">
        <f>VLOOKUP(A274,Data!A:K,9,FALSE)</f>
        <v>7</v>
      </c>
      <c r="J274" s="5">
        <f>VLOOKUP(A274,Data!A:K,11,FALSE)</f>
        <v>0</v>
      </c>
      <c r="K274" s="5"/>
      <c r="L274" s="5">
        <f t="shared" si="0"/>
        <v>-1.5015249136555517</v>
      </c>
      <c r="M274" s="5">
        <f t="shared" si="1"/>
        <v>-1.1053586297133344</v>
      </c>
      <c r="N274" s="2">
        <f t="shared" si="2"/>
        <v>1.1846689895470388</v>
      </c>
      <c r="O274" s="5"/>
      <c r="P274" s="5">
        <f t="shared" si="3"/>
        <v>0.46137160835518665</v>
      </c>
      <c r="Q274" s="5">
        <f t="shared" si="4"/>
        <v>-0.90441594145258342</v>
      </c>
      <c r="R274" s="5">
        <f t="shared" si="5"/>
        <v>-0.34380766330564011</v>
      </c>
      <c r="S274" s="5">
        <f t="shared" si="6"/>
        <v>-0.76966199826527559</v>
      </c>
      <c r="T274" s="5">
        <f t="shared" si="7"/>
        <v>-0.32422666522395566</v>
      </c>
      <c r="U274" s="5">
        <f t="shared" si="8"/>
        <v>-1.880740659892268</v>
      </c>
    </row>
    <row r="275" spans="1:21" x14ac:dyDescent="0.25">
      <c r="A275" s="5">
        <v>13424</v>
      </c>
      <c r="B275" s="5" t="str">
        <f>VLOOKUP(A275,Data!A:K,2,FALSE)</f>
        <v>Drew VerHagen</v>
      </c>
      <c r="C275" s="5" t="str">
        <f>VLOOKUP(A275,Data!A:K,3,FALSE)</f>
        <v>Tigers</v>
      </c>
      <c r="D275" s="5">
        <f>VLOOKUP(A275,Data!A:K,4,FALSE)</f>
        <v>0</v>
      </c>
      <c r="E275" s="5">
        <f>VLOOKUP(A275,Data!A:K,5,FALSE)</f>
        <v>14</v>
      </c>
      <c r="F275" s="5">
        <f>VLOOKUP(A275,Data!A:K,6,FALSE)</f>
        <v>9</v>
      </c>
      <c r="G275" s="5">
        <f>VLOOKUP(A275,Data!A:K,7,FALSE)</f>
        <v>7</v>
      </c>
      <c r="H275" s="5">
        <f>VLOOKUP(A275,Data!A:K,8,FALSE)</f>
        <v>21</v>
      </c>
      <c r="I275" s="5">
        <f>VLOOKUP(A275,Data!A:K,9,FALSE)</f>
        <v>4</v>
      </c>
      <c r="J275" s="5">
        <f>VLOOKUP(A275,Data!A:K,11,FALSE)</f>
        <v>0</v>
      </c>
      <c r="K275" s="5"/>
      <c r="L275" s="5">
        <f t="shared" ref="L275:L328" si="9">(F275*9)/(E275*($X$2/$X$3))*-1</f>
        <v>-1.4865096645189964</v>
      </c>
      <c r="M275" s="5">
        <f t="shared" ref="M275:M328" si="10">(I275+H275)/(E275*($X$4/$X$3))*-1</f>
        <v>-1.3816982871416681</v>
      </c>
      <c r="N275" s="2" t="str">
        <f t="shared" ref="N275:N328" si="11">IF(ISERROR((((E275/D275)/6.15)-(0.11*((F275*9)/E275)))*D275),"0",(((E275/D275)/6.15)-(0.11*((F275*9)/E275)))*D275)</f>
        <v>0</v>
      </c>
      <c r="O275" s="5"/>
      <c r="P275" s="5">
        <f t="shared" ref="P275:P328" si="12">STANDARDIZE(H275,$X$6,$X$7)</f>
        <v>2.6842472605918082E-2</v>
      </c>
      <c r="Q275" s="5">
        <f t="shared" ref="Q275:Q328" si="13">STANDARDIZE(L275,$X$9,$X$10)</f>
        <v>-0.87719052276675902</v>
      </c>
      <c r="R275" s="5">
        <f t="shared" ref="R275:R328" si="14">STANDARDIZE(M275,$X$12,$X$13)</f>
        <v>-1.3322103932264928</v>
      </c>
      <c r="S275" s="5">
        <f t="shared" ref="S275:S328" si="15">STANDARDIZE(N275,$X$15,$X$16)</f>
        <v>-1.4161756892355608</v>
      </c>
      <c r="T275" s="5">
        <f t="shared" ref="T275:T328" si="16">STANDARDIZE(J275,$X$18,$X$19)</f>
        <v>-0.32422666522395566</v>
      </c>
      <c r="U275" s="5">
        <f t="shared" ref="U275:U328" si="17">(SUM(P275:T275))</f>
        <v>-3.9229607978468501</v>
      </c>
    </row>
    <row r="276" spans="1:21" x14ac:dyDescent="0.25">
      <c r="A276" s="5">
        <v>6570</v>
      </c>
      <c r="B276" s="5" t="str">
        <f>VLOOKUP(A276,Data!A:K,2,FALSE)</f>
        <v>Tom Koehler</v>
      </c>
      <c r="C276" s="5" t="str">
        <f>VLOOKUP(A276,Data!A:K,3,FALSE)</f>
        <v>Marlins</v>
      </c>
      <c r="D276" s="5">
        <f>VLOOKUP(A276,Data!A:K,4,FALSE)</f>
        <v>6</v>
      </c>
      <c r="E276" s="5">
        <f>VLOOKUP(A276,Data!A:K,5,FALSE)</f>
        <v>29.1</v>
      </c>
      <c r="F276" s="5">
        <f>VLOOKUP(A276,Data!A:K,6,FALSE)</f>
        <v>19</v>
      </c>
      <c r="G276" s="5">
        <f>VLOOKUP(A276,Data!A:K,7,FALSE)</f>
        <v>23</v>
      </c>
      <c r="H276" s="5">
        <f>VLOOKUP(A276,Data!A:K,8,FALSE)</f>
        <v>32</v>
      </c>
      <c r="I276" s="5">
        <f>VLOOKUP(A276,Data!A:K,9,FALSE)</f>
        <v>15</v>
      </c>
      <c r="J276" s="5">
        <f>VLOOKUP(A276,Data!A:K,11,FALSE)</f>
        <v>0</v>
      </c>
      <c r="K276" s="5"/>
      <c r="L276" s="5">
        <f t="shared" si="9"/>
        <v>-1.509780720740943</v>
      </c>
      <c r="M276" s="5">
        <f t="shared" si="10"/>
        <v>-1.2497009937308834</v>
      </c>
      <c r="N276" s="2">
        <f t="shared" si="11"/>
        <v>0.85335680160925409</v>
      </c>
      <c r="O276" s="5"/>
      <c r="P276" s="5">
        <f t="shared" si="12"/>
        <v>0.98280657125430892</v>
      </c>
      <c r="Q276" s="5">
        <f t="shared" si="13"/>
        <v>-0.91938524382279618</v>
      </c>
      <c r="R276" s="5">
        <f t="shared" si="14"/>
        <v>-0.86008675247392086</v>
      </c>
      <c r="S276" s="5">
        <f t="shared" si="15"/>
        <v>-0.95047019648526709</v>
      </c>
      <c r="T276" s="5">
        <f t="shared" si="16"/>
        <v>-0.32422666522395566</v>
      </c>
      <c r="U276" s="5">
        <f t="shared" si="17"/>
        <v>-2.071362286751631</v>
      </c>
    </row>
    <row r="277" spans="1:21" x14ac:dyDescent="0.25">
      <c r="A277" s="5">
        <v>12586</v>
      </c>
      <c r="B277" s="5" t="str">
        <f>VLOOKUP(A277,Data!A:K,2,FALSE)</f>
        <v>Mike Wright</v>
      </c>
      <c r="C277" s="5" t="str">
        <f>VLOOKUP(A277,Data!A:K,3,FALSE)</f>
        <v>Orioles</v>
      </c>
      <c r="D277" s="5">
        <f>VLOOKUP(A277,Data!A:K,4,FALSE)</f>
        <v>5</v>
      </c>
      <c r="E277" s="5">
        <f>VLOOKUP(A277,Data!A:K,5,FALSE)</f>
        <v>29.1</v>
      </c>
      <c r="F277" s="5">
        <f>VLOOKUP(A277,Data!A:K,6,FALSE)</f>
        <v>19</v>
      </c>
      <c r="G277" s="5">
        <f>VLOOKUP(A277,Data!A:K,7,FALSE)</f>
        <v>21</v>
      </c>
      <c r="H277" s="5">
        <f>VLOOKUP(A277,Data!A:K,8,FALSE)</f>
        <v>35</v>
      </c>
      <c r="I277" s="5">
        <f>VLOOKUP(A277,Data!A:K,9,FALSE)</f>
        <v>8</v>
      </c>
      <c r="J277" s="5">
        <f>VLOOKUP(A277,Data!A:K,11,FALSE)</f>
        <v>0</v>
      </c>
      <c r="K277" s="5"/>
      <c r="L277" s="5">
        <f t="shared" si="9"/>
        <v>-1.509780720740943</v>
      </c>
      <c r="M277" s="5">
        <f t="shared" si="10"/>
        <v>-1.1433434623495315</v>
      </c>
      <c r="N277" s="2">
        <f t="shared" si="11"/>
        <v>1.4997485541865729</v>
      </c>
      <c r="O277" s="5"/>
      <c r="P277" s="5">
        <f t="shared" si="12"/>
        <v>1.24352405270387</v>
      </c>
      <c r="Q277" s="5">
        <f t="shared" si="13"/>
        <v>-0.91938524382279618</v>
      </c>
      <c r="R277" s="5">
        <f t="shared" si="14"/>
        <v>-0.47967058150781938</v>
      </c>
      <c r="S277" s="5">
        <f t="shared" si="15"/>
        <v>-0.59771248824872469</v>
      </c>
      <c r="T277" s="5">
        <f t="shared" si="16"/>
        <v>-0.32422666522395566</v>
      </c>
      <c r="U277" s="5">
        <f t="shared" si="17"/>
        <v>-1.077470926099426</v>
      </c>
    </row>
    <row r="278" spans="1:21" x14ac:dyDescent="0.25">
      <c r="A278" s="5">
        <v>12183</v>
      </c>
      <c r="B278" s="5" t="str">
        <f>VLOOKUP(A278,Data!A:K,2,FALSE)</f>
        <v>Cody Allen</v>
      </c>
      <c r="C278" s="5" t="str">
        <f>VLOOKUP(A278,Data!A:K,3,FALSE)</f>
        <v>Indians</v>
      </c>
      <c r="D278" s="5">
        <f>VLOOKUP(A278,Data!A:K,4,FALSE)</f>
        <v>0</v>
      </c>
      <c r="E278" s="5">
        <f>VLOOKUP(A278,Data!A:K,5,FALSE)</f>
        <v>12.1</v>
      </c>
      <c r="F278" s="5">
        <f>VLOOKUP(A278,Data!A:K,6,FALSE)</f>
        <v>8</v>
      </c>
      <c r="G278" s="5">
        <f>VLOOKUP(A278,Data!A:K,7,FALSE)</f>
        <v>13</v>
      </c>
      <c r="H278" s="5">
        <f>VLOOKUP(A278,Data!A:K,8,FALSE)</f>
        <v>10</v>
      </c>
      <c r="I278" s="5">
        <f>VLOOKUP(A278,Data!A:K,9,FALSE)</f>
        <v>5</v>
      </c>
      <c r="J278" s="5">
        <f>VLOOKUP(A278,Data!A:K,11,FALSE)</f>
        <v>8</v>
      </c>
      <c r="K278" s="5"/>
      <c r="L278" s="5">
        <f t="shared" si="9"/>
        <v>-1.5288253666311074</v>
      </c>
      <c r="M278" s="5">
        <f t="shared" si="10"/>
        <v>-0.95919550512314156</v>
      </c>
      <c r="N278" s="2" t="str">
        <f t="shared" si="11"/>
        <v>0</v>
      </c>
      <c r="O278" s="5"/>
      <c r="P278" s="5">
        <f t="shared" si="12"/>
        <v>-0.92912162604247273</v>
      </c>
      <c r="Q278" s="5">
        <f t="shared" si="13"/>
        <v>-0.95391670269953743</v>
      </c>
      <c r="R278" s="5">
        <f t="shared" si="14"/>
        <v>0.17898386326406654</v>
      </c>
      <c r="S278" s="5">
        <f t="shared" si="15"/>
        <v>-1.4161756892355608</v>
      </c>
      <c r="T278" s="5">
        <f t="shared" si="16"/>
        <v>3.2395420584141448</v>
      </c>
      <c r="U278" s="5">
        <f t="shared" si="17"/>
        <v>0.11931190370064026</v>
      </c>
    </row>
    <row r="279" spans="1:21" x14ac:dyDescent="0.25">
      <c r="A279" s="5">
        <v>7450</v>
      </c>
      <c r="B279" s="5" t="str">
        <f>VLOOKUP(A279,Data!A:K,2,FALSE)</f>
        <v>Phil Hughes</v>
      </c>
      <c r="C279" s="5" t="str">
        <f>VLOOKUP(A279,Data!A:K,3,FALSE)</f>
        <v>Twins</v>
      </c>
      <c r="D279" s="5">
        <f>VLOOKUP(A279,Data!A:K,4,FALSE)</f>
        <v>6</v>
      </c>
      <c r="E279" s="5">
        <f>VLOOKUP(A279,Data!A:K,5,FALSE)</f>
        <v>32.1</v>
      </c>
      <c r="F279" s="5">
        <f>VLOOKUP(A279,Data!A:K,6,FALSE)</f>
        <v>21</v>
      </c>
      <c r="G279" s="5">
        <f>VLOOKUP(A279,Data!A:K,7,FALSE)</f>
        <v>22</v>
      </c>
      <c r="H279" s="5">
        <f>VLOOKUP(A279,Data!A:K,8,FALSE)</f>
        <v>38</v>
      </c>
      <c r="I279" s="5">
        <f>VLOOKUP(A279,Data!A:K,9,FALSE)</f>
        <v>8</v>
      </c>
      <c r="J279" s="5">
        <f>VLOOKUP(A279,Data!A:K,11,FALSE)</f>
        <v>0</v>
      </c>
      <c r="K279" s="5"/>
      <c r="L279" s="5">
        <f t="shared" si="9"/>
        <v>-1.5127512681501727</v>
      </c>
      <c r="M279" s="5">
        <f t="shared" si="10"/>
        <v>-1.108802114541102</v>
      </c>
      <c r="N279" s="2">
        <f t="shared" si="11"/>
        <v>1.3335308867107367</v>
      </c>
      <c r="O279" s="5"/>
      <c r="P279" s="5">
        <f t="shared" si="12"/>
        <v>1.5042415341534312</v>
      </c>
      <c r="Q279" s="5">
        <f t="shared" si="13"/>
        <v>-0.92477139467562985</v>
      </c>
      <c r="R279" s="5">
        <f t="shared" si="14"/>
        <v>-0.35612420822677288</v>
      </c>
      <c r="S279" s="5">
        <f t="shared" si="15"/>
        <v>-0.68842305689909744</v>
      </c>
      <c r="T279" s="5">
        <f t="shared" si="16"/>
        <v>-0.32422666522395566</v>
      </c>
      <c r="U279" s="5">
        <f t="shared" si="17"/>
        <v>-0.78930379087202462</v>
      </c>
    </row>
    <row r="280" spans="1:21" x14ac:dyDescent="0.25">
      <c r="A280" s="5">
        <v>3284</v>
      </c>
      <c r="B280" s="5" t="str">
        <f>VLOOKUP(A280,Data!A:K,2,FALSE)</f>
        <v>Anibal Sanchez</v>
      </c>
      <c r="C280" s="5" t="str">
        <f>VLOOKUP(A280,Data!A:K,3,FALSE)</f>
        <v>Tigers</v>
      </c>
      <c r="D280" s="5">
        <f>VLOOKUP(A280,Data!A:K,4,FALSE)</f>
        <v>6</v>
      </c>
      <c r="E280" s="5">
        <f>VLOOKUP(A280,Data!A:K,5,FALSE)</f>
        <v>30.2</v>
      </c>
      <c r="F280" s="5">
        <f>VLOOKUP(A280,Data!A:K,6,FALSE)</f>
        <v>20</v>
      </c>
      <c r="G280" s="5">
        <f>VLOOKUP(A280,Data!A:K,7,FALSE)</f>
        <v>33</v>
      </c>
      <c r="H280" s="5">
        <f>VLOOKUP(A280,Data!A:K,8,FALSE)</f>
        <v>32</v>
      </c>
      <c r="I280" s="5">
        <f>VLOOKUP(A280,Data!A:K,9,FALSE)</f>
        <v>19</v>
      </c>
      <c r="J280" s="5">
        <f>VLOOKUP(A280,Data!A:K,11,FALSE)</f>
        <v>0</v>
      </c>
      <c r="K280" s="5"/>
      <c r="L280" s="5">
        <f t="shared" si="9"/>
        <v>-1.5313565344566558</v>
      </c>
      <c r="M280" s="5">
        <f t="shared" si="10"/>
        <v>-1.306665664926028</v>
      </c>
      <c r="N280" s="2">
        <f t="shared" si="11"/>
        <v>0.97679427125397011</v>
      </c>
      <c r="O280" s="5"/>
      <c r="P280" s="5">
        <f t="shared" si="12"/>
        <v>0.98280657125430892</v>
      </c>
      <c r="Q280" s="5">
        <f t="shared" si="13"/>
        <v>-0.95850617725223553</v>
      </c>
      <c r="R280" s="5">
        <f t="shared" si="14"/>
        <v>-1.0638361420559306</v>
      </c>
      <c r="S280" s="5">
        <f t="shared" si="15"/>
        <v>-0.88310621987391746</v>
      </c>
      <c r="T280" s="5">
        <f t="shared" si="16"/>
        <v>-0.32422666522395566</v>
      </c>
      <c r="U280" s="5">
        <f t="shared" si="17"/>
        <v>-2.2468686331517302</v>
      </c>
    </row>
    <row r="281" spans="1:21" x14ac:dyDescent="0.25">
      <c r="A281" s="5">
        <v>4424</v>
      </c>
      <c r="B281" s="5" t="str">
        <f>VLOOKUP(A281,Data!A:K,2,FALSE)</f>
        <v>Jon Niese</v>
      </c>
      <c r="C281" s="5" t="str">
        <f>VLOOKUP(A281,Data!A:K,3,FALSE)</f>
        <v>Pirates</v>
      </c>
      <c r="D281" s="5">
        <f>VLOOKUP(A281,Data!A:K,4,FALSE)</f>
        <v>6</v>
      </c>
      <c r="E281" s="5">
        <f>VLOOKUP(A281,Data!A:K,5,FALSE)</f>
        <v>33.1</v>
      </c>
      <c r="F281" s="5">
        <f>VLOOKUP(A281,Data!A:K,6,FALSE)</f>
        <v>22</v>
      </c>
      <c r="G281" s="5">
        <f>VLOOKUP(A281,Data!A:K,7,FALSE)</f>
        <v>25</v>
      </c>
      <c r="H281" s="5">
        <f>VLOOKUP(A281,Data!A:K,8,FALSE)</f>
        <v>42</v>
      </c>
      <c r="I281" s="5">
        <f>VLOOKUP(A281,Data!A:K,9,FALSE)</f>
        <v>14</v>
      </c>
      <c r="J281" s="5">
        <f>VLOOKUP(A281,Data!A:K,11,FALSE)</f>
        <v>0</v>
      </c>
      <c r="K281" s="5"/>
      <c r="L281" s="5">
        <f t="shared" si="9"/>
        <v>-1.5369082802009093</v>
      </c>
      <c r="M281" s="5">
        <f t="shared" si="10"/>
        <v>-1.3090652049777256</v>
      </c>
      <c r="N281" s="2">
        <f t="shared" si="11"/>
        <v>1.4340775673617763</v>
      </c>
      <c r="O281" s="5"/>
      <c r="P281" s="5">
        <f t="shared" si="12"/>
        <v>1.8518648427528461</v>
      </c>
      <c r="Q281" s="5">
        <f t="shared" si="13"/>
        <v>-0.9685725172076991</v>
      </c>
      <c r="R281" s="5">
        <f t="shared" si="14"/>
        <v>-1.0724187391385351</v>
      </c>
      <c r="S281" s="5">
        <f t="shared" si="15"/>
        <v>-0.63355135332950463</v>
      </c>
      <c r="T281" s="5">
        <f t="shared" si="16"/>
        <v>-0.32422666522395566</v>
      </c>
      <c r="U281" s="5">
        <f t="shared" si="17"/>
        <v>-1.1469044321468485</v>
      </c>
    </row>
    <row r="282" spans="1:21" x14ac:dyDescent="0.25">
      <c r="A282" s="5">
        <v>5702</v>
      </c>
      <c r="B282" s="5" t="str">
        <f>VLOOKUP(A282,Data!A:K,2,FALSE)</f>
        <v>Junior Guerra</v>
      </c>
      <c r="C282" s="5" t="str">
        <f>VLOOKUP(A282,Data!A:K,3,FALSE)</f>
        <v>Brewers</v>
      </c>
      <c r="D282" s="5">
        <f>VLOOKUP(A282,Data!A:K,4,FALSE)</f>
        <v>2</v>
      </c>
      <c r="E282" s="5">
        <f>VLOOKUP(A282,Data!A:K,5,FALSE)</f>
        <v>12</v>
      </c>
      <c r="F282" s="5">
        <f>VLOOKUP(A282,Data!A:K,6,FALSE)</f>
        <v>8</v>
      </c>
      <c r="G282" s="5">
        <f>VLOOKUP(A282,Data!A:K,7,FALSE)</f>
        <v>9</v>
      </c>
      <c r="H282" s="5">
        <f>VLOOKUP(A282,Data!A:K,8,FALSE)</f>
        <v>11</v>
      </c>
      <c r="I282" s="5">
        <f>VLOOKUP(A282,Data!A:K,9,FALSE)</f>
        <v>3</v>
      </c>
      <c r="J282" s="5">
        <f>VLOOKUP(A282,Data!A:K,11,FALSE)</f>
        <v>0</v>
      </c>
      <c r="K282" s="5"/>
      <c r="L282" s="5">
        <f t="shared" si="9"/>
        <v>-1.5415655780197</v>
      </c>
      <c r="M282" s="5">
        <f t="shared" si="10"/>
        <v>-0.90270954759922317</v>
      </c>
      <c r="N282" s="2">
        <f t="shared" si="11"/>
        <v>0.63121951219512185</v>
      </c>
      <c r="O282" s="5"/>
      <c r="P282" s="5">
        <f t="shared" si="12"/>
        <v>-0.84221579889261899</v>
      </c>
      <c r="Q282" s="5">
        <f t="shared" si="13"/>
        <v>-0.977017057948116</v>
      </c>
      <c r="R282" s="5">
        <f t="shared" si="14"/>
        <v>0.38102100530298477</v>
      </c>
      <c r="S282" s="5">
        <f t="shared" si="15"/>
        <v>-1.0716979825997466</v>
      </c>
      <c r="T282" s="5">
        <f t="shared" si="16"/>
        <v>-0.32422666522395566</v>
      </c>
      <c r="U282" s="5">
        <f t="shared" si="17"/>
        <v>-2.8341364993614526</v>
      </c>
    </row>
    <row r="283" spans="1:21" x14ac:dyDescent="0.25">
      <c r="A283" s="5">
        <v>10130</v>
      </c>
      <c r="B283" s="5" t="str">
        <f>VLOOKUP(A283,Data!A:K,2,FALSE)</f>
        <v>Mike Leake</v>
      </c>
      <c r="C283" s="5" t="str">
        <f>VLOOKUP(A283,Data!A:K,3,FALSE)</f>
        <v>Cardinals</v>
      </c>
      <c r="D283" s="5">
        <f>VLOOKUP(A283,Data!A:K,4,FALSE)</f>
        <v>6</v>
      </c>
      <c r="E283" s="5">
        <f>VLOOKUP(A283,Data!A:K,5,FALSE)</f>
        <v>34.1</v>
      </c>
      <c r="F283" s="5">
        <f>VLOOKUP(A283,Data!A:K,6,FALSE)</f>
        <v>23</v>
      </c>
      <c r="G283" s="5">
        <f>VLOOKUP(A283,Data!A:K,7,FALSE)</f>
        <v>22</v>
      </c>
      <c r="H283" s="5">
        <f>VLOOKUP(A283,Data!A:K,8,FALSE)</f>
        <v>37</v>
      </c>
      <c r="I283" s="5">
        <f>VLOOKUP(A283,Data!A:K,9,FALSE)</f>
        <v>9</v>
      </c>
      <c r="J283" s="5">
        <f>VLOOKUP(A283,Data!A:K,11,FALSE)</f>
        <v>0</v>
      </c>
      <c r="K283" s="5"/>
      <c r="L283" s="5">
        <f t="shared" si="9"/>
        <v>-1.5596484587002828</v>
      </c>
      <c r="M283" s="5">
        <f t="shared" si="10"/>
        <v>-1.04376973245658</v>
      </c>
      <c r="N283" s="2">
        <f t="shared" si="11"/>
        <v>1.538263834251246</v>
      </c>
      <c r="O283" s="5"/>
      <c r="P283" s="5">
        <f t="shared" si="12"/>
        <v>1.4173357070035775</v>
      </c>
      <c r="Q283" s="5">
        <f t="shared" si="13"/>
        <v>-1.0098046589460981</v>
      </c>
      <c r="R283" s="5">
        <f t="shared" si="14"/>
        <v>-0.12351849182767986</v>
      </c>
      <c r="S283" s="5">
        <f t="shared" si="15"/>
        <v>-0.57669340520267742</v>
      </c>
      <c r="T283" s="5">
        <f t="shared" si="16"/>
        <v>-0.32422666522395566</v>
      </c>
      <c r="U283" s="5">
        <f t="shared" si="17"/>
        <v>-0.61690751419683354</v>
      </c>
    </row>
    <row r="284" spans="1:21" x14ac:dyDescent="0.25">
      <c r="A284" s="5">
        <v>8302</v>
      </c>
      <c r="B284" s="5" t="str">
        <f>VLOOKUP(A284,Data!A:K,2,FALSE)</f>
        <v>J.C. Ramirez</v>
      </c>
      <c r="C284" s="5" t="str">
        <f>VLOOKUP(A284,Data!A:K,3,FALSE)</f>
        <v>Reds</v>
      </c>
      <c r="D284" s="5">
        <f>VLOOKUP(A284,Data!A:K,4,FALSE)</f>
        <v>0</v>
      </c>
      <c r="E284" s="5">
        <f>VLOOKUP(A284,Data!A:K,5,FALSE)</f>
        <v>10.1</v>
      </c>
      <c r="F284" s="5">
        <f>VLOOKUP(A284,Data!A:K,6,FALSE)</f>
        <v>7</v>
      </c>
      <c r="G284" s="5">
        <f>VLOOKUP(A284,Data!A:K,7,FALSE)</f>
        <v>10</v>
      </c>
      <c r="H284" s="5">
        <f>VLOOKUP(A284,Data!A:K,8,FALSE)</f>
        <v>8</v>
      </c>
      <c r="I284" s="5">
        <f>VLOOKUP(A284,Data!A:K,9,FALSE)</f>
        <v>4</v>
      </c>
      <c r="J284" s="5">
        <f>VLOOKUP(A284,Data!A:K,11,FALSE)</f>
        <v>0</v>
      </c>
      <c r="K284" s="5"/>
      <c r="L284" s="5">
        <f t="shared" si="9"/>
        <v>-1.60261768011949</v>
      </c>
      <c r="M284" s="5">
        <f t="shared" si="10"/>
        <v>-0.91930816728633769</v>
      </c>
      <c r="N284" s="2" t="str">
        <f t="shared" si="11"/>
        <v>0</v>
      </c>
      <c r="O284" s="5"/>
      <c r="P284" s="5">
        <f t="shared" si="12"/>
        <v>-1.1029332803421801</v>
      </c>
      <c r="Q284" s="5">
        <f t="shared" si="13"/>
        <v>-1.0877157900304126</v>
      </c>
      <c r="R284" s="5">
        <f t="shared" si="14"/>
        <v>0.32165160040344815</v>
      </c>
      <c r="S284" s="5">
        <f t="shared" si="15"/>
        <v>-1.4161756892355608</v>
      </c>
      <c r="T284" s="5">
        <f t="shared" si="16"/>
        <v>-0.32422666522395566</v>
      </c>
      <c r="U284" s="5">
        <f t="shared" si="17"/>
        <v>-3.6093998244286611</v>
      </c>
    </row>
    <row r="285" spans="1:21" x14ac:dyDescent="0.25">
      <c r="A285" s="5">
        <v>10123</v>
      </c>
      <c r="B285" s="5" t="str">
        <f>VLOOKUP(A285,Data!A:K,2,FALSE)</f>
        <v>Kyle Gibson</v>
      </c>
      <c r="C285" s="5" t="str">
        <f>VLOOKUP(A285,Data!A:K,3,FALSE)</f>
        <v>Twins</v>
      </c>
      <c r="D285" s="5">
        <f>VLOOKUP(A285,Data!A:K,4,FALSE)</f>
        <v>4</v>
      </c>
      <c r="E285" s="5">
        <f>VLOOKUP(A285,Data!A:K,5,FALSE)</f>
        <v>20.2</v>
      </c>
      <c r="F285" s="5">
        <f>VLOOKUP(A285,Data!A:K,6,FALSE)</f>
        <v>14</v>
      </c>
      <c r="G285" s="5">
        <f>VLOOKUP(A285,Data!A:K,7,FALSE)</f>
        <v>11</v>
      </c>
      <c r="H285" s="5">
        <f>VLOOKUP(A285,Data!A:K,8,FALSE)</f>
        <v>24</v>
      </c>
      <c r="I285" s="5">
        <f>VLOOKUP(A285,Data!A:K,9,FALSE)</f>
        <v>12</v>
      </c>
      <c r="J285" s="5">
        <f>VLOOKUP(A285,Data!A:K,11,FALSE)</f>
        <v>0</v>
      </c>
      <c r="K285" s="5"/>
      <c r="L285" s="5">
        <f t="shared" si="9"/>
        <v>-1.60261768011949</v>
      </c>
      <c r="M285" s="5">
        <f t="shared" si="10"/>
        <v>-1.3789622509295065</v>
      </c>
      <c r="N285" s="2">
        <f t="shared" si="11"/>
        <v>0.53999839008291017</v>
      </c>
      <c r="O285" s="5"/>
      <c r="P285" s="5">
        <f t="shared" si="12"/>
        <v>0.28755995405547924</v>
      </c>
      <c r="Q285" s="5">
        <f t="shared" si="13"/>
        <v>-1.0877157900304126</v>
      </c>
      <c r="R285" s="5">
        <f t="shared" si="14"/>
        <v>-1.3224242275837126</v>
      </c>
      <c r="S285" s="5">
        <f t="shared" si="15"/>
        <v>-1.1214804153903328</v>
      </c>
      <c r="T285" s="5">
        <f t="shared" si="16"/>
        <v>-0.32422666522395566</v>
      </c>
      <c r="U285" s="5">
        <f t="shared" si="17"/>
        <v>-3.5682871441729347</v>
      </c>
    </row>
    <row r="286" spans="1:21" x14ac:dyDescent="0.25">
      <c r="A286" s="5">
        <v>12304</v>
      </c>
      <c r="B286" s="5" t="str">
        <f>VLOOKUP(A286,Data!A:K,2,FALSE)</f>
        <v>Chris Bassitt</v>
      </c>
      <c r="C286" s="5" t="str">
        <f>VLOOKUP(A286,Data!A:K,3,FALSE)</f>
        <v>Athletics</v>
      </c>
      <c r="D286" s="5">
        <f>VLOOKUP(A286,Data!A:K,4,FALSE)</f>
        <v>5</v>
      </c>
      <c r="E286" s="5">
        <f>VLOOKUP(A286,Data!A:K,5,FALSE)</f>
        <v>28</v>
      </c>
      <c r="F286" s="5">
        <f>VLOOKUP(A286,Data!A:K,6,FALSE)</f>
        <v>19</v>
      </c>
      <c r="G286" s="5">
        <f>VLOOKUP(A286,Data!A:K,7,FALSE)</f>
        <v>23</v>
      </c>
      <c r="H286" s="5">
        <f>VLOOKUP(A286,Data!A:K,8,FALSE)</f>
        <v>35</v>
      </c>
      <c r="I286" s="5">
        <f>VLOOKUP(A286,Data!A:K,9,FALSE)</f>
        <v>14</v>
      </c>
      <c r="J286" s="5">
        <f>VLOOKUP(A286,Data!A:K,11,FALSE)</f>
        <v>0</v>
      </c>
      <c r="K286" s="5"/>
      <c r="L286" s="5">
        <f t="shared" si="9"/>
        <v>-1.5690935347700516</v>
      </c>
      <c r="M286" s="5">
        <f t="shared" si="10"/>
        <v>-1.3540643213988348</v>
      </c>
      <c r="N286" s="2">
        <f t="shared" si="11"/>
        <v>1.1939169570267127</v>
      </c>
      <c r="O286" s="5"/>
      <c r="P286" s="5">
        <f t="shared" si="12"/>
        <v>1.24352405270387</v>
      </c>
      <c r="Q286" s="5">
        <f t="shared" si="13"/>
        <v>-1.0269303255387943</v>
      </c>
      <c r="R286" s="5">
        <f t="shared" si="14"/>
        <v>-1.2333701202344078</v>
      </c>
      <c r="S286" s="5">
        <f t="shared" si="15"/>
        <v>-0.76461507153552022</v>
      </c>
      <c r="T286" s="5">
        <f t="shared" si="16"/>
        <v>-0.32422666522395566</v>
      </c>
      <c r="U286" s="5">
        <f t="shared" si="17"/>
        <v>-2.1056181298288079</v>
      </c>
    </row>
    <row r="287" spans="1:21" x14ac:dyDescent="0.25">
      <c r="A287" s="5">
        <v>15890</v>
      </c>
      <c r="B287" s="5" t="str">
        <f>VLOOKUP(A287,Data!A:K,2,FALSE)</f>
        <v>Luis Severino</v>
      </c>
      <c r="C287" s="5" t="str">
        <f>VLOOKUP(A287,Data!A:K,3,FALSE)</f>
        <v>Yankees</v>
      </c>
      <c r="D287" s="5">
        <f>VLOOKUP(A287,Data!A:K,4,FALSE)</f>
        <v>6</v>
      </c>
      <c r="E287" s="5">
        <f>VLOOKUP(A287,Data!A:K,5,FALSE)</f>
        <v>32.1</v>
      </c>
      <c r="F287" s="5">
        <f>VLOOKUP(A287,Data!A:K,6,FALSE)</f>
        <v>22</v>
      </c>
      <c r="G287" s="5">
        <f>VLOOKUP(A287,Data!A:K,7,FALSE)</f>
        <v>25</v>
      </c>
      <c r="H287" s="5">
        <f>VLOOKUP(A287,Data!A:K,8,FALSE)</f>
        <v>42</v>
      </c>
      <c r="I287" s="5">
        <f>VLOOKUP(A287,Data!A:K,9,FALSE)</f>
        <v>6</v>
      </c>
      <c r="J287" s="5">
        <f>VLOOKUP(A287,Data!A:K,11,FALSE)</f>
        <v>0</v>
      </c>
      <c r="K287" s="5"/>
      <c r="L287" s="5">
        <f t="shared" si="9"/>
        <v>-1.5847870428239903</v>
      </c>
      <c r="M287" s="5">
        <f t="shared" si="10"/>
        <v>-1.1570109021298456</v>
      </c>
      <c r="N287" s="2">
        <f t="shared" si="11"/>
        <v>1.1484841577387745</v>
      </c>
      <c r="O287" s="5"/>
      <c r="P287" s="5">
        <f t="shared" si="12"/>
        <v>1.8518648427528461</v>
      </c>
      <c r="Q287" s="5">
        <f t="shared" si="13"/>
        <v>-1.0553855528568443</v>
      </c>
      <c r="R287" s="5">
        <f t="shared" si="14"/>
        <v>-0.52855583712262255</v>
      </c>
      <c r="S287" s="5">
        <f t="shared" si="15"/>
        <v>-0.78940927735835342</v>
      </c>
      <c r="T287" s="5">
        <f t="shared" si="16"/>
        <v>-0.32422666522395566</v>
      </c>
      <c r="U287" s="5">
        <f t="shared" si="17"/>
        <v>-0.84571248980892988</v>
      </c>
    </row>
    <row r="288" spans="1:21" x14ac:dyDescent="0.25">
      <c r="A288" s="5">
        <v>5985</v>
      </c>
      <c r="B288" s="5" t="str">
        <f>VLOOKUP(A288,Data!A:K,2,FALSE)</f>
        <v>Randall Delgado</v>
      </c>
      <c r="C288" s="5" t="str">
        <f>VLOOKUP(A288,Data!A:K,3,FALSE)</f>
        <v>Diamondbacks</v>
      </c>
      <c r="D288" s="5">
        <f>VLOOKUP(A288,Data!A:K,4,FALSE)</f>
        <v>0</v>
      </c>
      <c r="E288" s="5">
        <f>VLOOKUP(A288,Data!A:K,5,FALSE)</f>
        <v>19</v>
      </c>
      <c r="F288" s="5">
        <f>VLOOKUP(A288,Data!A:K,6,FALSE)</f>
        <v>13</v>
      </c>
      <c r="G288" s="5">
        <f>VLOOKUP(A288,Data!A:K,7,FALSE)</f>
        <v>17</v>
      </c>
      <c r="H288" s="5">
        <f>VLOOKUP(A288,Data!A:K,8,FALSE)</f>
        <v>22</v>
      </c>
      <c r="I288" s="5">
        <f>VLOOKUP(A288,Data!A:K,9,FALSE)</f>
        <v>7</v>
      </c>
      <c r="J288" s="5">
        <f>VLOOKUP(A288,Data!A:K,11,FALSE)</f>
        <v>0</v>
      </c>
      <c r="K288" s="5"/>
      <c r="L288" s="5">
        <f t="shared" si="9"/>
        <v>-1.5821330932307447</v>
      </c>
      <c r="M288" s="5">
        <f t="shared" si="10"/>
        <v>-1.1809884306937206</v>
      </c>
      <c r="N288" s="2" t="str">
        <f t="shared" si="11"/>
        <v>0</v>
      </c>
      <c r="O288" s="5"/>
      <c r="P288" s="5">
        <f t="shared" si="12"/>
        <v>0.11374829975577179</v>
      </c>
      <c r="Q288" s="5">
        <f t="shared" si="13"/>
        <v>-1.0505734522922738</v>
      </c>
      <c r="R288" s="5">
        <f t="shared" si="14"/>
        <v>-0.61431788412608446</v>
      </c>
      <c r="S288" s="5">
        <f t="shared" si="15"/>
        <v>-1.4161756892355608</v>
      </c>
      <c r="T288" s="5">
        <f t="shared" si="16"/>
        <v>-0.32422666522395566</v>
      </c>
      <c r="U288" s="5">
        <f t="shared" si="17"/>
        <v>-3.2915453911221033</v>
      </c>
    </row>
    <row r="289" spans="1:21" x14ac:dyDescent="0.25">
      <c r="A289" s="5">
        <v>5203</v>
      </c>
      <c r="B289" s="5" t="str">
        <f>VLOOKUP(A289,Data!A:K,2,FALSE)</f>
        <v>Mike Pelfrey</v>
      </c>
      <c r="C289" s="5" t="str">
        <f>VLOOKUP(A289,Data!A:K,3,FALSE)</f>
        <v>Tigers</v>
      </c>
      <c r="D289" s="5">
        <f>VLOOKUP(A289,Data!A:K,4,FALSE)</f>
        <v>6</v>
      </c>
      <c r="E289" s="5">
        <f>VLOOKUP(A289,Data!A:K,5,FALSE)</f>
        <v>30.1</v>
      </c>
      <c r="F289" s="5">
        <f>VLOOKUP(A289,Data!A:K,6,FALSE)</f>
        <v>21</v>
      </c>
      <c r="G289" s="5">
        <f>VLOOKUP(A289,Data!A:K,7,FALSE)</f>
        <v>15</v>
      </c>
      <c r="H289" s="5">
        <f>VLOOKUP(A289,Data!A:K,8,FALSE)</f>
        <v>44</v>
      </c>
      <c r="I289" s="5">
        <f>VLOOKUP(A289,Data!A:K,9,FALSE)</f>
        <v>15</v>
      </c>
      <c r="J289" s="5">
        <f>VLOOKUP(A289,Data!A:K,11,FALSE)</f>
        <v>0</v>
      </c>
      <c r="K289" s="5"/>
      <c r="L289" s="5">
        <f t="shared" si="9"/>
        <v>-1.6132663025787557</v>
      </c>
      <c r="M289" s="5">
        <f t="shared" si="10"/>
        <v>-1.5166548640252731</v>
      </c>
      <c r="N289" s="2">
        <f t="shared" si="11"/>
        <v>0.75012289657780307</v>
      </c>
      <c r="O289" s="5"/>
      <c r="P289" s="5">
        <f t="shared" si="12"/>
        <v>2.0256764970525536</v>
      </c>
      <c r="Q289" s="5">
        <f t="shared" si="13"/>
        <v>-1.1070237084168597</v>
      </c>
      <c r="R289" s="5">
        <f t="shared" si="14"/>
        <v>-1.81491870318784</v>
      </c>
      <c r="S289" s="5">
        <f t="shared" si="15"/>
        <v>-1.0068084087319455</v>
      </c>
      <c r="T289" s="5">
        <f t="shared" si="16"/>
        <v>-0.32422666522395566</v>
      </c>
      <c r="U289" s="5">
        <f t="shared" si="17"/>
        <v>-2.2273009885080475</v>
      </c>
    </row>
    <row r="290" spans="1:21" x14ac:dyDescent="0.25">
      <c r="A290" s="5">
        <v>10756</v>
      </c>
      <c r="B290" s="5" t="str">
        <f>VLOOKUP(A290,Data!A:K,2,FALSE)</f>
        <v>Shane Greene</v>
      </c>
      <c r="C290" s="5" t="str">
        <f>VLOOKUP(A290,Data!A:K,3,FALSE)</f>
        <v>Tigers</v>
      </c>
      <c r="D290" s="5">
        <f>VLOOKUP(A290,Data!A:K,4,FALSE)</f>
        <v>3</v>
      </c>
      <c r="E290" s="5">
        <f>VLOOKUP(A290,Data!A:K,5,FALSE)</f>
        <v>14.1</v>
      </c>
      <c r="F290" s="5">
        <f>VLOOKUP(A290,Data!A:K,6,FALSE)</f>
        <v>10</v>
      </c>
      <c r="G290" s="5">
        <f>VLOOKUP(A290,Data!A:K,7,FALSE)</f>
        <v>11</v>
      </c>
      <c r="H290" s="5">
        <f>VLOOKUP(A290,Data!A:K,8,FALSE)</f>
        <v>11</v>
      </c>
      <c r="I290" s="5">
        <f>VLOOKUP(A290,Data!A:K,9,FALSE)</f>
        <v>9</v>
      </c>
      <c r="J290" s="5">
        <f>VLOOKUP(A290,Data!A:K,11,FALSE)</f>
        <v>1</v>
      </c>
      <c r="K290" s="5"/>
      <c r="L290" s="5">
        <f t="shared" si="9"/>
        <v>-1.6399633808720213</v>
      </c>
      <c r="M290" s="5">
        <f t="shared" si="10"/>
        <v>-1.0975192068075663</v>
      </c>
      <c r="N290" s="2">
        <f t="shared" si="11"/>
        <v>0.18629994810586381</v>
      </c>
      <c r="O290" s="5"/>
      <c r="P290" s="5">
        <f t="shared" si="12"/>
        <v>-0.84221579889261899</v>
      </c>
      <c r="Q290" s="5">
        <f t="shared" si="13"/>
        <v>-1.1554304399743711</v>
      </c>
      <c r="R290" s="5">
        <f t="shared" si="14"/>
        <v>-0.31576786954902097</v>
      </c>
      <c r="S290" s="5">
        <f t="shared" si="15"/>
        <v>-1.314505544967205</v>
      </c>
      <c r="T290" s="5">
        <f t="shared" si="16"/>
        <v>0.12124442523080695</v>
      </c>
      <c r="U290" s="5">
        <f t="shared" si="17"/>
        <v>-3.5066752281524094</v>
      </c>
    </row>
    <row r="291" spans="1:21" x14ac:dyDescent="0.25">
      <c r="A291" s="5">
        <v>2233</v>
      </c>
      <c r="B291" s="5" t="str">
        <f>VLOOKUP(A291,Data!A:K,2,FALSE)</f>
        <v>Adam Wainwright</v>
      </c>
      <c r="C291" s="5" t="str">
        <f>VLOOKUP(A291,Data!A:K,3,FALSE)</f>
        <v>Cardinals</v>
      </c>
      <c r="D291" s="5">
        <f>VLOOKUP(A291,Data!A:K,4,FALSE)</f>
        <v>7</v>
      </c>
      <c r="E291" s="5">
        <f>VLOOKUP(A291,Data!A:K,5,FALSE)</f>
        <v>40</v>
      </c>
      <c r="F291" s="5">
        <f>VLOOKUP(A291,Data!A:K,6,FALSE)</f>
        <v>28</v>
      </c>
      <c r="G291" s="5">
        <f>VLOOKUP(A291,Data!A:K,7,FALSE)</f>
        <v>23</v>
      </c>
      <c r="H291" s="5">
        <f>VLOOKUP(A291,Data!A:K,8,FALSE)</f>
        <v>48</v>
      </c>
      <c r="I291" s="5">
        <f>VLOOKUP(A291,Data!A:K,9,FALSE)</f>
        <v>12</v>
      </c>
      <c r="J291" s="5">
        <f>VLOOKUP(A291,Data!A:K,11,FALSE)</f>
        <v>0</v>
      </c>
      <c r="K291" s="5"/>
      <c r="L291" s="5">
        <f t="shared" si="9"/>
        <v>-1.6186438569206847</v>
      </c>
      <c r="M291" s="5">
        <f t="shared" si="10"/>
        <v>-1.1606265611990014</v>
      </c>
      <c r="N291" s="2">
        <f t="shared" si="11"/>
        <v>1.6530650406504064</v>
      </c>
      <c r="O291" s="5"/>
      <c r="P291" s="5">
        <f t="shared" si="12"/>
        <v>2.3732998056519685</v>
      </c>
      <c r="Q291" s="5">
        <f t="shared" si="13"/>
        <v>-1.1167742072020153</v>
      </c>
      <c r="R291" s="5">
        <f t="shared" si="14"/>
        <v>-0.54148820928981156</v>
      </c>
      <c r="S291" s="5">
        <f t="shared" si="15"/>
        <v>-0.51404252775771186</v>
      </c>
      <c r="T291" s="5">
        <f t="shared" si="16"/>
        <v>-0.32422666522395566</v>
      </c>
      <c r="U291" s="5">
        <f t="shared" si="17"/>
        <v>-0.12323180382152582</v>
      </c>
    </row>
    <row r="292" spans="1:21" x14ac:dyDescent="0.25">
      <c r="A292" s="5">
        <v>13218</v>
      </c>
      <c r="B292" s="5" t="str">
        <f>VLOOKUP(A292,Data!A:K,2,FALSE)</f>
        <v>Michael Fulmer</v>
      </c>
      <c r="C292" s="5" t="str">
        <f>VLOOKUP(A292,Data!A:K,3,FALSE)</f>
        <v>Tigers</v>
      </c>
      <c r="D292" s="5">
        <f>VLOOKUP(A292,Data!A:K,4,FALSE)</f>
        <v>2</v>
      </c>
      <c r="E292" s="5">
        <f>VLOOKUP(A292,Data!A:K,5,FALSE)</f>
        <v>10</v>
      </c>
      <c r="F292" s="5">
        <f>VLOOKUP(A292,Data!A:K,6,FALSE)</f>
        <v>7</v>
      </c>
      <c r="G292" s="5">
        <f>VLOOKUP(A292,Data!A:K,7,FALSE)</f>
        <v>10</v>
      </c>
      <c r="H292" s="5">
        <f>VLOOKUP(A292,Data!A:K,8,FALSE)</f>
        <v>17</v>
      </c>
      <c r="I292" s="5">
        <f>VLOOKUP(A292,Data!A:K,9,FALSE)</f>
        <v>3</v>
      </c>
      <c r="J292" s="5">
        <f>VLOOKUP(A292,Data!A:K,11,FALSE)</f>
        <v>0</v>
      </c>
      <c r="K292" s="5"/>
      <c r="L292" s="5">
        <f t="shared" si="9"/>
        <v>-1.6186438569206847</v>
      </c>
      <c r="M292" s="5">
        <f t="shared" si="10"/>
        <v>-1.5475020815986684</v>
      </c>
      <c r="N292" s="2">
        <f t="shared" si="11"/>
        <v>0.24001626016260169</v>
      </c>
      <c r="O292" s="5"/>
      <c r="P292" s="5">
        <f t="shared" si="12"/>
        <v>-0.32078083599349677</v>
      </c>
      <c r="Q292" s="5">
        <f t="shared" si="13"/>
        <v>-1.1167742072020153</v>
      </c>
      <c r="R292" s="5">
        <f t="shared" si="14"/>
        <v>-1.9252520311790047</v>
      </c>
      <c r="S292" s="5">
        <f t="shared" si="15"/>
        <v>-1.2851907477710773</v>
      </c>
      <c r="T292" s="5">
        <f t="shared" si="16"/>
        <v>-0.32422666522395566</v>
      </c>
      <c r="U292" s="5">
        <f t="shared" si="17"/>
        <v>-4.9722244873695489</v>
      </c>
    </row>
    <row r="293" spans="1:21" x14ac:dyDescent="0.25">
      <c r="A293" s="5">
        <v>10925</v>
      </c>
      <c r="B293" s="5" t="str">
        <f>VLOOKUP(A293,Data!A:K,2,FALSE)</f>
        <v>Christian Bergman</v>
      </c>
      <c r="C293" s="5" t="str">
        <f>VLOOKUP(A293,Data!A:K,3,FALSE)</f>
        <v>Rockies</v>
      </c>
      <c r="D293" s="5">
        <f>VLOOKUP(A293,Data!A:K,4,FALSE)</f>
        <v>1</v>
      </c>
      <c r="E293" s="5">
        <f>VLOOKUP(A293,Data!A:K,5,FALSE)</f>
        <v>15.2</v>
      </c>
      <c r="F293" s="5">
        <f>VLOOKUP(A293,Data!A:K,6,FALSE)</f>
        <v>11</v>
      </c>
      <c r="G293" s="5">
        <f>VLOOKUP(A293,Data!A:K,7,FALSE)</f>
        <v>18</v>
      </c>
      <c r="H293" s="5">
        <f>VLOOKUP(A293,Data!A:K,8,FALSE)</f>
        <v>20</v>
      </c>
      <c r="I293" s="5">
        <f>VLOOKUP(A293,Data!A:K,9,FALSE)</f>
        <v>3</v>
      </c>
      <c r="J293" s="5">
        <f>VLOOKUP(A293,Data!A:K,11,FALSE)</f>
        <v>0</v>
      </c>
      <c r="K293" s="5"/>
      <c r="L293" s="5">
        <f t="shared" si="9"/>
        <v>-1.6734100024555953</v>
      </c>
      <c r="M293" s="5">
        <f t="shared" si="10"/>
        <v>-1.170807495946361</v>
      </c>
      <c r="N293" s="2">
        <f t="shared" si="11"/>
        <v>1.7550973470261013</v>
      </c>
      <c r="O293" s="5"/>
      <c r="P293" s="5">
        <f t="shared" si="12"/>
        <v>-6.0063354543935632E-2</v>
      </c>
      <c r="Q293" s="5">
        <f t="shared" si="13"/>
        <v>-1.2160753395666286</v>
      </c>
      <c r="R293" s="5">
        <f t="shared" si="14"/>
        <v>-0.57790304670794801</v>
      </c>
      <c r="S293" s="5">
        <f t="shared" si="15"/>
        <v>-0.45836006828995501</v>
      </c>
      <c r="T293" s="5">
        <f t="shared" si="16"/>
        <v>-0.32422666522395566</v>
      </c>
      <c r="U293" s="5">
        <f t="shared" si="17"/>
        <v>-2.6366284743324231</v>
      </c>
    </row>
    <row r="294" spans="1:21" x14ac:dyDescent="0.25">
      <c r="A294" s="5">
        <v>5070</v>
      </c>
      <c r="B294" s="5" t="str">
        <f>VLOOKUP(A294,Data!A:K,2,FALSE)</f>
        <v>Josh Fields</v>
      </c>
      <c r="C294" s="5" t="str">
        <f>VLOOKUP(A294,Data!A:K,3,FALSE)</f>
        <v>Astros</v>
      </c>
      <c r="D294" s="5">
        <f>VLOOKUP(A294,Data!A:K,4,FALSE)</f>
        <v>0</v>
      </c>
      <c r="E294" s="5">
        <f>VLOOKUP(A294,Data!A:K,5,FALSE)</f>
        <v>12.2</v>
      </c>
      <c r="F294" s="5">
        <f>VLOOKUP(A294,Data!A:K,6,FALSE)</f>
        <v>9</v>
      </c>
      <c r="G294" s="5">
        <f>VLOOKUP(A294,Data!A:K,7,FALSE)</f>
        <v>16</v>
      </c>
      <c r="H294" s="5">
        <f>VLOOKUP(A294,Data!A:K,8,FALSE)</f>
        <v>16</v>
      </c>
      <c r="I294" s="5">
        <f>VLOOKUP(A294,Data!A:K,9,FALSE)</f>
        <v>3</v>
      </c>
      <c r="J294" s="5">
        <f>VLOOKUP(A294,Data!A:K,11,FALSE)</f>
        <v>0</v>
      </c>
      <c r="K294" s="5"/>
      <c r="L294" s="5">
        <f t="shared" si="9"/>
        <v>-1.7058307625627827</v>
      </c>
      <c r="M294" s="5">
        <f t="shared" si="10"/>
        <v>-1.2050221127202747</v>
      </c>
      <c r="N294" s="2" t="str">
        <f t="shared" si="11"/>
        <v>0</v>
      </c>
      <c r="O294" s="5"/>
      <c r="P294" s="5">
        <f t="shared" si="12"/>
        <v>-0.4076866631433505</v>
      </c>
      <c r="Q294" s="5">
        <f t="shared" si="13"/>
        <v>-1.274860162915443</v>
      </c>
      <c r="R294" s="5">
        <f t="shared" si="14"/>
        <v>-0.70028077901480101</v>
      </c>
      <c r="S294" s="5">
        <f t="shared" si="15"/>
        <v>-1.4161756892355608</v>
      </c>
      <c r="T294" s="5">
        <f t="shared" si="16"/>
        <v>-0.32422666522395566</v>
      </c>
      <c r="U294" s="5">
        <f t="shared" si="17"/>
        <v>-4.123229959533111</v>
      </c>
    </row>
    <row r="295" spans="1:21" x14ac:dyDescent="0.25">
      <c r="A295" s="5">
        <v>6895</v>
      </c>
      <c r="B295" s="5" t="str">
        <f>VLOOKUP(A295,Data!A:K,2,FALSE)</f>
        <v>Chase Anderson</v>
      </c>
      <c r="C295" s="5" t="str">
        <f>VLOOKUP(A295,Data!A:K,3,FALSE)</f>
        <v>Brewers</v>
      </c>
      <c r="D295" s="5">
        <f>VLOOKUP(A295,Data!A:K,4,FALSE)</f>
        <v>6</v>
      </c>
      <c r="E295" s="5">
        <f>VLOOKUP(A295,Data!A:K,5,FALSE)</f>
        <v>29.1</v>
      </c>
      <c r="F295" s="5">
        <f>VLOOKUP(A295,Data!A:K,6,FALSE)</f>
        <v>21</v>
      </c>
      <c r="G295" s="5">
        <f>VLOOKUP(A295,Data!A:K,7,FALSE)</f>
        <v>23</v>
      </c>
      <c r="H295" s="5">
        <f>VLOOKUP(A295,Data!A:K,8,FALSE)</f>
        <v>42</v>
      </c>
      <c r="I295" s="5">
        <f>VLOOKUP(A295,Data!A:K,9,FALSE)</f>
        <v>12</v>
      </c>
      <c r="J295" s="5">
        <f>VLOOKUP(A295,Data!A:K,11,FALSE)</f>
        <v>0</v>
      </c>
      <c r="K295" s="5"/>
      <c r="L295" s="5">
        <f t="shared" si="9"/>
        <v>-1.6687050071347265</v>
      </c>
      <c r="M295" s="5">
        <f t="shared" si="10"/>
        <v>-1.435826673648249</v>
      </c>
      <c r="N295" s="2">
        <f t="shared" si="11"/>
        <v>0.44510937892884117</v>
      </c>
      <c r="O295" s="5"/>
      <c r="P295" s="5">
        <f t="shared" si="12"/>
        <v>1.8518648427528461</v>
      </c>
      <c r="Q295" s="5">
        <f t="shared" si="13"/>
        <v>-1.2075443144493934</v>
      </c>
      <c r="R295" s="5">
        <f t="shared" si="14"/>
        <v>-1.5258150516645983</v>
      </c>
      <c r="S295" s="5">
        <f t="shared" si="15"/>
        <v>-1.1732645385293996</v>
      </c>
      <c r="T295" s="5">
        <f t="shared" si="16"/>
        <v>-0.32422666522395566</v>
      </c>
      <c r="U295" s="5">
        <f t="shared" si="17"/>
        <v>-2.3789857271145007</v>
      </c>
    </row>
    <row r="296" spans="1:21" x14ac:dyDescent="0.25">
      <c r="A296" s="5">
        <v>10075</v>
      </c>
      <c r="B296" s="5" t="str">
        <f>VLOOKUP(A296,Data!A:K,2,FALSE)</f>
        <v>Caleb Cotham</v>
      </c>
      <c r="C296" s="5" t="str">
        <f>VLOOKUP(A296,Data!A:K,3,FALSE)</f>
        <v>Reds</v>
      </c>
      <c r="D296" s="5">
        <f>VLOOKUP(A296,Data!A:K,4,FALSE)</f>
        <v>0</v>
      </c>
      <c r="E296" s="5">
        <f>VLOOKUP(A296,Data!A:K,5,FALSE)</f>
        <v>16.2</v>
      </c>
      <c r="F296" s="5">
        <f>VLOOKUP(A296,Data!A:K,6,FALSE)</f>
        <v>12</v>
      </c>
      <c r="G296" s="5">
        <f>VLOOKUP(A296,Data!A:K,7,FALSE)</f>
        <v>13</v>
      </c>
      <c r="H296" s="5">
        <f>VLOOKUP(A296,Data!A:K,8,FALSE)</f>
        <v>24</v>
      </c>
      <c r="I296" s="5">
        <f>VLOOKUP(A296,Data!A:K,9,FALSE)</f>
        <v>8</v>
      </c>
      <c r="J296" s="5">
        <f>VLOOKUP(A296,Data!A:K,11,FALSE)</f>
        <v>0</v>
      </c>
      <c r="K296" s="5"/>
      <c r="L296" s="5">
        <f t="shared" si="9"/>
        <v>-1.7128506422441112</v>
      </c>
      <c r="M296" s="5">
        <f t="shared" si="10"/>
        <v>-1.5283971176283146</v>
      </c>
      <c r="N296" s="2" t="str">
        <f t="shared" si="11"/>
        <v>0</v>
      </c>
      <c r="O296" s="5"/>
      <c r="P296" s="5">
        <f t="shared" si="12"/>
        <v>0.28755995405547924</v>
      </c>
      <c r="Q296" s="5">
        <f t="shared" si="13"/>
        <v>-1.28758850073456</v>
      </c>
      <c r="R296" s="5">
        <f t="shared" si="14"/>
        <v>-1.8569180152832427</v>
      </c>
      <c r="S296" s="5">
        <f t="shared" si="15"/>
        <v>-1.4161756892355608</v>
      </c>
      <c r="T296" s="5">
        <f t="shared" si="16"/>
        <v>-0.32422666522395566</v>
      </c>
      <c r="U296" s="5">
        <f t="shared" si="17"/>
        <v>-4.59734891642184</v>
      </c>
    </row>
    <row r="297" spans="1:21" x14ac:dyDescent="0.25">
      <c r="A297" s="5">
        <v>2413</v>
      </c>
      <c r="B297" s="5" t="str">
        <f>VLOOKUP(A297,Data!A:K,2,FALSE)</f>
        <v>Cory Rasmus</v>
      </c>
      <c r="C297" s="5" t="str">
        <f>VLOOKUP(A297,Data!A:K,3,FALSE)</f>
        <v>Angels</v>
      </c>
      <c r="D297" s="5">
        <f>VLOOKUP(A297,Data!A:K,4,FALSE)</f>
        <v>1</v>
      </c>
      <c r="E297" s="5">
        <f>VLOOKUP(A297,Data!A:K,5,FALSE)</f>
        <v>16.2</v>
      </c>
      <c r="F297" s="5">
        <f>VLOOKUP(A297,Data!A:K,6,FALSE)</f>
        <v>12</v>
      </c>
      <c r="G297" s="5">
        <f>VLOOKUP(A297,Data!A:K,7,FALSE)</f>
        <v>10</v>
      </c>
      <c r="H297" s="5">
        <f>VLOOKUP(A297,Data!A:K,8,FALSE)</f>
        <v>10</v>
      </c>
      <c r="I297" s="5">
        <f>VLOOKUP(A297,Data!A:K,9,FALSE)</f>
        <v>10</v>
      </c>
      <c r="J297" s="5">
        <f>VLOOKUP(A297,Data!A:K,11,FALSE)</f>
        <v>0</v>
      </c>
      <c r="K297" s="5"/>
      <c r="L297" s="5">
        <f t="shared" si="9"/>
        <v>-1.7128506422441112</v>
      </c>
      <c r="M297" s="5">
        <f t="shared" si="10"/>
        <v>-0.9552481985176966</v>
      </c>
      <c r="N297" s="2">
        <f t="shared" si="11"/>
        <v>1.9008130081300809</v>
      </c>
      <c r="O297" s="5"/>
      <c r="P297" s="5">
        <f t="shared" si="12"/>
        <v>-0.92912162604247273</v>
      </c>
      <c r="Q297" s="5">
        <f t="shared" si="13"/>
        <v>-1.28758850073456</v>
      </c>
      <c r="R297" s="5">
        <f t="shared" si="14"/>
        <v>0.19310246158963709</v>
      </c>
      <c r="S297" s="5">
        <f t="shared" si="15"/>
        <v>-0.37883813370421943</v>
      </c>
      <c r="T297" s="5">
        <f t="shared" si="16"/>
        <v>-0.32422666522395566</v>
      </c>
      <c r="U297" s="5">
        <f t="shared" si="17"/>
        <v>-2.7266724641155706</v>
      </c>
    </row>
    <row r="298" spans="1:21" x14ac:dyDescent="0.25">
      <c r="A298" s="5">
        <v>12988</v>
      </c>
      <c r="B298" s="5" t="str">
        <f>VLOOKUP(A298,Data!A:K,2,FALSE)</f>
        <v>Andrew Chafin</v>
      </c>
      <c r="C298" s="5" t="str">
        <f>VLOOKUP(A298,Data!A:K,3,FALSE)</f>
        <v>Diamondbacks</v>
      </c>
      <c r="D298" s="5">
        <f>VLOOKUP(A298,Data!A:K,4,FALSE)</f>
        <v>0</v>
      </c>
      <c r="E298" s="5">
        <f>VLOOKUP(A298,Data!A:K,5,FALSE)</f>
        <v>11</v>
      </c>
      <c r="F298" s="5">
        <f>VLOOKUP(A298,Data!A:K,6,FALSE)</f>
        <v>8</v>
      </c>
      <c r="G298" s="5">
        <f>VLOOKUP(A298,Data!A:K,7,FALSE)</f>
        <v>14</v>
      </c>
      <c r="H298" s="5">
        <f>VLOOKUP(A298,Data!A:K,8,FALSE)</f>
        <v>12</v>
      </c>
      <c r="I298" s="5">
        <f>VLOOKUP(A298,Data!A:K,9,FALSE)</f>
        <v>6</v>
      </c>
      <c r="J298" s="5">
        <f>VLOOKUP(A298,Data!A:K,11,FALSE)</f>
        <v>0</v>
      </c>
      <c r="K298" s="5"/>
      <c r="L298" s="5">
        <f t="shared" si="9"/>
        <v>-1.6817079032942182</v>
      </c>
      <c r="M298" s="5">
        <f t="shared" si="10"/>
        <v>-1.266138066762547</v>
      </c>
      <c r="N298" s="2" t="str">
        <f t="shared" si="11"/>
        <v>0</v>
      </c>
      <c r="O298" s="5"/>
      <c r="P298" s="5">
        <f t="shared" si="12"/>
        <v>-0.75530997174276537</v>
      </c>
      <c r="Q298" s="5">
        <f t="shared" si="13"/>
        <v>-1.2311209656824791</v>
      </c>
      <c r="R298" s="5">
        <f t="shared" si="14"/>
        <v>-0.91887834253231904</v>
      </c>
      <c r="S298" s="5">
        <f t="shared" si="15"/>
        <v>-1.4161756892355608</v>
      </c>
      <c r="T298" s="5">
        <f t="shared" si="16"/>
        <v>-0.32422666522395566</v>
      </c>
      <c r="U298" s="5">
        <f t="shared" si="17"/>
        <v>-4.6457116344170801</v>
      </c>
    </row>
    <row r="299" spans="1:21" x14ac:dyDescent="0.25">
      <c r="A299" s="5">
        <v>3184</v>
      </c>
      <c r="B299" s="5" t="str">
        <f>VLOOKUP(A299,Data!A:K,2,FALSE)</f>
        <v>David Price</v>
      </c>
      <c r="C299" s="5" t="str">
        <f>VLOOKUP(A299,Data!A:K,3,FALSE)</f>
        <v>Red Sox</v>
      </c>
      <c r="D299" s="5">
        <f>VLOOKUP(A299,Data!A:K,4,FALSE)</f>
        <v>7</v>
      </c>
      <c r="E299" s="5">
        <f>VLOOKUP(A299,Data!A:K,5,FALSE)</f>
        <v>41.1</v>
      </c>
      <c r="F299" s="5">
        <f>VLOOKUP(A299,Data!A:K,6,FALSE)</f>
        <v>31</v>
      </c>
      <c r="G299" s="5">
        <f>VLOOKUP(A299,Data!A:K,7,FALSE)</f>
        <v>53</v>
      </c>
      <c r="H299" s="5">
        <f>VLOOKUP(A299,Data!A:K,8,FALSE)</f>
        <v>45</v>
      </c>
      <c r="I299" s="5">
        <f>VLOOKUP(A299,Data!A:K,9,FALSE)</f>
        <v>12</v>
      </c>
      <c r="J299" s="5">
        <f>VLOOKUP(A299,Data!A:K,11,FALSE)</f>
        <v>0</v>
      </c>
      <c r="K299" s="5"/>
      <c r="L299" s="5">
        <f t="shared" si="9"/>
        <v>-1.7441070408252077</v>
      </c>
      <c r="M299" s="5">
        <f t="shared" si="10"/>
        <v>-1.0730853850501716</v>
      </c>
      <c r="N299" s="2">
        <f t="shared" si="11"/>
        <v>1.4559195299982202</v>
      </c>
      <c r="O299" s="5"/>
      <c r="P299" s="5">
        <f t="shared" si="12"/>
        <v>2.1125823242024073</v>
      </c>
      <c r="Q299" s="5">
        <f t="shared" si="13"/>
        <v>-1.3442621216809907</v>
      </c>
      <c r="R299" s="5">
        <f t="shared" si="14"/>
        <v>-0.22837376784043184</v>
      </c>
      <c r="S299" s="5">
        <f t="shared" si="15"/>
        <v>-0.62163146008783066</v>
      </c>
      <c r="T299" s="5">
        <f t="shared" si="16"/>
        <v>-0.32422666522395566</v>
      </c>
      <c r="U299" s="5">
        <f t="shared" si="17"/>
        <v>-0.40591169063080151</v>
      </c>
    </row>
    <row r="300" spans="1:21" x14ac:dyDescent="0.25">
      <c r="A300" s="5">
        <v>9417</v>
      </c>
      <c r="B300" s="5" t="str">
        <f>VLOOKUP(A300,Data!A:K,2,FALSE)</f>
        <v>Kris Medlen</v>
      </c>
      <c r="C300" s="5" t="str">
        <f>VLOOKUP(A300,Data!A:K,3,FALSE)</f>
        <v>Royals</v>
      </c>
      <c r="D300" s="5">
        <f>VLOOKUP(A300,Data!A:K,4,FALSE)</f>
        <v>5</v>
      </c>
      <c r="E300" s="5">
        <f>VLOOKUP(A300,Data!A:K,5,FALSE)</f>
        <v>22.1</v>
      </c>
      <c r="F300" s="5">
        <f>VLOOKUP(A300,Data!A:K,6,FALSE)</f>
        <v>17</v>
      </c>
      <c r="G300" s="5">
        <f>VLOOKUP(A300,Data!A:K,7,FALSE)</f>
        <v>18</v>
      </c>
      <c r="H300" s="5">
        <f>VLOOKUP(A300,Data!A:K,8,FALSE)</f>
        <v>24</v>
      </c>
      <c r="I300" s="5">
        <f>VLOOKUP(A300,Data!A:K,9,FALSE)</f>
        <v>17</v>
      </c>
      <c r="J300" s="5">
        <f>VLOOKUP(A300,Data!A:K,11,FALSE)</f>
        <v>0</v>
      </c>
      <c r="K300" s="5"/>
      <c r="L300" s="5">
        <f t="shared" si="9"/>
        <v>-1.7787295130996534</v>
      </c>
      <c r="M300" s="5">
        <f t="shared" si="10"/>
        <v>-1.4354657317996697</v>
      </c>
      <c r="N300" s="2">
        <f t="shared" si="11"/>
        <v>-0.21419637273295822</v>
      </c>
      <c r="O300" s="5"/>
      <c r="P300" s="5">
        <f t="shared" si="12"/>
        <v>0.28755995405547924</v>
      </c>
      <c r="Q300" s="5">
        <f t="shared" si="13"/>
        <v>-1.4070390556524222</v>
      </c>
      <c r="R300" s="5">
        <f t="shared" si="14"/>
        <v>-1.5245240465595096</v>
      </c>
      <c r="S300" s="5">
        <f t="shared" si="15"/>
        <v>-1.5330698501783404</v>
      </c>
      <c r="T300" s="5">
        <f t="shared" si="16"/>
        <v>-0.32422666522395566</v>
      </c>
      <c r="U300" s="5">
        <f t="shared" si="17"/>
        <v>-4.5012996635587488</v>
      </c>
    </row>
    <row r="301" spans="1:21" x14ac:dyDescent="0.25">
      <c r="A301" s="5">
        <v>3299</v>
      </c>
      <c r="B301" s="5" t="str">
        <f>VLOOKUP(A301,Data!A:K,2,FALSE)</f>
        <v>Chris Hatcher</v>
      </c>
      <c r="C301" s="5" t="str">
        <f>VLOOKUP(A301,Data!A:K,3,FALSE)</f>
        <v>Dodgers</v>
      </c>
      <c r="D301" s="5">
        <f>VLOOKUP(A301,Data!A:K,4,FALSE)</f>
        <v>0</v>
      </c>
      <c r="E301" s="5">
        <f>VLOOKUP(A301,Data!A:K,5,FALSE)</f>
        <v>13</v>
      </c>
      <c r="F301" s="5">
        <f>VLOOKUP(A301,Data!A:K,6,FALSE)</f>
        <v>10</v>
      </c>
      <c r="G301" s="5">
        <f>VLOOKUP(A301,Data!A:K,7,FALSE)</f>
        <v>10</v>
      </c>
      <c r="H301" s="5">
        <f>VLOOKUP(A301,Data!A:K,8,FALSE)</f>
        <v>14</v>
      </c>
      <c r="I301" s="5">
        <f>VLOOKUP(A301,Data!A:K,9,FALSE)</f>
        <v>10</v>
      </c>
      <c r="J301" s="5">
        <f>VLOOKUP(A301,Data!A:K,11,FALSE)</f>
        <v>0</v>
      </c>
      <c r="K301" s="5"/>
      <c r="L301" s="5">
        <f t="shared" si="9"/>
        <v>-1.7787295130996539</v>
      </c>
      <c r="M301" s="5">
        <f t="shared" si="10"/>
        <v>-1.4284634599372326</v>
      </c>
      <c r="N301" s="2" t="str">
        <f t="shared" si="11"/>
        <v>0</v>
      </c>
      <c r="O301" s="5"/>
      <c r="P301" s="5">
        <f t="shared" si="12"/>
        <v>-0.58149831744305791</v>
      </c>
      <c r="Q301" s="5">
        <f t="shared" si="13"/>
        <v>-1.407039055652423</v>
      </c>
      <c r="R301" s="5">
        <f t="shared" si="14"/>
        <v>-1.4994785475207919</v>
      </c>
      <c r="S301" s="5">
        <f t="shared" si="15"/>
        <v>-1.4161756892355608</v>
      </c>
      <c r="T301" s="5">
        <f t="shared" si="16"/>
        <v>-0.32422666522395566</v>
      </c>
      <c r="U301" s="5">
        <f t="shared" si="17"/>
        <v>-5.2284182750757893</v>
      </c>
    </row>
    <row r="302" spans="1:21" x14ac:dyDescent="0.25">
      <c r="A302" s="5">
        <v>13183</v>
      </c>
      <c r="B302" s="5" t="str">
        <f>VLOOKUP(A302,Data!A:K,2,FALSE)</f>
        <v>Zachary Davies</v>
      </c>
      <c r="C302" s="5" t="str">
        <f>VLOOKUP(A302,Data!A:K,3,FALSE)</f>
        <v>Brewers</v>
      </c>
      <c r="D302" s="5">
        <f>VLOOKUP(A302,Data!A:K,4,FALSE)</f>
        <v>4</v>
      </c>
      <c r="E302" s="5">
        <f>VLOOKUP(A302,Data!A:K,5,FALSE)</f>
        <v>19.100000000000001</v>
      </c>
      <c r="F302" s="5">
        <f>VLOOKUP(A302,Data!A:K,6,FALSE)</f>
        <v>15</v>
      </c>
      <c r="G302" s="5">
        <f>VLOOKUP(A302,Data!A:K,7,FALSE)</f>
        <v>13</v>
      </c>
      <c r="H302" s="5">
        <f>VLOOKUP(A302,Data!A:K,8,FALSE)</f>
        <v>28</v>
      </c>
      <c r="I302" s="5">
        <f>VLOOKUP(A302,Data!A:K,9,FALSE)</f>
        <v>10</v>
      </c>
      <c r="J302" s="5">
        <f>VLOOKUP(A302,Data!A:K,11,FALSE)</f>
        <v>0</v>
      </c>
      <c r="K302" s="5"/>
      <c r="L302" s="5">
        <f t="shared" si="9"/>
        <v>-1.8159803929551437</v>
      </c>
      <c r="M302" s="5">
        <f t="shared" si="10"/>
        <v>-1.5393999764594084</v>
      </c>
      <c r="N302" s="2">
        <f t="shared" si="11"/>
        <v>-4.2565870684878604E-3</v>
      </c>
      <c r="O302" s="5"/>
      <c r="P302" s="5">
        <f t="shared" si="12"/>
        <v>0.63518326265489411</v>
      </c>
      <c r="Q302" s="5">
        <f t="shared" si="13"/>
        <v>-1.4745817778049313</v>
      </c>
      <c r="R302" s="5">
        <f t="shared" si="14"/>
        <v>-1.8962726841237338</v>
      </c>
      <c r="S302" s="5">
        <f t="shared" si="15"/>
        <v>-1.4184986518866189</v>
      </c>
      <c r="T302" s="5">
        <f t="shared" si="16"/>
        <v>-0.32422666522395566</v>
      </c>
      <c r="U302" s="5">
        <f t="shared" si="17"/>
        <v>-4.4783965163843451</v>
      </c>
    </row>
    <row r="303" spans="1:21" x14ac:dyDescent="0.25">
      <c r="A303" s="5">
        <v>8173</v>
      </c>
      <c r="B303" s="5" t="str">
        <f>VLOOKUP(A303,Data!A:K,2,FALSE)</f>
        <v>Yovani Gallardo</v>
      </c>
      <c r="C303" s="5" t="str">
        <f>VLOOKUP(A303,Data!A:K,3,FALSE)</f>
        <v>Orioles</v>
      </c>
      <c r="D303" s="5">
        <f>VLOOKUP(A303,Data!A:K,4,FALSE)</f>
        <v>4</v>
      </c>
      <c r="E303" s="5">
        <f>VLOOKUP(A303,Data!A:K,5,FALSE)</f>
        <v>18</v>
      </c>
      <c r="F303" s="5">
        <f>VLOOKUP(A303,Data!A:K,6,FALSE)</f>
        <v>14</v>
      </c>
      <c r="G303" s="5">
        <f>VLOOKUP(A303,Data!A:K,7,FALSE)</f>
        <v>9</v>
      </c>
      <c r="H303" s="5">
        <f>VLOOKUP(A303,Data!A:K,8,FALSE)</f>
        <v>23</v>
      </c>
      <c r="I303" s="5">
        <f>VLOOKUP(A303,Data!A:K,9,FALSE)</f>
        <v>7</v>
      </c>
      <c r="J303" s="5">
        <f>VLOOKUP(A303,Data!A:K,11,FALSE)</f>
        <v>0</v>
      </c>
      <c r="K303" s="5"/>
      <c r="L303" s="5">
        <f t="shared" si="9"/>
        <v>-1.7984931743563166</v>
      </c>
      <c r="M303" s="5">
        <f t="shared" si="10"/>
        <v>-1.2895850679988903</v>
      </c>
      <c r="N303" s="2">
        <f t="shared" si="11"/>
        <v>-0.15317073170731721</v>
      </c>
      <c r="O303" s="5"/>
      <c r="P303" s="5">
        <f t="shared" si="12"/>
        <v>0.20065412690562551</v>
      </c>
      <c r="Q303" s="5">
        <f t="shared" si="13"/>
        <v>-1.4428742221277817</v>
      </c>
      <c r="R303" s="5">
        <f t="shared" si="14"/>
        <v>-1.0027428165862089</v>
      </c>
      <c r="S303" s="5">
        <f t="shared" si="15"/>
        <v>-1.4997661064563073</v>
      </c>
      <c r="T303" s="5">
        <f t="shared" si="16"/>
        <v>-0.32422666522395566</v>
      </c>
      <c r="U303" s="5">
        <f t="shared" si="17"/>
        <v>-4.0689556834886274</v>
      </c>
    </row>
    <row r="304" spans="1:21" x14ac:dyDescent="0.25">
      <c r="A304" s="5">
        <v>8110</v>
      </c>
      <c r="B304" s="5" t="str">
        <f>VLOOKUP(A304,Data!A:K,2,FALSE)</f>
        <v>Bryan Shaw</v>
      </c>
      <c r="C304" s="5" t="str">
        <f>VLOOKUP(A304,Data!A:K,3,FALSE)</f>
        <v>Indians</v>
      </c>
      <c r="D304" s="5">
        <f>VLOOKUP(A304,Data!A:K,4,FALSE)</f>
        <v>0</v>
      </c>
      <c r="E304" s="5">
        <f>VLOOKUP(A304,Data!A:K,5,FALSE)</f>
        <v>12.2</v>
      </c>
      <c r="F304" s="5">
        <f>VLOOKUP(A304,Data!A:K,6,FALSE)</f>
        <v>10</v>
      </c>
      <c r="G304" s="5">
        <f>VLOOKUP(A304,Data!A:K,7,FALSE)</f>
        <v>16</v>
      </c>
      <c r="H304" s="5">
        <f>VLOOKUP(A304,Data!A:K,8,FALSE)</f>
        <v>12</v>
      </c>
      <c r="I304" s="5">
        <f>VLOOKUP(A304,Data!A:K,9,FALSE)</f>
        <v>5</v>
      </c>
      <c r="J304" s="5">
        <f>VLOOKUP(A304,Data!A:K,11,FALSE)</f>
        <v>0</v>
      </c>
      <c r="K304" s="5"/>
      <c r="L304" s="5">
        <f t="shared" si="9"/>
        <v>-1.8953675139586474</v>
      </c>
      <c r="M304" s="5">
        <f t="shared" si="10"/>
        <v>-1.078177679802351</v>
      </c>
      <c r="N304" s="2" t="str">
        <f t="shared" si="11"/>
        <v>0</v>
      </c>
      <c r="O304" s="5"/>
      <c r="P304" s="5">
        <f t="shared" si="12"/>
        <v>-0.75530997174276537</v>
      </c>
      <c r="Q304" s="5">
        <f t="shared" si="13"/>
        <v>-1.61852528403159</v>
      </c>
      <c r="R304" s="5">
        <f t="shared" si="14"/>
        <v>-0.24658772265768822</v>
      </c>
      <c r="S304" s="5">
        <f t="shared" si="15"/>
        <v>-1.4161756892355608</v>
      </c>
      <c r="T304" s="5">
        <f t="shared" si="16"/>
        <v>-0.32422666522395566</v>
      </c>
      <c r="U304" s="5">
        <f t="shared" si="17"/>
        <v>-4.3608253328915598</v>
      </c>
    </row>
    <row r="305" spans="1:21" x14ac:dyDescent="0.25">
      <c r="A305" s="5">
        <v>7416</v>
      </c>
      <c r="B305" s="5" t="str">
        <f>VLOOKUP(A305,Data!A:K,2,FALSE)</f>
        <v>Mark Lowe</v>
      </c>
      <c r="C305" s="5" t="str">
        <f>VLOOKUP(A305,Data!A:K,3,FALSE)</f>
        <v>Tigers</v>
      </c>
      <c r="D305" s="5">
        <f>VLOOKUP(A305,Data!A:K,4,FALSE)</f>
        <v>0</v>
      </c>
      <c r="E305" s="5">
        <f>VLOOKUP(A305,Data!A:K,5,FALSE)</f>
        <v>11.1</v>
      </c>
      <c r="F305" s="5">
        <f>VLOOKUP(A305,Data!A:K,6,FALSE)</f>
        <v>9</v>
      </c>
      <c r="G305" s="5">
        <f>VLOOKUP(A305,Data!A:K,7,FALSE)</f>
        <v>7</v>
      </c>
      <c r="H305" s="5">
        <f>VLOOKUP(A305,Data!A:K,8,FALSE)</f>
        <v>10</v>
      </c>
      <c r="I305" s="5">
        <f>VLOOKUP(A305,Data!A:K,9,FALSE)</f>
        <v>3</v>
      </c>
      <c r="J305" s="5">
        <f>VLOOKUP(A305,Data!A:K,11,FALSE)</f>
        <v>0</v>
      </c>
      <c r="K305" s="5"/>
      <c r="L305" s="5">
        <f t="shared" si="9"/>
        <v>-1.8748770543482838</v>
      </c>
      <c r="M305" s="5">
        <f t="shared" si="10"/>
        <v>-0.90619491264786889</v>
      </c>
      <c r="N305" s="2" t="str">
        <f t="shared" si="11"/>
        <v>0</v>
      </c>
      <c r="O305" s="5"/>
      <c r="P305" s="5">
        <f t="shared" si="12"/>
        <v>-0.92912162604247273</v>
      </c>
      <c r="Q305" s="5">
        <f t="shared" si="13"/>
        <v>-1.5813722979649798</v>
      </c>
      <c r="R305" s="5">
        <f t="shared" si="14"/>
        <v>0.36855466456524405</v>
      </c>
      <c r="S305" s="5">
        <f t="shared" si="15"/>
        <v>-1.4161756892355608</v>
      </c>
      <c r="T305" s="5">
        <f t="shared" si="16"/>
        <v>-0.32422666522395566</v>
      </c>
      <c r="U305" s="5">
        <f t="shared" si="17"/>
        <v>-3.8823416139017248</v>
      </c>
    </row>
    <row r="306" spans="1:21" x14ac:dyDescent="0.25">
      <c r="A306" s="5">
        <v>15873</v>
      </c>
      <c r="B306" s="5" t="str">
        <f>VLOOKUP(A306,Data!A:K,2,FALSE)</f>
        <v>Sean Manaea</v>
      </c>
      <c r="C306" s="5" t="str">
        <f>VLOOKUP(A306,Data!A:K,3,FALSE)</f>
        <v>Athletics</v>
      </c>
      <c r="D306" s="5">
        <f>VLOOKUP(A306,Data!A:K,4,FALSE)</f>
        <v>2</v>
      </c>
      <c r="E306" s="5">
        <f>VLOOKUP(A306,Data!A:K,5,FALSE)</f>
        <v>10</v>
      </c>
      <c r="F306" s="5">
        <f>VLOOKUP(A306,Data!A:K,6,FALSE)</f>
        <v>8</v>
      </c>
      <c r="G306" s="5">
        <f>VLOOKUP(A306,Data!A:K,7,FALSE)</f>
        <v>9</v>
      </c>
      <c r="H306" s="5">
        <f>VLOOKUP(A306,Data!A:K,8,FALSE)</f>
        <v>11</v>
      </c>
      <c r="I306" s="5">
        <f>VLOOKUP(A306,Data!A:K,9,FALSE)</f>
        <v>5</v>
      </c>
      <c r="J306" s="5">
        <f>VLOOKUP(A306,Data!A:K,11,FALSE)</f>
        <v>0</v>
      </c>
      <c r="K306" s="5"/>
      <c r="L306" s="5">
        <f t="shared" si="9"/>
        <v>-1.8498786936236398</v>
      </c>
      <c r="M306" s="5">
        <f t="shared" si="10"/>
        <v>-1.2380016652789347</v>
      </c>
      <c r="N306" s="2">
        <f t="shared" si="11"/>
        <v>4.2016260162601515E-2</v>
      </c>
      <c r="O306" s="5"/>
      <c r="P306" s="5">
        <f t="shared" si="12"/>
        <v>-0.84221579889261899</v>
      </c>
      <c r="Q306" s="5">
        <f t="shared" si="13"/>
        <v>-1.5360456549637145</v>
      </c>
      <c r="R306" s="5">
        <f t="shared" si="14"/>
        <v>-0.81824097366764992</v>
      </c>
      <c r="S306" s="5">
        <f t="shared" si="15"/>
        <v>-1.3932460036624814</v>
      </c>
      <c r="T306" s="5">
        <f t="shared" si="16"/>
        <v>-0.32422666522395566</v>
      </c>
      <c r="U306" s="5">
        <f t="shared" si="17"/>
        <v>-4.9139750964104199</v>
      </c>
    </row>
    <row r="307" spans="1:21" x14ac:dyDescent="0.25">
      <c r="A307" s="5">
        <v>6329</v>
      </c>
      <c r="B307" s="5" t="str">
        <f>VLOOKUP(A307,Data!A:K,2,FALSE)</f>
        <v>John Danks</v>
      </c>
      <c r="C307" s="5" t="str">
        <f>VLOOKUP(A307,Data!A:K,3,FALSE)</f>
        <v>White Sox</v>
      </c>
      <c r="D307" s="5">
        <f>VLOOKUP(A307,Data!A:K,4,FALSE)</f>
        <v>4</v>
      </c>
      <c r="E307" s="5">
        <f>VLOOKUP(A307,Data!A:K,5,FALSE)</f>
        <v>22.1</v>
      </c>
      <c r="F307" s="5">
        <f>VLOOKUP(A307,Data!A:K,6,FALSE)</f>
        <v>18</v>
      </c>
      <c r="G307" s="5">
        <f>VLOOKUP(A307,Data!A:K,7,FALSE)</f>
        <v>16</v>
      </c>
      <c r="H307" s="5">
        <f>VLOOKUP(A307,Data!A:K,8,FALSE)</f>
        <v>28</v>
      </c>
      <c r="I307" s="5">
        <f>VLOOKUP(A307,Data!A:K,9,FALSE)</f>
        <v>11</v>
      </c>
      <c r="J307" s="5">
        <f>VLOOKUP(A307,Data!A:K,11,FALSE)</f>
        <v>0</v>
      </c>
      <c r="K307" s="5"/>
      <c r="L307" s="5">
        <f t="shared" si="9"/>
        <v>-1.883360660929045</v>
      </c>
      <c r="M307" s="5">
        <f t="shared" si="10"/>
        <v>-1.3654430131752957</v>
      </c>
      <c r="N307" s="2">
        <f t="shared" si="11"/>
        <v>0.36815656844351263</v>
      </c>
      <c r="O307" s="5"/>
      <c r="P307" s="5">
        <f t="shared" si="12"/>
        <v>0.63518326265489411</v>
      </c>
      <c r="Q307" s="5">
        <f t="shared" si="13"/>
        <v>-1.5967546428749106</v>
      </c>
      <c r="R307" s="5">
        <f t="shared" si="14"/>
        <v>-1.2740690561723256</v>
      </c>
      <c r="S307" s="5">
        <f t="shared" si="15"/>
        <v>-1.2152602740271516</v>
      </c>
      <c r="T307" s="5">
        <f t="shared" si="16"/>
        <v>-0.32422666522395566</v>
      </c>
      <c r="U307" s="5">
        <f t="shared" si="17"/>
        <v>-3.7751273756434496</v>
      </c>
    </row>
    <row r="308" spans="1:21" x14ac:dyDescent="0.25">
      <c r="A308" s="5">
        <v>9492</v>
      </c>
      <c r="B308" s="5" t="str">
        <f>VLOOKUP(A308,Data!A:K,2,FALSE)</f>
        <v>Bud Norris</v>
      </c>
      <c r="C308" s="5" t="str">
        <f>VLOOKUP(A308,Data!A:K,3,FALSE)</f>
        <v>Braves</v>
      </c>
      <c r="D308" s="5">
        <f>VLOOKUP(A308,Data!A:K,4,FALSE)</f>
        <v>5</v>
      </c>
      <c r="E308" s="5">
        <f>VLOOKUP(A308,Data!A:K,5,FALSE)</f>
        <v>28.1</v>
      </c>
      <c r="F308" s="5">
        <f>VLOOKUP(A308,Data!A:K,6,FALSE)</f>
        <v>23</v>
      </c>
      <c r="G308" s="5">
        <f>VLOOKUP(A308,Data!A:K,7,FALSE)</f>
        <v>20</v>
      </c>
      <c r="H308" s="5">
        <f>VLOOKUP(A308,Data!A:K,8,FALSE)</f>
        <v>36</v>
      </c>
      <c r="I308" s="5">
        <f>VLOOKUP(A308,Data!A:K,9,FALSE)</f>
        <v>15</v>
      </c>
      <c r="J308" s="5">
        <f>VLOOKUP(A308,Data!A:K,11,FALSE)</f>
        <v>0</v>
      </c>
      <c r="K308" s="5"/>
      <c r="L308" s="5">
        <f t="shared" si="9"/>
        <v>-1.8926694819103078</v>
      </c>
      <c r="M308" s="5">
        <f t="shared" si="10"/>
        <v>-1.4043168356144498</v>
      </c>
      <c r="N308" s="2">
        <f t="shared" si="11"/>
        <v>0.51750426756936585</v>
      </c>
      <c r="O308" s="5"/>
      <c r="P308" s="5">
        <f t="shared" si="12"/>
        <v>1.3304298798537237</v>
      </c>
      <c r="Q308" s="5">
        <f t="shared" si="13"/>
        <v>-1.613633253837766</v>
      </c>
      <c r="R308" s="5">
        <f t="shared" si="14"/>
        <v>-1.4131116842876299</v>
      </c>
      <c r="S308" s="5">
        <f t="shared" si="15"/>
        <v>-1.1337562141996946</v>
      </c>
      <c r="T308" s="5">
        <f t="shared" si="16"/>
        <v>-0.32422666522395566</v>
      </c>
      <c r="U308" s="5">
        <f t="shared" si="17"/>
        <v>-3.1542979376953224</v>
      </c>
    </row>
    <row r="309" spans="1:21" x14ac:dyDescent="0.25">
      <c r="A309" s="5">
        <v>10197</v>
      </c>
      <c r="B309" s="5" t="str">
        <f>VLOOKUP(A309,Data!A:K,2,FALSE)</f>
        <v>Shelby Miller</v>
      </c>
      <c r="C309" s="5" t="str">
        <f>VLOOKUP(A309,Data!A:K,3,FALSE)</f>
        <v>Diamondbacks</v>
      </c>
      <c r="D309" s="5">
        <f>VLOOKUP(A309,Data!A:K,4,FALSE)</f>
        <v>7</v>
      </c>
      <c r="E309" s="5">
        <f>VLOOKUP(A309,Data!A:K,5,FALSE)</f>
        <v>29.1</v>
      </c>
      <c r="F309" s="5">
        <f>VLOOKUP(A309,Data!A:K,6,FALSE)</f>
        <v>24</v>
      </c>
      <c r="G309" s="5">
        <f>VLOOKUP(A309,Data!A:K,7,FALSE)</f>
        <v>20</v>
      </c>
      <c r="H309" s="5">
        <f>VLOOKUP(A309,Data!A:K,8,FALSE)</f>
        <v>31</v>
      </c>
      <c r="I309" s="5">
        <f>VLOOKUP(A309,Data!A:K,9,FALSE)</f>
        <v>21</v>
      </c>
      <c r="J309" s="5">
        <f>VLOOKUP(A309,Data!A:K,11,FALSE)</f>
        <v>0</v>
      </c>
      <c r="K309" s="5"/>
      <c r="L309" s="5">
        <f t="shared" si="9"/>
        <v>-1.9070914367254017</v>
      </c>
      <c r="M309" s="5">
        <f t="shared" si="10"/>
        <v>-1.3826479079575731</v>
      </c>
      <c r="N309" s="2">
        <f t="shared" si="11"/>
        <v>-0.98375660045260238</v>
      </c>
      <c r="O309" s="5"/>
      <c r="P309" s="5">
        <f t="shared" si="12"/>
        <v>0.89590074410445519</v>
      </c>
      <c r="Q309" s="5">
        <f t="shared" si="13"/>
        <v>-1.6397829203892893</v>
      </c>
      <c r="R309" s="5">
        <f t="shared" si="14"/>
        <v>-1.3356069661815475</v>
      </c>
      <c r="S309" s="5">
        <f t="shared" si="15"/>
        <v>-1.9530447356838629</v>
      </c>
      <c r="T309" s="5">
        <f t="shared" si="16"/>
        <v>-0.32422666522395566</v>
      </c>
      <c r="U309" s="5">
        <f t="shared" si="17"/>
        <v>-4.3567605433742003</v>
      </c>
    </row>
    <row r="310" spans="1:21" x14ac:dyDescent="0.25">
      <c r="A310" s="5">
        <v>7738</v>
      </c>
      <c r="B310" s="5" t="str">
        <f>VLOOKUP(A310,Data!A:K,2,FALSE)</f>
        <v>Wily Peralta</v>
      </c>
      <c r="C310" s="5" t="str">
        <f>VLOOKUP(A310,Data!A:K,3,FALSE)</f>
        <v>Brewers</v>
      </c>
      <c r="D310" s="5">
        <f>VLOOKUP(A310,Data!A:K,4,FALSE)</f>
        <v>6</v>
      </c>
      <c r="E310" s="5">
        <f>VLOOKUP(A310,Data!A:K,5,FALSE)</f>
        <v>30</v>
      </c>
      <c r="F310" s="5">
        <f>VLOOKUP(A310,Data!A:K,6,FALSE)</f>
        <v>25</v>
      </c>
      <c r="G310" s="5">
        <f>VLOOKUP(A310,Data!A:K,7,FALSE)</f>
        <v>18</v>
      </c>
      <c r="H310" s="5">
        <f>VLOOKUP(A310,Data!A:K,8,FALSE)</f>
        <v>45</v>
      </c>
      <c r="I310" s="5">
        <f>VLOOKUP(A310,Data!A:K,9,FALSE)</f>
        <v>13</v>
      </c>
      <c r="J310" s="5">
        <f>VLOOKUP(A310,Data!A:K,11,FALSE)</f>
        <v>0</v>
      </c>
      <c r="K310" s="5"/>
      <c r="L310" s="5">
        <f t="shared" si="9"/>
        <v>-1.9269569725246249</v>
      </c>
      <c r="M310" s="5">
        <f t="shared" si="10"/>
        <v>-1.4959186788787129</v>
      </c>
      <c r="N310" s="2">
        <f t="shared" si="11"/>
        <v>-7.1951219512194964E-2</v>
      </c>
      <c r="O310" s="5"/>
      <c r="P310" s="5">
        <f t="shared" si="12"/>
        <v>2.1125823242024073</v>
      </c>
      <c r="Q310" s="5">
        <f t="shared" si="13"/>
        <v>-1.6758028042176145</v>
      </c>
      <c r="R310" s="5">
        <f t="shared" si="14"/>
        <v>-1.7407501882604459</v>
      </c>
      <c r="S310" s="5">
        <f t="shared" si="15"/>
        <v>-1.4554418884077267</v>
      </c>
      <c r="T310" s="5">
        <f t="shared" si="16"/>
        <v>-0.32422666522395566</v>
      </c>
      <c r="U310" s="5">
        <f t="shared" si="17"/>
        <v>-3.0836392219073354</v>
      </c>
    </row>
    <row r="311" spans="1:21" x14ac:dyDescent="0.25">
      <c r="A311" s="5">
        <v>12799</v>
      </c>
      <c r="B311" s="5" t="str">
        <f>VLOOKUP(A311,Data!A:K,2,FALSE)</f>
        <v>Cody Anderson</v>
      </c>
      <c r="C311" s="5" t="str">
        <f>VLOOKUP(A311,Data!A:K,3,FALSE)</f>
        <v>Indians</v>
      </c>
      <c r="D311" s="5">
        <f>VLOOKUP(A311,Data!A:K,4,FALSE)</f>
        <v>5</v>
      </c>
      <c r="E311" s="5">
        <f>VLOOKUP(A311,Data!A:K,5,FALSE)</f>
        <v>25</v>
      </c>
      <c r="F311" s="5">
        <f>VLOOKUP(A311,Data!A:K,6,FALSE)</f>
        <v>21</v>
      </c>
      <c r="G311" s="5">
        <f>VLOOKUP(A311,Data!A:K,7,FALSE)</f>
        <v>16</v>
      </c>
      <c r="H311" s="5">
        <f>VLOOKUP(A311,Data!A:K,8,FALSE)</f>
        <v>40</v>
      </c>
      <c r="I311" s="5">
        <f>VLOOKUP(A311,Data!A:K,9,FALSE)</f>
        <v>5</v>
      </c>
      <c r="J311" s="5">
        <f>VLOOKUP(A311,Data!A:K,11,FALSE)</f>
        <v>0</v>
      </c>
      <c r="K311" s="5"/>
      <c r="L311" s="5">
        <f t="shared" si="9"/>
        <v>-1.9423726283048219</v>
      </c>
      <c r="M311" s="5">
        <f t="shared" si="10"/>
        <v>-1.3927518734388016</v>
      </c>
      <c r="N311" s="2">
        <f t="shared" si="11"/>
        <v>-9.2959349593496055E-2</v>
      </c>
      <c r="O311" s="5"/>
      <c r="P311" s="5">
        <f t="shared" si="12"/>
        <v>1.6780531884531387</v>
      </c>
      <c r="Q311" s="5">
        <f t="shared" si="13"/>
        <v>-1.7037542340683944</v>
      </c>
      <c r="R311" s="5">
        <f t="shared" si="14"/>
        <v>-1.3717465024233273</v>
      </c>
      <c r="S311" s="5">
        <f t="shared" si="15"/>
        <v>-1.4669067311942665</v>
      </c>
      <c r="T311" s="5">
        <f t="shared" si="16"/>
        <v>-0.32422666522395566</v>
      </c>
      <c r="U311" s="5">
        <f t="shared" si="17"/>
        <v>-3.1885809444568056</v>
      </c>
    </row>
    <row r="312" spans="1:21" x14ac:dyDescent="0.25">
      <c r="A312" s="5">
        <v>9975</v>
      </c>
      <c r="B312" s="5" t="str">
        <f>VLOOKUP(A312,Data!A:K,2,FALSE)</f>
        <v>Tom Wilhelmsen</v>
      </c>
      <c r="C312" s="5" t="str">
        <f>VLOOKUP(A312,Data!A:K,3,FALSE)</f>
        <v>Rangers</v>
      </c>
      <c r="D312" s="5">
        <f>VLOOKUP(A312,Data!A:K,4,FALSE)</f>
        <v>0</v>
      </c>
      <c r="E312" s="5">
        <f>VLOOKUP(A312,Data!A:K,5,FALSE)</f>
        <v>13</v>
      </c>
      <c r="F312" s="5">
        <f>VLOOKUP(A312,Data!A:K,6,FALSE)</f>
        <v>11</v>
      </c>
      <c r="G312" s="5">
        <f>VLOOKUP(A312,Data!A:K,7,FALSE)</f>
        <v>4</v>
      </c>
      <c r="H312" s="5">
        <f>VLOOKUP(A312,Data!A:K,8,FALSE)</f>
        <v>17</v>
      </c>
      <c r="I312" s="5">
        <f>VLOOKUP(A312,Data!A:K,9,FALSE)</f>
        <v>6</v>
      </c>
      <c r="J312" s="5">
        <f>VLOOKUP(A312,Data!A:K,11,FALSE)</f>
        <v>0</v>
      </c>
      <c r="K312" s="5"/>
      <c r="L312" s="5">
        <f t="shared" si="9"/>
        <v>-1.9566024644096192</v>
      </c>
      <c r="M312" s="5">
        <f t="shared" si="10"/>
        <v>-1.3689441491065144</v>
      </c>
      <c r="N312" s="2" t="str">
        <f t="shared" si="11"/>
        <v>0</v>
      </c>
      <c r="O312" s="5"/>
      <c r="P312" s="5">
        <f t="shared" si="12"/>
        <v>-0.32078083599349677</v>
      </c>
      <c r="Q312" s="5">
        <f t="shared" si="13"/>
        <v>-1.7295555539306529</v>
      </c>
      <c r="R312" s="5">
        <f t="shared" si="14"/>
        <v>-1.2865918056916847</v>
      </c>
      <c r="S312" s="5">
        <f t="shared" si="15"/>
        <v>-1.4161756892355608</v>
      </c>
      <c r="T312" s="5">
        <f t="shared" si="16"/>
        <v>-0.32422666522395566</v>
      </c>
      <c r="U312" s="5">
        <f t="shared" si="17"/>
        <v>-5.0773305500753505</v>
      </c>
    </row>
    <row r="313" spans="1:21" x14ac:dyDescent="0.25">
      <c r="A313" s="5">
        <v>7593</v>
      </c>
      <c r="B313" s="5" t="str">
        <f>VLOOKUP(A313,Data!A:K,2,FALSE)</f>
        <v>Jordan Lyles</v>
      </c>
      <c r="C313" s="5" t="str">
        <f>VLOOKUP(A313,Data!A:K,3,FALSE)</f>
        <v>Rockies</v>
      </c>
      <c r="D313" s="5">
        <f>VLOOKUP(A313,Data!A:K,4,FALSE)</f>
        <v>4</v>
      </c>
      <c r="E313" s="5">
        <f>VLOOKUP(A313,Data!A:K,5,FALSE)</f>
        <v>17.2</v>
      </c>
      <c r="F313" s="5">
        <f>VLOOKUP(A313,Data!A:K,6,FALSE)</f>
        <v>15</v>
      </c>
      <c r="G313" s="5">
        <f>VLOOKUP(A313,Data!A:K,7,FALSE)</f>
        <v>9</v>
      </c>
      <c r="H313" s="5">
        <f>VLOOKUP(A313,Data!A:K,8,FALSE)</f>
        <v>22</v>
      </c>
      <c r="I313" s="5">
        <f>VLOOKUP(A313,Data!A:K,9,FALSE)</f>
        <v>11</v>
      </c>
      <c r="J313" s="5">
        <f>VLOOKUP(A313,Data!A:K,11,FALSE)</f>
        <v>0</v>
      </c>
      <c r="K313" s="5"/>
      <c r="L313" s="5">
        <f t="shared" si="9"/>
        <v>-2.0165828782234447</v>
      </c>
      <c r="M313" s="5">
        <f t="shared" si="10"/>
        <v>-1.4845223457196528</v>
      </c>
      <c r="N313" s="2">
        <f t="shared" si="11"/>
        <v>-0.65674040461334915</v>
      </c>
      <c r="O313" s="5"/>
      <c r="P313" s="5">
        <f t="shared" si="12"/>
        <v>0.11374829975577179</v>
      </c>
      <c r="Q313" s="5">
        <f t="shared" si="13"/>
        <v>-1.8383111173035445</v>
      </c>
      <c r="R313" s="5">
        <f t="shared" si="14"/>
        <v>-1.6999881531970429</v>
      </c>
      <c r="S313" s="5">
        <f t="shared" si="15"/>
        <v>-1.7745810047644486</v>
      </c>
      <c r="T313" s="5">
        <f t="shared" si="16"/>
        <v>-0.32422666522395566</v>
      </c>
      <c r="U313" s="5">
        <f t="shared" si="17"/>
        <v>-5.5233586407332194</v>
      </c>
    </row>
    <row r="314" spans="1:21" x14ac:dyDescent="0.25">
      <c r="A314" s="5">
        <v>4732</v>
      </c>
      <c r="B314" s="5" t="str">
        <f>VLOOKUP(A314,Data!A:K,2,FALSE)</f>
        <v>Matt Cain</v>
      </c>
      <c r="C314" s="5" t="str">
        <f>VLOOKUP(A314,Data!A:K,3,FALSE)</f>
        <v>Giants</v>
      </c>
      <c r="D314" s="5">
        <f>VLOOKUP(A314,Data!A:K,4,FALSE)</f>
        <v>6</v>
      </c>
      <c r="E314" s="5">
        <f>VLOOKUP(A314,Data!A:K,5,FALSE)</f>
        <v>31</v>
      </c>
      <c r="F314" s="5">
        <f>VLOOKUP(A314,Data!A:K,6,FALSE)</f>
        <v>27</v>
      </c>
      <c r="G314" s="5">
        <f>VLOOKUP(A314,Data!A:K,7,FALSE)</f>
        <v>21</v>
      </c>
      <c r="H314" s="5">
        <f>VLOOKUP(A314,Data!A:K,8,FALSE)</f>
        <v>44</v>
      </c>
      <c r="I314" s="5">
        <f>VLOOKUP(A314,Data!A:K,9,FALSE)</f>
        <v>9</v>
      </c>
      <c r="J314" s="5">
        <f>VLOOKUP(A314,Data!A:K,11,FALSE)</f>
        <v>0</v>
      </c>
      <c r="K314" s="5"/>
      <c r="L314" s="5">
        <f t="shared" si="9"/>
        <v>-2.0139808357999303</v>
      </c>
      <c r="M314" s="5">
        <f t="shared" si="10"/>
        <v>-1.3228646826569261</v>
      </c>
      <c r="N314" s="2">
        <f t="shared" si="11"/>
        <v>-0.1328979805927093</v>
      </c>
      <c r="O314" s="5"/>
      <c r="P314" s="5">
        <f t="shared" si="12"/>
        <v>2.0256764970525536</v>
      </c>
      <c r="Q314" s="5">
        <f t="shared" si="13"/>
        <v>-1.8335931340204039</v>
      </c>
      <c r="R314" s="5">
        <f t="shared" si="14"/>
        <v>-1.1217762636304405</v>
      </c>
      <c r="S314" s="5">
        <f t="shared" si="15"/>
        <v>-1.4887025846921065</v>
      </c>
      <c r="T314" s="5">
        <f t="shared" si="16"/>
        <v>-0.32422666522395566</v>
      </c>
      <c r="U314" s="5">
        <f t="shared" si="17"/>
        <v>-2.7426221505143533</v>
      </c>
    </row>
    <row r="315" spans="1:21" x14ac:dyDescent="0.25">
      <c r="A315" s="5">
        <v>3656</v>
      </c>
      <c r="B315" s="5" t="str">
        <f>VLOOKUP(A315,Data!A:K,2,FALSE)</f>
        <v>Jim Johnson</v>
      </c>
      <c r="C315" s="5" t="str">
        <f>VLOOKUP(A315,Data!A:K,3,FALSE)</f>
        <v>Braves</v>
      </c>
      <c r="D315" s="5">
        <f>VLOOKUP(A315,Data!A:K,4,FALSE)</f>
        <v>0</v>
      </c>
      <c r="E315" s="5">
        <f>VLOOKUP(A315,Data!A:K,5,FALSE)</f>
        <v>13.2</v>
      </c>
      <c r="F315" s="5">
        <f>VLOOKUP(A315,Data!A:K,6,FALSE)</f>
        <v>12</v>
      </c>
      <c r="G315" s="5">
        <f>VLOOKUP(A315,Data!A:K,7,FALSE)</f>
        <v>14</v>
      </c>
      <c r="H315" s="5">
        <f>VLOOKUP(A315,Data!A:K,8,FALSE)</f>
        <v>13</v>
      </c>
      <c r="I315" s="5">
        <f>VLOOKUP(A315,Data!A:K,9,FALSE)</f>
        <v>6</v>
      </c>
      <c r="J315" s="5">
        <f>VLOOKUP(A315,Data!A:K,11,FALSE)</f>
        <v>0</v>
      </c>
      <c r="K315" s="5"/>
      <c r="L315" s="5">
        <f t="shared" si="9"/>
        <v>-2.1021348791177727</v>
      </c>
      <c r="M315" s="5">
        <f t="shared" si="10"/>
        <v>-1.1137325587263143</v>
      </c>
      <c r="N315" s="2" t="str">
        <f t="shared" si="11"/>
        <v>0</v>
      </c>
      <c r="O315" s="5"/>
      <c r="P315" s="5">
        <f t="shared" si="12"/>
        <v>-0.66840414459291164</v>
      </c>
      <c r="Q315" s="5">
        <f t="shared" si="13"/>
        <v>-1.9934326888855687</v>
      </c>
      <c r="R315" s="5">
        <f t="shared" si="14"/>
        <v>-0.37375926118202973</v>
      </c>
      <c r="S315" s="5">
        <f t="shared" si="15"/>
        <v>-1.4161756892355608</v>
      </c>
      <c r="T315" s="5">
        <f t="shared" si="16"/>
        <v>-0.32422666522395566</v>
      </c>
      <c r="U315" s="5">
        <f t="shared" si="17"/>
        <v>-4.775998449120026</v>
      </c>
    </row>
    <row r="316" spans="1:21" x14ac:dyDescent="0.25">
      <c r="A316" s="5">
        <v>3926</v>
      </c>
      <c r="B316" s="5" t="str">
        <f>VLOOKUP(A316,Data!A:K,2,FALSE)</f>
        <v>Casey Fien</v>
      </c>
      <c r="C316" s="5" t="str">
        <f>VLOOKUP(A316,Data!A:K,3,FALSE)</f>
        <v>Twins</v>
      </c>
      <c r="D316" s="5">
        <f>VLOOKUP(A316,Data!A:K,4,FALSE)</f>
        <v>0</v>
      </c>
      <c r="E316" s="5">
        <f>VLOOKUP(A316,Data!A:K,5,FALSE)</f>
        <v>13.2</v>
      </c>
      <c r="F316" s="5">
        <f>VLOOKUP(A316,Data!A:K,6,FALSE)</f>
        <v>12</v>
      </c>
      <c r="G316" s="5">
        <f>VLOOKUP(A316,Data!A:K,7,FALSE)</f>
        <v>12</v>
      </c>
      <c r="H316" s="5">
        <f>VLOOKUP(A316,Data!A:K,8,FALSE)</f>
        <v>21</v>
      </c>
      <c r="I316" s="5">
        <f>VLOOKUP(A316,Data!A:K,9,FALSE)</f>
        <v>3</v>
      </c>
      <c r="J316" s="5">
        <f>VLOOKUP(A316,Data!A:K,11,FALSE)</f>
        <v>0</v>
      </c>
      <c r="K316" s="5"/>
      <c r="L316" s="5">
        <f t="shared" si="9"/>
        <v>-2.1021348791177727</v>
      </c>
      <c r="M316" s="5">
        <f t="shared" si="10"/>
        <v>-1.4068200741806076</v>
      </c>
      <c r="N316" s="2" t="str">
        <f t="shared" si="11"/>
        <v>0</v>
      </c>
      <c r="O316" s="5"/>
      <c r="P316" s="5">
        <f t="shared" si="12"/>
        <v>2.6842472605918082E-2</v>
      </c>
      <c r="Q316" s="5">
        <f t="shared" si="13"/>
        <v>-1.9934326888855687</v>
      </c>
      <c r="R316" s="5">
        <f t="shared" si="14"/>
        <v>-1.4220651868556615</v>
      </c>
      <c r="S316" s="5">
        <f t="shared" si="15"/>
        <v>-1.4161756892355608</v>
      </c>
      <c r="T316" s="5">
        <f t="shared" si="16"/>
        <v>-0.32422666522395566</v>
      </c>
      <c r="U316" s="5">
        <f t="shared" si="17"/>
        <v>-5.1290577575948282</v>
      </c>
    </row>
    <row r="317" spans="1:21" x14ac:dyDescent="0.25">
      <c r="A317" s="5">
        <v>10304</v>
      </c>
      <c r="B317" s="5" t="str">
        <f>VLOOKUP(A317,Data!A:K,2,FALSE)</f>
        <v>Jarred Cosart</v>
      </c>
      <c r="C317" s="5" t="str">
        <f>VLOOKUP(A317,Data!A:K,3,FALSE)</f>
        <v>Marlins</v>
      </c>
      <c r="D317" s="5">
        <f>VLOOKUP(A317,Data!A:K,4,FALSE)</f>
        <v>3</v>
      </c>
      <c r="E317" s="5">
        <f>VLOOKUP(A317,Data!A:K,5,FALSE)</f>
        <v>14.2</v>
      </c>
      <c r="F317" s="5">
        <f>VLOOKUP(A317,Data!A:K,6,FALSE)</f>
        <v>13</v>
      </c>
      <c r="G317" s="5">
        <f>VLOOKUP(A317,Data!A:K,7,FALSE)</f>
        <v>8</v>
      </c>
      <c r="H317" s="5">
        <f>VLOOKUP(A317,Data!A:K,8,FALSE)</f>
        <v>16</v>
      </c>
      <c r="I317" s="5">
        <f>VLOOKUP(A317,Data!A:K,9,FALSE)</f>
        <v>15</v>
      </c>
      <c r="J317" s="5">
        <f>VLOOKUP(A317,Data!A:K,11,FALSE)</f>
        <v>0</v>
      </c>
      <c r="K317" s="5"/>
      <c r="L317" s="5">
        <f t="shared" si="9"/>
        <v>-2.1169386458721231</v>
      </c>
      <c r="M317" s="5">
        <f t="shared" si="10"/>
        <v>-1.6891748073788284</v>
      </c>
      <c r="N317" s="2">
        <f t="shared" si="11"/>
        <v>-0.41007099507614808</v>
      </c>
      <c r="O317" s="5"/>
      <c r="P317" s="5">
        <f t="shared" si="12"/>
        <v>-0.4076866631433505</v>
      </c>
      <c r="Q317" s="5">
        <f t="shared" si="13"/>
        <v>-2.0202746509701841</v>
      </c>
      <c r="R317" s="5">
        <f t="shared" si="14"/>
        <v>-2.4319824448285692</v>
      </c>
      <c r="S317" s="5">
        <f t="shared" si="15"/>
        <v>-1.6399652160365501</v>
      </c>
      <c r="T317" s="5">
        <f t="shared" si="16"/>
        <v>-0.32422666522395566</v>
      </c>
      <c r="U317" s="5">
        <f t="shared" si="17"/>
        <v>-6.8241356402026092</v>
      </c>
    </row>
    <row r="318" spans="1:21" x14ac:dyDescent="0.25">
      <c r="A318" s="5">
        <v>3548</v>
      </c>
      <c r="B318" s="5" t="str">
        <f>VLOOKUP(A318,Data!A:K,2,FALSE)</f>
        <v>Liam Hendriks</v>
      </c>
      <c r="C318" s="5" t="str">
        <f>VLOOKUP(A318,Data!A:K,3,FALSE)</f>
        <v>Athletics</v>
      </c>
      <c r="D318" s="5">
        <f>VLOOKUP(A318,Data!A:K,4,FALSE)</f>
        <v>0</v>
      </c>
      <c r="E318" s="5">
        <f>VLOOKUP(A318,Data!A:K,5,FALSE)</f>
        <v>16.100000000000001</v>
      </c>
      <c r="F318" s="5">
        <f>VLOOKUP(A318,Data!A:K,6,FALSE)</f>
        <v>15</v>
      </c>
      <c r="G318" s="5">
        <f>VLOOKUP(A318,Data!A:K,7,FALSE)</f>
        <v>19</v>
      </c>
      <c r="H318" s="5">
        <f>VLOOKUP(A318,Data!A:K,8,FALSE)</f>
        <v>28</v>
      </c>
      <c r="I318" s="5">
        <f>VLOOKUP(A318,Data!A:K,9,FALSE)</f>
        <v>1</v>
      </c>
      <c r="J318" s="5">
        <f>VLOOKUP(A318,Data!A:K,11,FALSE)</f>
        <v>0</v>
      </c>
      <c r="K318" s="5"/>
      <c r="L318" s="5">
        <f t="shared" si="9"/>
        <v>-2.1543618326362264</v>
      </c>
      <c r="M318" s="5">
        <f t="shared" si="10"/>
        <v>-1.3937130548559433</v>
      </c>
      <c r="N318" s="2" t="str">
        <f t="shared" si="11"/>
        <v>0</v>
      </c>
      <c r="O318" s="5"/>
      <c r="P318" s="5">
        <f t="shared" si="12"/>
        <v>0.63518326265489411</v>
      </c>
      <c r="Q318" s="5">
        <f t="shared" si="13"/>
        <v>-2.0881297973580013</v>
      </c>
      <c r="R318" s="5">
        <f t="shared" si="14"/>
        <v>-1.3751844249621814</v>
      </c>
      <c r="S318" s="5">
        <f t="shared" si="15"/>
        <v>-1.4161756892355608</v>
      </c>
      <c r="T318" s="5">
        <f t="shared" si="16"/>
        <v>-0.32422666522395566</v>
      </c>
      <c r="U318" s="5">
        <f t="shared" si="17"/>
        <v>-4.5685333141248048</v>
      </c>
    </row>
    <row r="319" spans="1:21" x14ac:dyDescent="0.25">
      <c r="A319" s="5">
        <v>1051</v>
      </c>
      <c r="B319" s="5" t="str">
        <f>VLOOKUP(A319,Data!A:K,2,FALSE)</f>
        <v>Jake Peavy</v>
      </c>
      <c r="C319" s="5" t="str">
        <f>VLOOKUP(A319,Data!A:K,3,FALSE)</f>
        <v>Giants</v>
      </c>
      <c r="D319" s="5">
        <f>VLOOKUP(A319,Data!A:K,4,FALSE)</f>
        <v>6</v>
      </c>
      <c r="E319" s="5">
        <f>VLOOKUP(A319,Data!A:K,5,FALSE)</f>
        <v>29</v>
      </c>
      <c r="F319" s="5">
        <f>VLOOKUP(A319,Data!A:K,6,FALSE)</f>
        <v>29</v>
      </c>
      <c r="G319" s="5">
        <f>VLOOKUP(A319,Data!A:K,7,FALSE)</f>
        <v>25</v>
      </c>
      <c r="H319" s="5">
        <f>VLOOKUP(A319,Data!A:K,8,FALSE)</f>
        <v>47</v>
      </c>
      <c r="I319" s="5">
        <f>VLOOKUP(A319,Data!A:K,9,FALSE)</f>
        <v>8</v>
      </c>
      <c r="J319" s="5">
        <f>VLOOKUP(A319,Data!A:K,11,FALSE)</f>
        <v>0</v>
      </c>
      <c r="K319" s="5"/>
      <c r="L319" s="5">
        <f t="shared" si="9"/>
        <v>-2.3123483670295499</v>
      </c>
      <c r="M319" s="5">
        <f t="shared" si="10"/>
        <v>-1.4674588704814959</v>
      </c>
      <c r="N319" s="2">
        <f t="shared" si="11"/>
        <v>-1.2245528455284556</v>
      </c>
      <c r="O319" s="5"/>
      <c r="P319" s="5">
        <f t="shared" si="12"/>
        <v>2.2863939785021148</v>
      </c>
      <c r="Q319" s="5">
        <f t="shared" si="13"/>
        <v>-2.3745885504871134</v>
      </c>
      <c r="R319" s="5">
        <f t="shared" si="14"/>
        <v>-1.6389560680295165</v>
      </c>
      <c r="S319" s="5">
        <f t="shared" si="15"/>
        <v>-2.0844553411351789</v>
      </c>
      <c r="T319" s="5">
        <f t="shared" si="16"/>
        <v>-0.32422666522395566</v>
      </c>
      <c r="U319" s="5">
        <f t="shared" si="17"/>
        <v>-4.1358326463736494</v>
      </c>
    </row>
    <row r="320" spans="1:21" x14ac:dyDescent="0.25">
      <c r="A320" s="5">
        <v>3855</v>
      </c>
      <c r="B320" s="5" t="str">
        <f>VLOOKUP(A320,Data!A:K,2,FALSE)</f>
        <v>Brett Oberholtzer</v>
      </c>
      <c r="C320" s="5" t="str">
        <f>VLOOKUP(A320,Data!A:K,3,FALSE)</f>
        <v>Phillies</v>
      </c>
      <c r="D320" s="5">
        <f>VLOOKUP(A320,Data!A:K,4,FALSE)</f>
        <v>0</v>
      </c>
      <c r="E320" s="5">
        <f>VLOOKUP(A320,Data!A:K,5,FALSE)</f>
        <v>15</v>
      </c>
      <c r="F320" s="5">
        <f>VLOOKUP(A320,Data!A:K,6,FALSE)</f>
        <v>15</v>
      </c>
      <c r="G320" s="5">
        <f>VLOOKUP(A320,Data!A:K,7,FALSE)</f>
        <v>16</v>
      </c>
      <c r="H320" s="5">
        <f>VLOOKUP(A320,Data!A:K,8,FALSE)</f>
        <v>26</v>
      </c>
      <c r="I320" s="5">
        <f>VLOOKUP(A320,Data!A:K,9,FALSE)</f>
        <v>7</v>
      </c>
      <c r="J320" s="5">
        <f>VLOOKUP(A320,Data!A:K,11,FALSE)</f>
        <v>0</v>
      </c>
      <c r="K320" s="5"/>
      <c r="L320" s="5">
        <f t="shared" si="9"/>
        <v>-2.3123483670295499</v>
      </c>
      <c r="M320" s="5">
        <f t="shared" si="10"/>
        <v>-1.7022522897585355</v>
      </c>
      <c r="N320" s="2" t="str">
        <f t="shared" si="11"/>
        <v>0</v>
      </c>
      <c r="O320" s="5"/>
      <c r="P320" s="5">
        <f t="shared" si="12"/>
        <v>0.46137160835518665</v>
      </c>
      <c r="Q320" s="5">
        <f t="shared" si="13"/>
        <v>-2.3745885504871134</v>
      </c>
      <c r="R320" s="5">
        <f t="shared" si="14"/>
        <v>-2.4787575599346829</v>
      </c>
      <c r="S320" s="5">
        <f t="shared" si="15"/>
        <v>-1.4161756892355608</v>
      </c>
      <c r="T320" s="5">
        <f t="shared" si="16"/>
        <v>-0.32422666522395566</v>
      </c>
      <c r="U320" s="5">
        <f t="shared" si="17"/>
        <v>-6.1323768565261263</v>
      </c>
    </row>
    <row r="321" spans="1:21" x14ac:dyDescent="0.25">
      <c r="A321" s="5">
        <v>6983</v>
      </c>
      <c r="B321" s="5" t="str">
        <f>VLOOKUP(A321,Data!A:K,2,FALSE)</f>
        <v>Drew Storen</v>
      </c>
      <c r="C321" s="5" t="str">
        <f>VLOOKUP(A321,Data!A:K,3,FALSE)</f>
        <v>Blue Jays</v>
      </c>
      <c r="D321" s="5">
        <f>VLOOKUP(A321,Data!A:K,4,FALSE)</f>
        <v>0</v>
      </c>
      <c r="E321" s="5">
        <f>VLOOKUP(A321,Data!A:K,5,FALSE)</f>
        <v>11</v>
      </c>
      <c r="F321" s="5">
        <f>VLOOKUP(A321,Data!A:K,6,FALSE)</f>
        <v>11</v>
      </c>
      <c r="G321" s="5">
        <f>VLOOKUP(A321,Data!A:K,7,FALSE)</f>
        <v>10</v>
      </c>
      <c r="H321" s="5">
        <f>VLOOKUP(A321,Data!A:K,8,FALSE)</f>
        <v>18</v>
      </c>
      <c r="I321" s="5">
        <f>VLOOKUP(A321,Data!A:K,9,FALSE)</f>
        <v>3</v>
      </c>
      <c r="J321" s="5">
        <f>VLOOKUP(A321,Data!A:K,11,FALSE)</f>
        <v>2</v>
      </c>
      <c r="K321" s="5"/>
      <c r="L321" s="5">
        <f t="shared" si="9"/>
        <v>-2.3123483670295499</v>
      </c>
      <c r="M321" s="5">
        <f t="shared" si="10"/>
        <v>-1.477161077889638</v>
      </c>
      <c r="N321" s="2" t="str">
        <f t="shared" si="11"/>
        <v>0</v>
      </c>
      <c r="O321" s="5"/>
      <c r="P321" s="5">
        <f t="shared" si="12"/>
        <v>-0.23387500884364307</v>
      </c>
      <c r="Q321" s="5">
        <f t="shared" si="13"/>
        <v>-2.3745885504871134</v>
      </c>
      <c r="R321" s="5">
        <f t="shared" si="14"/>
        <v>-1.6736586090173331</v>
      </c>
      <c r="S321" s="5">
        <f t="shared" si="15"/>
        <v>-1.4161756892355608</v>
      </c>
      <c r="T321" s="5">
        <f t="shared" si="16"/>
        <v>0.56671551568556955</v>
      </c>
      <c r="U321" s="5">
        <f t="shared" si="17"/>
        <v>-5.1315823418980813</v>
      </c>
    </row>
    <row r="322" spans="1:21" x14ac:dyDescent="0.25">
      <c r="A322" s="5">
        <v>4776</v>
      </c>
      <c r="B322" s="5" t="str">
        <f>VLOOKUP(A322,Data!A:K,2,FALSE)</f>
        <v>Matt Shoemaker</v>
      </c>
      <c r="C322" s="5" t="str">
        <f>VLOOKUP(A322,Data!A:K,3,FALSE)</f>
        <v>Angels</v>
      </c>
      <c r="D322" s="5">
        <f>VLOOKUP(A322,Data!A:K,4,FALSE)</f>
        <v>5</v>
      </c>
      <c r="E322" s="5">
        <f>VLOOKUP(A322,Data!A:K,5,FALSE)</f>
        <v>20.2</v>
      </c>
      <c r="F322" s="5">
        <f>VLOOKUP(A322,Data!A:K,6,FALSE)</f>
        <v>21</v>
      </c>
      <c r="G322" s="5">
        <f>VLOOKUP(A322,Data!A:K,7,FALSE)</f>
        <v>16</v>
      </c>
      <c r="H322" s="5">
        <f>VLOOKUP(A322,Data!A:K,8,FALSE)</f>
        <v>29</v>
      </c>
      <c r="I322" s="5">
        <f>VLOOKUP(A322,Data!A:K,9,FALSE)</f>
        <v>10</v>
      </c>
      <c r="J322" s="5">
        <f>VLOOKUP(A322,Data!A:K,11,FALSE)</f>
        <v>0</v>
      </c>
      <c r="K322" s="5"/>
      <c r="L322" s="5">
        <f t="shared" si="9"/>
        <v>-2.403926520179235</v>
      </c>
      <c r="M322" s="5">
        <f t="shared" si="10"/>
        <v>-1.4938757718402986</v>
      </c>
      <c r="N322" s="2">
        <f t="shared" si="11"/>
        <v>-1.861486758431941</v>
      </c>
      <c r="O322" s="5"/>
      <c r="P322" s="5">
        <f t="shared" si="12"/>
        <v>0.72208908980474773</v>
      </c>
      <c r="Q322" s="5">
        <f t="shared" si="13"/>
        <v>-2.5406366486105583</v>
      </c>
      <c r="R322" s="5">
        <f t="shared" si="14"/>
        <v>-1.7334431845805023</v>
      </c>
      <c r="S322" s="5">
        <f t="shared" si="15"/>
        <v>-2.4320515883306304</v>
      </c>
      <c r="T322" s="5">
        <f t="shared" si="16"/>
        <v>-0.32422666522395566</v>
      </c>
      <c r="U322" s="5">
        <f t="shared" si="17"/>
        <v>-6.3082689969408987</v>
      </c>
    </row>
    <row r="323" spans="1:21" x14ac:dyDescent="0.25">
      <c r="A323" s="5">
        <v>13119</v>
      </c>
      <c r="B323" s="5" t="str">
        <f>VLOOKUP(A323,Data!A:K,2,FALSE)</f>
        <v>Taylor Jungmann</v>
      </c>
      <c r="C323" s="5" t="str">
        <f>VLOOKUP(A323,Data!A:K,3,FALSE)</f>
        <v>Brewers</v>
      </c>
      <c r="D323" s="5">
        <f>VLOOKUP(A323,Data!A:K,4,FALSE)</f>
        <v>5</v>
      </c>
      <c r="E323" s="5">
        <f>VLOOKUP(A323,Data!A:K,5,FALSE)</f>
        <v>20.2</v>
      </c>
      <c r="F323" s="5">
        <f>VLOOKUP(A323,Data!A:K,6,FALSE)</f>
        <v>21</v>
      </c>
      <c r="G323" s="5">
        <f>VLOOKUP(A323,Data!A:K,7,FALSE)</f>
        <v>13</v>
      </c>
      <c r="H323" s="5">
        <f>VLOOKUP(A323,Data!A:K,8,FALSE)</f>
        <v>27</v>
      </c>
      <c r="I323" s="5">
        <f>VLOOKUP(A323,Data!A:K,9,FALSE)</f>
        <v>13</v>
      </c>
      <c r="J323" s="5">
        <f>VLOOKUP(A323,Data!A:K,11,FALSE)</f>
        <v>0</v>
      </c>
      <c r="K323" s="5"/>
      <c r="L323" s="5">
        <f t="shared" si="9"/>
        <v>-2.403926520179235</v>
      </c>
      <c r="M323" s="5">
        <f t="shared" si="10"/>
        <v>-1.5321802788105627</v>
      </c>
      <c r="N323" s="2">
        <f t="shared" si="11"/>
        <v>-1.861486758431941</v>
      </c>
      <c r="O323" s="5"/>
      <c r="P323" s="5">
        <f t="shared" si="12"/>
        <v>0.54827743550504038</v>
      </c>
      <c r="Q323" s="5">
        <f t="shared" si="13"/>
        <v>-2.5406366486105583</v>
      </c>
      <c r="R323" s="5">
        <f t="shared" si="14"/>
        <v>-1.8704495035794326</v>
      </c>
      <c r="S323" s="5">
        <f t="shared" si="15"/>
        <v>-2.4320515883306304</v>
      </c>
      <c r="T323" s="5">
        <f t="shared" si="16"/>
        <v>-0.32422666522395566</v>
      </c>
      <c r="U323" s="5">
        <f t="shared" si="17"/>
        <v>-6.6190869702395361</v>
      </c>
    </row>
    <row r="324" spans="1:21" x14ac:dyDescent="0.25">
      <c r="A324" s="5">
        <v>12910</v>
      </c>
      <c r="B324" s="5" t="str">
        <f>VLOOKUP(A324,Data!A:K,2,FALSE)</f>
        <v>Ken Giles</v>
      </c>
      <c r="C324" s="5" t="str">
        <f>VLOOKUP(A324,Data!A:K,3,FALSE)</f>
        <v>Astros</v>
      </c>
      <c r="D324" s="5">
        <f>VLOOKUP(A324,Data!A:K,4,FALSE)</f>
        <v>0</v>
      </c>
      <c r="E324" s="5">
        <f>VLOOKUP(A324,Data!A:K,5,FALSE)</f>
        <v>11.2</v>
      </c>
      <c r="F324" s="5">
        <f>VLOOKUP(A324,Data!A:K,6,FALSE)</f>
        <v>12</v>
      </c>
      <c r="G324" s="5">
        <f>VLOOKUP(A324,Data!A:K,7,FALSE)</f>
        <v>16</v>
      </c>
      <c r="H324" s="5">
        <f>VLOOKUP(A324,Data!A:K,8,FALSE)</f>
        <v>17</v>
      </c>
      <c r="I324" s="5">
        <f>VLOOKUP(A324,Data!A:K,9,FALSE)</f>
        <v>5</v>
      </c>
      <c r="J324" s="5">
        <f>VLOOKUP(A324,Data!A:K,11,FALSE)</f>
        <v>0</v>
      </c>
      <c r="K324" s="5"/>
      <c r="L324" s="5">
        <f t="shared" si="9"/>
        <v>-2.477516107531661</v>
      </c>
      <c r="M324" s="5">
        <f t="shared" si="10"/>
        <v>-1.5198681158558351</v>
      </c>
      <c r="N324" s="2" t="str">
        <f t="shared" si="11"/>
        <v>0</v>
      </c>
      <c r="O324" s="5"/>
      <c r="P324" s="5">
        <f t="shared" si="12"/>
        <v>-0.32078083599349677</v>
      </c>
      <c r="Q324" s="5">
        <f t="shared" si="13"/>
        <v>-2.6740681560311845</v>
      </c>
      <c r="R324" s="5">
        <f t="shared" si="14"/>
        <v>-1.8264117581869199</v>
      </c>
      <c r="S324" s="5">
        <f t="shared" si="15"/>
        <v>-1.4161756892355608</v>
      </c>
      <c r="T324" s="5">
        <f t="shared" si="16"/>
        <v>-0.32422666522395566</v>
      </c>
      <c r="U324" s="5">
        <f t="shared" si="17"/>
        <v>-6.5616631046711174</v>
      </c>
    </row>
    <row r="325" spans="1:21" x14ac:dyDescent="0.25">
      <c r="A325" s="5">
        <v>2155</v>
      </c>
      <c r="B325" s="5" t="str">
        <f>VLOOKUP(A325,Data!A:K,2,FALSE)</f>
        <v>Alfredo Simon</v>
      </c>
      <c r="C325" s="5" t="str">
        <f>VLOOKUP(A325,Data!A:K,3,FALSE)</f>
        <v>Reds</v>
      </c>
      <c r="D325" s="5">
        <f>VLOOKUP(A325,Data!A:K,4,FALSE)</f>
        <v>5</v>
      </c>
      <c r="E325" s="5">
        <f>VLOOKUP(A325,Data!A:K,5,FALSE)</f>
        <v>21</v>
      </c>
      <c r="F325" s="5">
        <f>VLOOKUP(A325,Data!A:K,6,FALSE)</f>
        <v>23</v>
      </c>
      <c r="G325" s="5">
        <f>VLOOKUP(A325,Data!A:K,7,FALSE)</f>
        <v>21</v>
      </c>
      <c r="H325" s="5">
        <f>VLOOKUP(A325,Data!A:K,8,FALSE)</f>
        <v>35</v>
      </c>
      <c r="I325" s="5">
        <f>VLOOKUP(A325,Data!A:K,9,FALSE)</f>
        <v>11</v>
      </c>
      <c r="J325" s="5">
        <f>VLOOKUP(A325,Data!A:K,11,FALSE)</f>
        <v>0</v>
      </c>
      <c r="K325" s="5"/>
      <c r="L325" s="5">
        <f t="shared" si="9"/>
        <v>-2.5325720210323639</v>
      </c>
      <c r="M325" s="5">
        <f t="shared" si="10"/>
        <v>-1.694883232227113</v>
      </c>
      <c r="N325" s="2">
        <f t="shared" si="11"/>
        <v>-2.0067944250871084</v>
      </c>
      <c r="O325" s="5"/>
      <c r="P325" s="5">
        <f t="shared" si="12"/>
        <v>1.24352405270387</v>
      </c>
      <c r="Q325" s="5">
        <f t="shared" si="13"/>
        <v>-2.7738946912125404</v>
      </c>
      <c r="R325" s="5">
        <f t="shared" si="14"/>
        <v>-2.4524001538034592</v>
      </c>
      <c r="S325" s="5">
        <f t="shared" si="15"/>
        <v>-2.5113508666306656</v>
      </c>
      <c r="T325" s="5">
        <f t="shared" si="16"/>
        <v>-0.32422666522395566</v>
      </c>
      <c r="U325" s="5">
        <f t="shared" si="17"/>
        <v>-6.8183483241667506</v>
      </c>
    </row>
    <row r="326" spans="1:21" x14ac:dyDescent="0.25">
      <c r="A326" s="5">
        <v>2047</v>
      </c>
      <c r="B326" s="5" t="str">
        <f>VLOOKUP(A326,Data!A:K,2,FALSE)</f>
        <v>Jorge de la Rosa</v>
      </c>
      <c r="C326" s="5" t="str">
        <f>VLOOKUP(A326,Data!A:K,3,FALSE)</f>
        <v>Rockies</v>
      </c>
      <c r="D326" s="5">
        <f>VLOOKUP(A326,Data!A:K,4,FALSE)</f>
        <v>5</v>
      </c>
      <c r="E326" s="5">
        <f>VLOOKUP(A326,Data!A:K,5,FALSE)</f>
        <v>20.100000000000001</v>
      </c>
      <c r="F326" s="5">
        <f>VLOOKUP(A326,Data!A:K,6,FALSE)</f>
        <v>23</v>
      </c>
      <c r="G326" s="5">
        <f>VLOOKUP(A326,Data!A:K,7,FALSE)</f>
        <v>28</v>
      </c>
      <c r="H326" s="5">
        <f>VLOOKUP(A326,Data!A:K,8,FALSE)</f>
        <v>30</v>
      </c>
      <c r="I326" s="5">
        <f>VLOOKUP(A326,Data!A:K,9,FALSE)</f>
        <v>12</v>
      </c>
      <c r="J326" s="5">
        <f>VLOOKUP(A326,Data!A:K,11,FALSE)</f>
        <v>0</v>
      </c>
      <c r="K326" s="5"/>
      <c r="L326" s="5">
        <f t="shared" si="9"/>
        <v>-2.6459707682427682</v>
      </c>
      <c r="M326" s="5">
        <f t="shared" si="10"/>
        <v>-1.6167932195806982</v>
      </c>
      <c r="N326" s="2">
        <f t="shared" si="11"/>
        <v>-2.3958864215507831</v>
      </c>
      <c r="O326" s="5"/>
      <c r="P326" s="5">
        <f t="shared" si="12"/>
        <v>0.80899491695460146</v>
      </c>
      <c r="Q326" s="5">
        <f t="shared" si="13"/>
        <v>-2.97950755472041</v>
      </c>
      <c r="R326" s="5">
        <f t="shared" si="14"/>
        <v>-2.1730903276367703</v>
      </c>
      <c r="S326" s="5">
        <f t="shared" si="15"/>
        <v>-2.7236914486669268</v>
      </c>
      <c r="T326" s="5">
        <f t="shared" si="16"/>
        <v>-0.32422666522395566</v>
      </c>
      <c r="U326" s="5">
        <f t="shared" si="17"/>
        <v>-7.3915210792934616</v>
      </c>
    </row>
    <row r="327" spans="1:21" x14ac:dyDescent="0.25">
      <c r="A327" s="5">
        <v>14682</v>
      </c>
      <c r="B327" s="5" t="str">
        <f>VLOOKUP(A327,Data!A:K,2,FALSE)</f>
        <v>Luis Perdomo</v>
      </c>
      <c r="C327" s="5" t="str">
        <f>VLOOKUP(A327,Data!A:K,3,FALSE)</f>
        <v>Padres</v>
      </c>
      <c r="D327" s="5">
        <f>VLOOKUP(A327,Data!A:K,4,FALSE)</f>
        <v>0</v>
      </c>
      <c r="E327" s="5">
        <f>VLOOKUP(A327,Data!A:K,5,FALSE)</f>
        <v>10.199999999999999</v>
      </c>
      <c r="F327" s="5">
        <f>VLOOKUP(A327,Data!A:K,6,FALSE)</f>
        <v>13</v>
      </c>
      <c r="G327" s="5">
        <f>VLOOKUP(A327,Data!A:K,7,FALSE)</f>
        <v>6</v>
      </c>
      <c r="H327" s="5">
        <f>VLOOKUP(A327,Data!A:K,8,FALSE)</f>
        <v>24</v>
      </c>
      <c r="I327" s="5">
        <f>VLOOKUP(A327,Data!A:K,9,FALSE)</f>
        <v>4</v>
      </c>
      <c r="J327" s="5">
        <f>VLOOKUP(A327,Data!A:K,11,FALSE)</f>
        <v>0</v>
      </c>
      <c r="K327" s="5"/>
      <c r="L327" s="5">
        <f t="shared" si="9"/>
        <v>-2.9471106638611912</v>
      </c>
      <c r="M327" s="5">
        <f t="shared" si="10"/>
        <v>-2.1240224649393489</v>
      </c>
      <c r="N327" s="2" t="str">
        <f t="shared" si="11"/>
        <v>0</v>
      </c>
      <c r="O327" s="5"/>
      <c r="P327" s="5">
        <f t="shared" si="12"/>
        <v>0.28755995405547924</v>
      </c>
      <c r="Q327" s="5">
        <f t="shared" si="13"/>
        <v>-3.5255297796368761</v>
      </c>
      <c r="R327" s="5">
        <f t="shared" si="14"/>
        <v>-3.9873314520334895</v>
      </c>
      <c r="S327" s="5">
        <f t="shared" si="15"/>
        <v>-1.4161756892355608</v>
      </c>
      <c r="T327" s="5">
        <f t="shared" si="16"/>
        <v>-0.32422666522395566</v>
      </c>
      <c r="U327" s="5">
        <f t="shared" si="17"/>
        <v>-8.9657036320744012</v>
      </c>
    </row>
    <row r="328" spans="1:21" x14ac:dyDescent="0.25">
      <c r="A328" s="5">
        <v>9037</v>
      </c>
      <c r="B328" s="5" t="str">
        <f>VLOOKUP(A328,Data!A:K,2,FALSE)</f>
        <v>J.J. Hoover</v>
      </c>
      <c r="C328" s="5" t="str">
        <f>VLOOKUP(A328,Data!A:K,3,FALSE)</f>
        <v>Reds</v>
      </c>
      <c r="D328" s="5">
        <f>VLOOKUP(A328,Data!A:K,4,FALSE)</f>
        <v>0</v>
      </c>
      <c r="E328" s="5">
        <f>VLOOKUP(A328,Data!A:K,5,FALSE)</f>
        <v>10.199999999999999</v>
      </c>
      <c r="F328" s="5">
        <f>VLOOKUP(A328,Data!A:K,6,FALSE)</f>
        <v>17</v>
      </c>
      <c r="G328" s="5">
        <f>VLOOKUP(A328,Data!A:K,7,FALSE)</f>
        <v>7</v>
      </c>
      <c r="H328" s="5">
        <f>VLOOKUP(A328,Data!A:K,8,FALSE)</f>
        <v>19</v>
      </c>
      <c r="I328" s="5">
        <f>VLOOKUP(A328,Data!A:K,9,FALSE)</f>
        <v>6</v>
      </c>
      <c r="J328" s="5">
        <f>VLOOKUP(A328,Data!A:K,11,FALSE)</f>
        <v>1</v>
      </c>
      <c r="K328" s="5"/>
      <c r="L328" s="5">
        <f t="shared" si="9"/>
        <v>-3.8539139450492499</v>
      </c>
      <c r="M328" s="5">
        <f t="shared" si="10"/>
        <v>-1.896448629410133</v>
      </c>
      <c r="N328" s="2" t="str">
        <f t="shared" si="11"/>
        <v>0</v>
      </c>
      <c r="O328" s="5"/>
      <c r="P328" s="5">
        <f t="shared" si="12"/>
        <v>-0.14696918169378934</v>
      </c>
      <c r="Q328" s="5">
        <f t="shared" si="13"/>
        <v>-5.1697315355651074</v>
      </c>
      <c r="R328" s="5">
        <f t="shared" si="14"/>
        <v>-3.1733527332751406</v>
      </c>
      <c r="S328" s="5">
        <f t="shared" si="15"/>
        <v>-1.4161756892355608</v>
      </c>
      <c r="T328" s="5">
        <f t="shared" si="16"/>
        <v>0.12124442523080695</v>
      </c>
      <c r="U328" s="5">
        <f t="shared" si="17"/>
        <v>-9.7849847145387905</v>
      </c>
    </row>
  </sheetData>
  <autoFilter ref="A1:U211">
    <sortState ref="A2:U211">
      <sortCondition descending="1" ref="U1:U2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8"/>
  <sheetViews>
    <sheetView workbookViewId="0">
      <selection activeCell="A328" sqref="A1:A328"/>
    </sheetView>
  </sheetViews>
  <sheetFormatPr defaultRowHeight="15" x14ac:dyDescent="0.25"/>
  <sheetData>
    <row r="1" spans="1:11" x14ac:dyDescent="0.25">
      <c r="A1" s="4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225</v>
      </c>
      <c r="K1" s="5" t="s">
        <v>184</v>
      </c>
    </row>
    <row r="2" spans="1:11" x14ac:dyDescent="0.25">
      <c r="A2" s="4">
        <v>494</v>
      </c>
      <c r="B2" s="5" t="s">
        <v>271</v>
      </c>
      <c r="C2" s="5" t="s">
        <v>38</v>
      </c>
      <c r="D2" s="5">
        <v>0</v>
      </c>
      <c r="E2" s="5">
        <v>12</v>
      </c>
      <c r="F2" s="5">
        <v>0</v>
      </c>
      <c r="G2" s="5">
        <v>13</v>
      </c>
      <c r="H2" s="5">
        <v>6</v>
      </c>
      <c r="I2" s="5">
        <v>6</v>
      </c>
      <c r="J2" s="5">
        <v>0</v>
      </c>
      <c r="K2" s="5">
        <v>8</v>
      </c>
    </row>
    <row r="3" spans="1:11" x14ac:dyDescent="0.25">
      <c r="A3" s="4">
        <v>6033</v>
      </c>
      <c r="B3" s="5" t="s">
        <v>189</v>
      </c>
      <c r="C3" s="5" t="s">
        <v>50</v>
      </c>
      <c r="D3" s="5">
        <v>0</v>
      </c>
      <c r="E3" s="5">
        <v>14.1</v>
      </c>
      <c r="F3" s="5">
        <v>0</v>
      </c>
      <c r="G3" s="5">
        <v>19</v>
      </c>
      <c r="H3" s="5">
        <v>11</v>
      </c>
      <c r="I3" s="5">
        <v>2</v>
      </c>
      <c r="J3" s="5">
        <v>0</v>
      </c>
      <c r="K3" s="5">
        <v>0</v>
      </c>
    </row>
    <row r="4" spans="1:11" x14ac:dyDescent="0.25">
      <c r="A4" s="4">
        <v>6785</v>
      </c>
      <c r="B4" s="5" t="s">
        <v>272</v>
      </c>
      <c r="C4" s="5" t="s">
        <v>81</v>
      </c>
      <c r="D4" s="5">
        <v>0</v>
      </c>
      <c r="E4" s="5">
        <v>11.2</v>
      </c>
      <c r="F4" s="5">
        <v>0</v>
      </c>
      <c r="G4" s="5">
        <v>20</v>
      </c>
      <c r="H4" s="5">
        <v>7</v>
      </c>
      <c r="I4" s="5">
        <v>1</v>
      </c>
      <c r="J4" s="5">
        <v>1</v>
      </c>
      <c r="K4" s="5">
        <v>6</v>
      </c>
    </row>
    <row r="5" spans="1:11" x14ac:dyDescent="0.25">
      <c r="A5" s="4">
        <v>7441</v>
      </c>
      <c r="B5" s="5" t="s">
        <v>273</v>
      </c>
      <c r="C5" s="5" t="s">
        <v>50</v>
      </c>
      <c r="D5" s="5">
        <v>0</v>
      </c>
      <c r="E5" s="5">
        <v>10.199999999999999</v>
      </c>
      <c r="F5" s="5">
        <v>0</v>
      </c>
      <c r="G5" s="5">
        <v>11</v>
      </c>
      <c r="H5" s="5">
        <v>3</v>
      </c>
      <c r="I5" s="5">
        <v>5</v>
      </c>
      <c r="J5" s="5">
        <v>1</v>
      </c>
      <c r="K5" s="5">
        <v>8</v>
      </c>
    </row>
    <row r="6" spans="1:11" x14ac:dyDescent="0.25">
      <c r="A6" s="4">
        <v>7773</v>
      </c>
      <c r="B6" s="5" t="s">
        <v>274</v>
      </c>
      <c r="C6" s="5" t="s">
        <v>15</v>
      </c>
      <c r="D6" s="5">
        <v>0</v>
      </c>
      <c r="E6" s="5">
        <v>10.1</v>
      </c>
      <c r="F6" s="5">
        <v>0</v>
      </c>
      <c r="G6" s="5">
        <v>14</v>
      </c>
      <c r="H6" s="5">
        <v>9</v>
      </c>
      <c r="I6" s="5">
        <v>2</v>
      </c>
      <c r="J6" s="5">
        <v>0</v>
      </c>
      <c r="K6" s="5">
        <v>0</v>
      </c>
    </row>
    <row r="7" spans="1:11" x14ac:dyDescent="0.25">
      <c r="A7" s="4">
        <v>7146</v>
      </c>
      <c r="B7" s="5" t="s">
        <v>275</v>
      </c>
      <c r="C7" s="5" t="s">
        <v>17</v>
      </c>
      <c r="D7" s="5">
        <v>0</v>
      </c>
      <c r="E7" s="5">
        <v>14.2</v>
      </c>
      <c r="F7" s="5">
        <v>1</v>
      </c>
      <c r="G7" s="5">
        <v>10</v>
      </c>
      <c r="H7" s="5">
        <v>5</v>
      </c>
      <c r="I7" s="5">
        <v>4</v>
      </c>
      <c r="J7" s="5">
        <v>1</v>
      </c>
      <c r="K7" s="5">
        <v>0</v>
      </c>
    </row>
    <row r="8" spans="1:11" x14ac:dyDescent="0.25">
      <c r="A8" s="4">
        <v>4300</v>
      </c>
      <c r="B8" s="5" t="s">
        <v>236</v>
      </c>
      <c r="C8" s="5" t="s">
        <v>43</v>
      </c>
      <c r="D8" s="5">
        <v>0</v>
      </c>
      <c r="E8" s="5">
        <v>14.2</v>
      </c>
      <c r="F8" s="5">
        <v>1</v>
      </c>
      <c r="G8" s="5">
        <v>9</v>
      </c>
      <c r="H8" s="5">
        <v>10</v>
      </c>
      <c r="I8" s="5">
        <v>3</v>
      </c>
      <c r="J8" s="5">
        <v>1</v>
      </c>
      <c r="K8" s="5">
        <v>0</v>
      </c>
    </row>
    <row r="9" spans="1:11" x14ac:dyDescent="0.25">
      <c r="A9" s="4">
        <v>3192</v>
      </c>
      <c r="B9" s="5" t="s">
        <v>185</v>
      </c>
      <c r="C9" s="5" t="s">
        <v>20</v>
      </c>
      <c r="D9" s="5">
        <v>0</v>
      </c>
      <c r="E9" s="5">
        <v>14.2</v>
      </c>
      <c r="F9" s="5">
        <v>1</v>
      </c>
      <c r="G9" s="5">
        <v>13</v>
      </c>
      <c r="H9" s="5">
        <v>9</v>
      </c>
      <c r="I9" s="5">
        <v>1</v>
      </c>
      <c r="J9" s="5">
        <v>0</v>
      </c>
      <c r="K9" s="5">
        <v>0</v>
      </c>
    </row>
    <row r="10" spans="1:11" x14ac:dyDescent="0.25">
      <c r="A10" s="4">
        <v>9456</v>
      </c>
      <c r="B10" s="5" t="s">
        <v>276</v>
      </c>
      <c r="C10" s="5" t="s">
        <v>38</v>
      </c>
      <c r="D10" s="5">
        <v>0</v>
      </c>
      <c r="E10" s="5">
        <v>14.2</v>
      </c>
      <c r="F10" s="5">
        <v>1</v>
      </c>
      <c r="G10" s="5">
        <v>21</v>
      </c>
      <c r="H10" s="5">
        <v>8</v>
      </c>
      <c r="I10" s="5">
        <v>8</v>
      </c>
      <c r="J10" s="5">
        <v>1</v>
      </c>
      <c r="K10" s="5">
        <v>0</v>
      </c>
    </row>
    <row r="11" spans="1:11" x14ac:dyDescent="0.25">
      <c r="A11" s="4">
        <v>4696</v>
      </c>
      <c r="B11" s="5" t="s">
        <v>247</v>
      </c>
      <c r="C11" s="5" t="s">
        <v>43</v>
      </c>
      <c r="D11" s="5">
        <v>0</v>
      </c>
      <c r="E11" s="5">
        <v>14</v>
      </c>
      <c r="F11" s="5">
        <v>1</v>
      </c>
      <c r="G11" s="5">
        <v>13</v>
      </c>
      <c r="H11" s="5">
        <v>4</v>
      </c>
      <c r="I11" s="5">
        <v>3</v>
      </c>
      <c r="J11" s="5">
        <v>2</v>
      </c>
      <c r="K11" s="5">
        <v>1</v>
      </c>
    </row>
    <row r="12" spans="1:11" x14ac:dyDescent="0.25">
      <c r="A12" s="4">
        <v>8241</v>
      </c>
      <c r="B12" s="5" t="s">
        <v>196</v>
      </c>
      <c r="C12" s="5" t="s">
        <v>43</v>
      </c>
      <c r="D12" s="5">
        <v>0</v>
      </c>
      <c r="E12" s="5">
        <v>13.1</v>
      </c>
      <c r="F12" s="5">
        <v>1</v>
      </c>
      <c r="G12" s="5">
        <v>17</v>
      </c>
      <c r="H12" s="5">
        <v>6</v>
      </c>
      <c r="I12" s="5">
        <v>5</v>
      </c>
      <c r="J12" s="5">
        <v>0</v>
      </c>
      <c r="K12" s="5">
        <v>10</v>
      </c>
    </row>
    <row r="13" spans="1:11" x14ac:dyDescent="0.25">
      <c r="A13" s="4">
        <v>3096</v>
      </c>
      <c r="B13" s="5" t="s">
        <v>277</v>
      </c>
      <c r="C13" s="5" t="s">
        <v>10</v>
      </c>
      <c r="D13" s="5">
        <v>0</v>
      </c>
      <c r="E13" s="5">
        <v>13.1</v>
      </c>
      <c r="F13" s="5">
        <v>1</v>
      </c>
      <c r="G13" s="5">
        <v>14</v>
      </c>
      <c r="H13" s="5">
        <v>7</v>
      </c>
      <c r="I13" s="5">
        <v>1</v>
      </c>
      <c r="J13" s="5">
        <v>0</v>
      </c>
      <c r="K13" s="5">
        <v>11</v>
      </c>
    </row>
    <row r="14" spans="1:11" x14ac:dyDescent="0.25">
      <c r="A14" s="4">
        <v>4994</v>
      </c>
      <c r="B14" s="5" t="s">
        <v>278</v>
      </c>
      <c r="C14" s="5" t="s">
        <v>62</v>
      </c>
      <c r="D14" s="5">
        <v>0</v>
      </c>
      <c r="E14" s="5">
        <v>13.1</v>
      </c>
      <c r="F14" s="5">
        <v>1</v>
      </c>
      <c r="G14" s="5">
        <v>14</v>
      </c>
      <c r="H14" s="5">
        <v>8</v>
      </c>
      <c r="I14" s="5">
        <v>4</v>
      </c>
      <c r="J14" s="5">
        <v>0</v>
      </c>
      <c r="K14" s="5">
        <v>0</v>
      </c>
    </row>
    <row r="15" spans="1:11" x14ac:dyDescent="0.25">
      <c r="A15" s="4">
        <v>8350</v>
      </c>
      <c r="B15" s="5" t="s">
        <v>279</v>
      </c>
      <c r="C15" s="5" t="s">
        <v>70</v>
      </c>
      <c r="D15" s="5">
        <v>0</v>
      </c>
      <c r="E15" s="5">
        <v>12.1</v>
      </c>
      <c r="F15" s="5">
        <v>1</v>
      </c>
      <c r="G15" s="5">
        <v>18</v>
      </c>
      <c r="H15" s="5">
        <v>6</v>
      </c>
      <c r="I15" s="5">
        <v>8</v>
      </c>
      <c r="J15" s="5">
        <v>0</v>
      </c>
      <c r="K15" s="5">
        <v>9</v>
      </c>
    </row>
    <row r="16" spans="1:11" x14ac:dyDescent="0.25">
      <c r="A16" s="4">
        <v>2391</v>
      </c>
      <c r="B16" s="5" t="s">
        <v>280</v>
      </c>
      <c r="C16" s="5" t="s">
        <v>47</v>
      </c>
      <c r="D16" s="5">
        <v>0</v>
      </c>
      <c r="E16" s="5">
        <v>11.1</v>
      </c>
      <c r="F16" s="5">
        <v>1</v>
      </c>
      <c r="G16" s="5">
        <v>18</v>
      </c>
      <c r="H16" s="5">
        <v>4</v>
      </c>
      <c r="I16" s="5">
        <v>0</v>
      </c>
      <c r="J16" s="5">
        <v>0</v>
      </c>
      <c r="K16" s="5">
        <v>6</v>
      </c>
    </row>
    <row r="17" spans="1:11" x14ac:dyDescent="0.25">
      <c r="A17" s="4">
        <v>11632</v>
      </c>
      <c r="B17" s="5" t="s">
        <v>281</v>
      </c>
      <c r="C17" s="5" t="s">
        <v>74</v>
      </c>
      <c r="D17" s="5">
        <v>0</v>
      </c>
      <c r="E17" s="5">
        <v>10.1</v>
      </c>
      <c r="F17" s="5">
        <v>1</v>
      </c>
      <c r="G17" s="5">
        <v>11</v>
      </c>
      <c r="H17" s="5">
        <v>10</v>
      </c>
      <c r="I17" s="5">
        <v>3</v>
      </c>
      <c r="J17" s="5">
        <v>1</v>
      </c>
      <c r="K17" s="5">
        <v>0</v>
      </c>
    </row>
    <row r="18" spans="1:11" x14ac:dyDescent="0.25">
      <c r="A18" s="4">
        <v>7558</v>
      </c>
      <c r="B18" s="5" t="s">
        <v>208</v>
      </c>
      <c r="C18" s="5" t="s">
        <v>22</v>
      </c>
      <c r="D18" s="5">
        <v>0</v>
      </c>
      <c r="E18" s="5">
        <v>19</v>
      </c>
      <c r="F18" s="5">
        <v>2</v>
      </c>
      <c r="G18" s="5">
        <v>18</v>
      </c>
      <c r="H18" s="5">
        <v>10</v>
      </c>
      <c r="I18" s="5">
        <v>6</v>
      </c>
      <c r="J18" s="5">
        <v>1</v>
      </c>
      <c r="K18" s="5">
        <v>0</v>
      </c>
    </row>
    <row r="19" spans="1:11" x14ac:dyDescent="0.25">
      <c r="A19" s="4">
        <v>6627</v>
      </c>
      <c r="B19" s="5" t="s">
        <v>203</v>
      </c>
      <c r="C19" s="5" t="s">
        <v>45</v>
      </c>
      <c r="D19" s="5">
        <v>0</v>
      </c>
      <c r="E19" s="5">
        <v>17</v>
      </c>
      <c r="F19" s="5">
        <v>2</v>
      </c>
      <c r="G19" s="5">
        <v>17</v>
      </c>
      <c r="H19" s="5">
        <v>7</v>
      </c>
      <c r="I19" s="5">
        <v>5</v>
      </c>
      <c r="J19" s="5">
        <v>3</v>
      </c>
      <c r="K19" s="5">
        <v>0</v>
      </c>
    </row>
    <row r="20" spans="1:11" x14ac:dyDescent="0.25">
      <c r="A20" s="4">
        <v>4505</v>
      </c>
      <c r="B20" s="5" t="s">
        <v>58</v>
      </c>
      <c r="C20" s="5" t="s">
        <v>34</v>
      </c>
      <c r="D20" s="5">
        <v>6</v>
      </c>
      <c r="E20" s="5">
        <v>41</v>
      </c>
      <c r="F20" s="5">
        <v>5</v>
      </c>
      <c r="G20" s="5">
        <v>25</v>
      </c>
      <c r="H20" s="5">
        <v>35</v>
      </c>
      <c r="I20" s="5">
        <v>8</v>
      </c>
      <c r="J20" s="5">
        <v>5</v>
      </c>
      <c r="K20" s="5">
        <v>0</v>
      </c>
    </row>
    <row r="21" spans="1:11" x14ac:dyDescent="0.25">
      <c r="A21" s="4">
        <v>14099</v>
      </c>
      <c r="B21" s="5" t="s">
        <v>282</v>
      </c>
      <c r="C21" s="5" t="s">
        <v>38</v>
      </c>
      <c r="D21" s="5">
        <v>3</v>
      </c>
      <c r="E21" s="5">
        <v>16.100000000000001</v>
      </c>
      <c r="F21" s="5">
        <v>2</v>
      </c>
      <c r="G21" s="5">
        <v>12</v>
      </c>
      <c r="H21" s="5">
        <v>13</v>
      </c>
      <c r="I21" s="5">
        <v>9</v>
      </c>
      <c r="J21" s="5">
        <v>0</v>
      </c>
      <c r="K21" s="5">
        <v>0</v>
      </c>
    </row>
    <row r="22" spans="1:11" x14ac:dyDescent="0.25">
      <c r="A22" s="4">
        <v>4153</v>
      </c>
      <c r="B22" s="5" t="s">
        <v>48</v>
      </c>
      <c r="C22" s="5" t="s">
        <v>47</v>
      </c>
      <c r="D22" s="5">
        <v>7</v>
      </c>
      <c r="E22" s="5">
        <v>48</v>
      </c>
      <c r="F22" s="5">
        <v>6</v>
      </c>
      <c r="G22" s="5">
        <v>44</v>
      </c>
      <c r="H22" s="5">
        <v>26</v>
      </c>
      <c r="I22" s="5">
        <v>16</v>
      </c>
      <c r="J22" s="5">
        <v>6</v>
      </c>
      <c r="K22" s="5">
        <v>0</v>
      </c>
    </row>
    <row r="23" spans="1:11" x14ac:dyDescent="0.25">
      <c r="A23" s="4">
        <v>6483</v>
      </c>
      <c r="B23" s="5" t="s">
        <v>218</v>
      </c>
      <c r="C23" s="5" t="s">
        <v>11</v>
      </c>
      <c r="D23" s="5">
        <v>0</v>
      </c>
      <c r="E23" s="5">
        <v>16</v>
      </c>
      <c r="F23" s="5">
        <v>2</v>
      </c>
      <c r="G23" s="5">
        <v>17</v>
      </c>
      <c r="H23" s="5">
        <v>9</v>
      </c>
      <c r="I23" s="5">
        <v>4</v>
      </c>
      <c r="J23" s="5">
        <v>2</v>
      </c>
      <c r="K23" s="5">
        <v>9</v>
      </c>
    </row>
    <row r="24" spans="1:11" x14ac:dyDescent="0.25">
      <c r="A24" s="4">
        <v>12972</v>
      </c>
      <c r="B24" s="5" t="s">
        <v>173</v>
      </c>
      <c r="C24" s="5" t="s">
        <v>15</v>
      </c>
      <c r="D24" s="5">
        <v>5</v>
      </c>
      <c r="E24" s="5">
        <v>29.1</v>
      </c>
      <c r="F24" s="5">
        <v>4</v>
      </c>
      <c r="G24" s="5">
        <v>23</v>
      </c>
      <c r="H24" s="5">
        <v>20</v>
      </c>
      <c r="I24" s="5">
        <v>9</v>
      </c>
      <c r="J24" s="5">
        <v>3</v>
      </c>
      <c r="K24" s="5">
        <v>0</v>
      </c>
    </row>
    <row r="25" spans="1:11" x14ac:dyDescent="0.25">
      <c r="A25" s="4">
        <v>12905</v>
      </c>
      <c r="B25" s="5" t="s">
        <v>201</v>
      </c>
      <c r="C25" s="5" t="s">
        <v>24</v>
      </c>
      <c r="D25" s="5">
        <v>2</v>
      </c>
      <c r="E25" s="5">
        <v>21.1</v>
      </c>
      <c r="F25" s="5">
        <v>3</v>
      </c>
      <c r="G25" s="5">
        <v>17</v>
      </c>
      <c r="H25" s="5">
        <v>17</v>
      </c>
      <c r="I25" s="5">
        <v>7</v>
      </c>
      <c r="J25" s="5">
        <v>3</v>
      </c>
      <c r="K25" s="5">
        <v>0</v>
      </c>
    </row>
    <row r="26" spans="1:11" x14ac:dyDescent="0.25">
      <c r="A26" s="4">
        <v>9059</v>
      </c>
      <c r="B26" s="5" t="s">
        <v>194</v>
      </c>
      <c r="C26" s="5" t="s">
        <v>22</v>
      </c>
      <c r="D26" s="5">
        <v>0</v>
      </c>
      <c r="E26" s="5">
        <v>14</v>
      </c>
      <c r="F26" s="5">
        <v>2</v>
      </c>
      <c r="G26" s="5">
        <v>7</v>
      </c>
      <c r="H26" s="5">
        <v>13</v>
      </c>
      <c r="I26" s="5">
        <v>0</v>
      </c>
      <c r="J26" s="5">
        <v>2</v>
      </c>
      <c r="K26" s="5">
        <v>0</v>
      </c>
    </row>
    <row r="27" spans="1:11" x14ac:dyDescent="0.25">
      <c r="A27" s="4">
        <v>1852</v>
      </c>
      <c r="B27" s="5" t="s">
        <v>283</v>
      </c>
      <c r="C27" s="5" t="s">
        <v>22</v>
      </c>
      <c r="D27" s="5">
        <v>0</v>
      </c>
      <c r="E27" s="5">
        <v>13.2</v>
      </c>
      <c r="F27" s="5">
        <v>2</v>
      </c>
      <c r="G27" s="5">
        <v>11</v>
      </c>
      <c r="H27" s="5">
        <v>11</v>
      </c>
      <c r="I27" s="5">
        <v>4</v>
      </c>
      <c r="J27" s="5">
        <v>1</v>
      </c>
      <c r="K27" s="5">
        <v>8</v>
      </c>
    </row>
    <row r="28" spans="1:11" x14ac:dyDescent="0.25">
      <c r="A28" s="4">
        <v>10314</v>
      </c>
      <c r="B28" s="5" t="s">
        <v>71</v>
      </c>
      <c r="C28" s="5" t="s">
        <v>29</v>
      </c>
      <c r="D28" s="5">
        <v>1</v>
      </c>
      <c r="E28" s="5">
        <v>27.1</v>
      </c>
      <c r="F28" s="5">
        <v>4</v>
      </c>
      <c r="G28" s="5">
        <v>19</v>
      </c>
      <c r="H28" s="5">
        <v>18</v>
      </c>
      <c r="I28" s="5">
        <v>3</v>
      </c>
      <c r="J28" s="5">
        <v>6</v>
      </c>
      <c r="K28" s="5">
        <v>0</v>
      </c>
    </row>
    <row r="29" spans="1:11" x14ac:dyDescent="0.25">
      <c r="A29" s="4">
        <v>9029</v>
      </c>
      <c r="B29" s="5" t="s">
        <v>284</v>
      </c>
      <c r="C29" s="5" t="s">
        <v>47</v>
      </c>
      <c r="D29" s="5">
        <v>0</v>
      </c>
      <c r="E29" s="5">
        <v>13.1</v>
      </c>
      <c r="F29" s="5">
        <v>2</v>
      </c>
      <c r="G29" s="5">
        <v>12</v>
      </c>
      <c r="H29" s="5">
        <v>6</v>
      </c>
      <c r="I29" s="5">
        <v>7</v>
      </c>
      <c r="J29" s="5">
        <v>3</v>
      </c>
      <c r="K29" s="5">
        <v>0</v>
      </c>
    </row>
    <row r="30" spans="1:11" x14ac:dyDescent="0.25">
      <c r="A30" s="4">
        <v>11423</v>
      </c>
      <c r="B30" s="5" t="s">
        <v>93</v>
      </c>
      <c r="C30" s="5" t="s">
        <v>43</v>
      </c>
      <c r="D30" s="5">
        <v>7</v>
      </c>
      <c r="E30" s="5">
        <v>45.2</v>
      </c>
      <c r="F30" s="5">
        <v>7</v>
      </c>
      <c r="G30" s="5">
        <v>42</v>
      </c>
      <c r="H30" s="5">
        <v>36</v>
      </c>
      <c r="I30" s="5">
        <v>9</v>
      </c>
      <c r="J30" s="5">
        <v>5</v>
      </c>
      <c r="K30" s="5">
        <v>0</v>
      </c>
    </row>
    <row r="31" spans="1:11" x14ac:dyDescent="0.25">
      <c r="A31" s="4">
        <v>7555</v>
      </c>
      <c r="B31" s="5" t="s">
        <v>285</v>
      </c>
      <c r="C31" s="5" t="s">
        <v>11</v>
      </c>
      <c r="D31" s="5">
        <v>0</v>
      </c>
      <c r="E31" s="5">
        <v>13</v>
      </c>
      <c r="F31" s="5">
        <v>2</v>
      </c>
      <c r="G31" s="5">
        <v>15</v>
      </c>
      <c r="H31" s="5">
        <v>5</v>
      </c>
      <c r="I31" s="5">
        <v>1</v>
      </c>
      <c r="J31" s="5">
        <v>2</v>
      </c>
      <c r="K31" s="5">
        <v>1</v>
      </c>
    </row>
    <row r="32" spans="1:11" x14ac:dyDescent="0.25">
      <c r="A32" s="4">
        <v>14107</v>
      </c>
      <c r="B32" s="5" t="s">
        <v>286</v>
      </c>
      <c r="C32" s="5" t="s">
        <v>45</v>
      </c>
      <c r="D32" s="5">
        <v>3</v>
      </c>
      <c r="E32" s="5">
        <v>19</v>
      </c>
      <c r="F32" s="5">
        <v>3</v>
      </c>
      <c r="G32" s="5">
        <v>14</v>
      </c>
      <c r="H32" s="5">
        <v>10</v>
      </c>
      <c r="I32" s="5">
        <v>3</v>
      </c>
      <c r="J32" s="5">
        <v>0</v>
      </c>
      <c r="K32" s="5">
        <v>0</v>
      </c>
    </row>
    <row r="33" spans="1:11" x14ac:dyDescent="0.25">
      <c r="A33" s="4">
        <v>6612</v>
      </c>
      <c r="B33" s="5" t="s">
        <v>287</v>
      </c>
      <c r="C33" s="5" t="s">
        <v>22</v>
      </c>
      <c r="D33" s="5">
        <v>0</v>
      </c>
      <c r="E33" s="5">
        <v>12.2</v>
      </c>
      <c r="F33" s="5">
        <v>2</v>
      </c>
      <c r="G33" s="5">
        <v>11</v>
      </c>
      <c r="H33" s="5">
        <v>10</v>
      </c>
      <c r="I33" s="5">
        <v>5</v>
      </c>
      <c r="J33" s="5">
        <v>0</v>
      </c>
      <c r="K33" s="5">
        <v>0</v>
      </c>
    </row>
    <row r="34" spans="1:11" x14ac:dyDescent="0.25">
      <c r="A34" s="4">
        <v>12763</v>
      </c>
      <c r="B34" s="5" t="s">
        <v>260</v>
      </c>
      <c r="C34" s="5" t="s">
        <v>20</v>
      </c>
      <c r="D34" s="5">
        <v>2</v>
      </c>
      <c r="E34" s="5">
        <v>24.2</v>
      </c>
      <c r="F34" s="5">
        <v>4</v>
      </c>
      <c r="G34" s="5">
        <v>22</v>
      </c>
      <c r="H34" s="5">
        <v>22</v>
      </c>
      <c r="I34" s="5">
        <v>5</v>
      </c>
      <c r="J34" s="5">
        <v>0</v>
      </c>
      <c r="K34" s="5">
        <v>0</v>
      </c>
    </row>
    <row r="35" spans="1:11" x14ac:dyDescent="0.25">
      <c r="A35" s="4">
        <v>2873</v>
      </c>
      <c r="B35" s="5" t="s">
        <v>288</v>
      </c>
      <c r="C35" s="5" t="s">
        <v>54</v>
      </c>
      <c r="D35" s="5">
        <v>0</v>
      </c>
      <c r="E35" s="5">
        <v>12.1</v>
      </c>
      <c r="F35" s="5">
        <v>2</v>
      </c>
      <c r="G35" s="5">
        <v>14</v>
      </c>
      <c r="H35" s="5">
        <v>6</v>
      </c>
      <c r="I35" s="5">
        <v>2</v>
      </c>
      <c r="J35" s="5">
        <v>1</v>
      </c>
      <c r="K35" s="5">
        <v>7</v>
      </c>
    </row>
    <row r="36" spans="1:11" x14ac:dyDescent="0.25">
      <c r="A36" s="4">
        <v>5498</v>
      </c>
      <c r="B36" s="5" t="s">
        <v>289</v>
      </c>
      <c r="C36" s="5" t="s">
        <v>26</v>
      </c>
      <c r="D36" s="5">
        <v>0</v>
      </c>
      <c r="E36" s="5">
        <v>12.1</v>
      </c>
      <c r="F36" s="5">
        <v>2</v>
      </c>
      <c r="G36" s="5">
        <v>19</v>
      </c>
      <c r="H36" s="5">
        <v>11</v>
      </c>
      <c r="I36" s="5">
        <v>7</v>
      </c>
      <c r="J36" s="5">
        <v>1</v>
      </c>
      <c r="K36" s="5">
        <v>3</v>
      </c>
    </row>
    <row r="37" spans="1:11" x14ac:dyDescent="0.25">
      <c r="A37" s="4">
        <v>11801</v>
      </c>
      <c r="B37" s="5" t="s">
        <v>290</v>
      </c>
      <c r="C37" s="5" t="s">
        <v>24</v>
      </c>
      <c r="D37" s="5">
        <v>0</v>
      </c>
      <c r="E37" s="5">
        <v>12.1</v>
      </c>
      <c r="F37" s="5">
        <v>2</v>
      </c>
      <c r="G37" s="5">
        <v>17</v>
      </c>
      <c r="H37" s="5">
        <v>13</v>
      </c>
      <c r="I37" s="5">
        <v>4</v>
      </c>
      <c r="J37" s="5">
        <v>0</v>
      </c>
      <c r="K37" s="5">
        <v>0</v>
      </c>
    </row>
    <row r="38" spans="1:11" x14ac:dyDescent="0.25">
      <c r="A38" s="4">
        <v>8185</v>
      </c>
      <c r="B38" s="5" t="s">
        <v>166</v>
      </c>
      <c r="C38" s="5" t="s">
        <v>74</v>
      </c>
      <c r="D38" s="5">
        <v>6</v>
      </c>
      <c r="E38" s="5">
        <v>41.1</v>
      </c>
      <c r="F38" s="5">
        <v>7</v>
      </c>
      <c r="G38" s="5">
        <v>38</v>
      </c>
      <c r="H38" s="5">
        <v>25</v>
      </c>
      <c r="I38" s="5">
        <v>16</v>
      </c>
      <c r="J38" s="5">
        <v>3</v>
      </c>
      <c r="K38" s="5">
        <v>0</v>
      </c>
    </row>
    <row r="39" spans="1:11" x14ac:dyDescent="0.25">
      <c r="A39" s="4">
        <v>4930</v>
      </c>
      <c r="B39" s="5" t="s">
        <v>97</v>
      </c>
      <c r="C39" s="5" t="s">
        <v>47</v>
      </c>
      <c r="D39" s="5">
        <v>6</v>
      </c>
      <c r="E39" s="5">
        <v>40</v>
      </c>
      <c r="F39" s="5">
        <v>7</v>
      </c>
      <c r="G39" s="5">
        <v>38</v>
      </c>
      <c r="H39" s="5">
        <v>33</v>
      </c>
      <c r="I39" s="5">
        <v>9</v>
      </c>
      <c r="J39" s="5">
        <v>3</v>
      </c>
      <c r="K39" s="5">
        <v>0</v>
      </c>
    </row>
    <row r="40" spans="1:11" x14ac:dyDescent="0.25">
      <c r="A40" s="4">
        <v>2895</v>
      </c>
      <c r="B40" s="5" t="s">
        <v>291</v>
      </c>
      <c r="C40" s="5" t="s">
        <v>84</v>
      </c>
      <c r="D40" s="5">
        <v>0</v>
      </c>
      <c r="E40" s="5">
        <v>11.1</v>
      </c>
      <c r="F40" s="5">
        <v>2</v>
      </c>
      <c r="G40" s="5">
        <v>10</v>
      </c>
      <c r="H40" s="5">
        <v>10</v>
      </c>
      <c r="I40" s="5">
        <v>6</v>
      </c>
      <c r="J40" s="5">
        <v>1</v>
      </c>
      <c r="K40" s="5">
        <v>0</v>
      </c>
    </row>
    <row r="41" spans="1:11" x14ac:dyDescent="0.25">
      <c r="A41" s="4">
        <v>13713</v>
      </c>
      <c r="B41" s="5" t="s">
        <v>292</v>
      </c>
      <c r="C41" s="5" t="s">
        <v>70</v>
      </c>
      <c r="D41" s="5">
        <v>0</v>
      </c>
      <c r="E41" s="5">
        <v>11</v>
      </c>
      <c r="F41" s="5">
        <v>2</v>
      </c>
      <c r="G41" s="5">
        <v>17</v>
      </c>
      <c r="H41" s="5">
        <v>8</v>
      </c>
      <c r="I41" s="5">
        <v>5</v>
      </c>
      <c r="J41" s="5">
        <v>2</v>
      </c>
      <c r="K41" s="5">
        <v>0</v>
      </c>
    </row>
    <row r="42" spans="1:11" x14ac:dyDescent="0.25">
      <c r="A42" s="4">
        <v>18719</v>
      </c>
      <c r="B42" s="5" t="s">
        <v>261</v>
      </c>
      <c r="C42" s="5" t="s">
        <v>13</v>
      </c>
      <c r="D42" s="5">
        <v>0</v>
      </c>
      <c r="E42" s="5">
        <v>16.100000000000001</v>
      </c>
      <c r="F42" s="5">
        <v>3</v>
      </c>
      <c r="G42" s="5">
        <v>20</v>
      </c>
      <c r="H42" s="5">
        <v>9</v>
      </c>
      <c r="I42" s="5">
        <v>7</v>
      </c>
      <c r="J42" s="5">
        <v>1</v>
      </c>
      <c r="K42" s="5">
        <v>0</v>
      </c>
    </row>
    <row r="43" spans="1:11" x14ac:dyDescent="0.25">
      <c r="A43" s="4">
        <v>18498</v>
      </c>
      <c r="B43" s="5" t="s">
        <v>259</v>
      </c>
      <c r="C43" s="5" t="s">
        <v>10</v>
      </c>
      <c r="D43" s="5">
        <v>6</v>
      </c>
      <c r="E43" s="5">
        <v>38</v>
      </c>
      <c r="F43" s="5">
        <v>7</v>
      </c>
      <c r="G43" s="5">
        <v>35</v>
      </c>
      <c r="H43" s="5">
        <v>26</v>
      </c>
      <c r="I43" s="5">
        <v>10</v>
      </c>
      <c r="J43" s="5">
        <v>3</v>
      </c>
      <c r="K43" s="5">
        <v>0</v>
      </c>
    </row>
    <row r="44" spans="1:11" x14ac:dyDescent="0.25">
      <c r="A44" s="4">
        <v>6653</v>
      </c>
      <c r="B44" s="5" t="s">
        <v>293</v>
      </c>
      <c r="C44" s="5" t="s">
        <v>24</v>
      </c>
      <c r="D44" s="5">
        <v>0</v>
      </c>
      <c r="E44" s="5">
        <v>10.199999999999999</v>
      </c>
      <c r="F44" s="5">
        <v>2</v>
      </c>
      <c r="G44" s="5">
        <v>16</v>
      </c>
      <c r="H44" s="5">
        <v>8</v>
      </c>
      <c r="I44" s="5">
        <v>5</v>
      </c>
      <c r="J44" s="5">
        <v>0</v>
      </c>
      <c r="K44" s="5">
        <v>0</v>
      </c>
    </row>
    <row r="45" spans="1:11" x14ac:dyDescent="0.25">
      <c r="A45" s="4">
        <v>10603</v>
      </c>
      <c r="B45" s="5" t="s">
        <v>42</v>
      </c>
      <c r="C45" s="5" t="s">
        <v>43</v>
      </c>
      <c r="D45" s="5">
        <v>7</v>
      </c>
      <c r="E45" s="5">
        <v>50.1</v>
      </c>
      <c r="F45" s="5">
        <v>10</v>
      </c>
      <c r="G45" s="5">
        <v>47</v>
      </c>
      <c r="H45" s="5">
        <v>29</v>
      </c>
      <c r="I45" s="5">
        <v>10</v>
      </c>
      <c r="J45" s="5">
        <v>7</v>
      </c>
      <c r="K45" s="5">
        <v>0</v>
      </c>
    </row>
    <row r="46" spans="1:11" x14ac:dyDescent="0.25">
      <c r="A46" s="4">
        <v>8493</v>
      </c>
      <c r="B46" s="5" t="s">
        <v>294</v>
      </c>
      <c r="C46" s="5" t="s">
        <v>52</v>
      </c>
      <c r="D46" s="5">
        <v>2</v>
      </c>
      <c r="E46" s="5">
        <v>10</v>
      </c>
      <c r="F46" s="5">
        <v>2</v>
      </c>
      <c r="G46" s="5">
        <v>7</v>
      </c>
      <c r="H46" s="5">
        <v>8</v>
      </c>
      <c r="I46" s="5">
        <v>4</v>
      </c>
      <c r="J46" s="5">
        <v>0</v>
      </c>
      <c r="K46" s="5">
        <v>0</v>
      </c>
    </row>
    <row r="47" spans="1:11" x14ac:dyDescent="0.25">
      <c r="A47" s="4">
        <v>13796</v>
      </c>
      <c r="B47" s="5" t="s">
        <v>258</v>
      </c>
      <c r="C47" s="5" t="s">
        <v>17</v>
      </c>
      <c r="D47" s="5">
        <v>0</v>
      </c>
      <c r="E47" s="5">
        <v>10</v>
      </c>
      <c r="F47" s="5">
        <v>2</v>
      </c>
      <c r="G47" s="5">
        <v>7</v>
      </c>
      <c r="H47" s="5">
        <v>9</v>
      </c>
      <c r="I47" s="5">
        <v>2</v>
      </c>
      <c r="J47" s="5">
        <v>1</v>
      </c>
      <c r="K47" s="5">
        <v>0</v>
      </c>
    </row>
    <row r="48" spans="1:11" x14ac:dyDescent="0.25">
      <c r="A48" s="4">
        <v>11804</v>
      </c>
      <c r="B48" s="5" t="s">
        <v>235</v>
      </c>
      <c r="C48" s="5" t="s">
        <v>66</v>
      </c>
      <c r="D48" s="5">
        <v>0</v>
      </c>
      <c r="E48" s="5">
        <v>20</v>
      </c>
      <c r="F48" s="5">
        <v>4</v>
      </c>
      <c r="G48" s="5">
        <v>28</v>
      </c>
      <c r="H48" s="5">
        <v>10</v>
      </c>
      <c r="I48" s="5">
        <v>6</v>
      </c>
      <c r="J48" s="5">
        <v>1</v>
      </c>
      <c r="K48" s="5">
        <v>1</v>
      </c>
    </row>
    <row r="49" spans="1:11" x14ac:dyDescent="0.25">
      <c r="A49" s="4">
        <v>4538</v>
      </c>
      <c r="B49" s="5" t="s">
        <v>46</v>
      </c>
      <c r="C49" s="5" t="s">
        <v>47</v>
      </c>
      <c r="D49" s="5">
        <v>6</v>
      </c>
      <c r="E49" s="5">
        <v>34</v>
      </c>
      <c r="F49" s="5">
        <v>7</v>
      </c>
      <c r="G49" s="5">
        <v>28</v>
      </c>
      <c r="H49" s="5">
        <v>25</v>
      </c>
      <c r="I49" s="5">
        <v>14</v>
      </c>
      <c r="J49" s="5">
        <v>4</v>
      </c>
      <c r="K49" s="5">
        <v>0</v>
      </c>
    </row>
    <row r="50" spans="1:11" x14ac:dyDescent="0.25">
      <c r="A50" s="4">
        <v>6316</v>
      </c>
      <c r="B50" s="5" t="s">
        <v>88</v>
      </c>
      <c r="C50" s="5" t="s">
        <v>70</v>
      </c>
      <c r="D50" s="5">
        <v>0</v>
      </c>
      <c r="E50" s="5">
        <v>19</v>
      </c>
      <c r="F50" s="5">
        <v>4</v>
      </c>
      <c r="G50" s="5">
        <v>22</v>
      </c>
      <c r="H50" s="5">
        <v>9</v>
      </c>
      <c r="I50" s="5">
        <v>8</v>
      </c>
      <c r="J50" s="5">
        <v>2</v>
      </c>
      <c r="K50" s="5">
        <v>2</v>
      </c>
    </row>
    <row r="51" spans="1:11" x14ac:dyDescent="0.25">
      <c r="A51" s="4">
        <v>5867</v>
      </c>
      <c r="B51" s="5" t="s">
        <v>86</v>
      </c>
      <c r="C51" s="5" t="s">
        <v>84</v>
      </c>
      <c r="D51" s="5">
        <v>6</v>
      </c>
      <c r="E51" s="5">
        <v>37.200000000000003</v>
      </c>
      <c r="F51" s="5">
        <v>8</v>
      </c>
      <c r="G51" s="5">
        <v>43</v>
      </c>
      <c r="H51" s="5">
        <v>18</v>
      </c>
      <c r="I51" s="5">
        <v>16</v>
      </c>
      <c r="J51" s="5">
        <v>3</v>
      </c>
      <c r="K51" s="5">
        <v>0</v>
      </c>
    </row>
    <row r="52" spans="1:11" x14ac:dyDescent="0.25">
      <c r="A52" s="4">
        <v>13764</v>
      </c>
      <c r="B52" s="5" t="s">
        <v>295</v>
      </c>
      <c r="C52" s="5" t="s">
        <v>77</v>
      </c>
      <c r="D52" s="5">
        <v>0</v>
      </c>
      <c r="E52" s="5">
        <v>14</v>
      </c>
      <c r="F52" s="5">
        <v>3</v>
      </c>
      <c r="G52" s="5">
        <v>16</v>
      </c>
      <c r="H52" s="5">
        <v>10</v>
      </c>
      <c r="I52" s="5">
        <v>3</v>
      </c>
      <c r="J52" s="5">
        <v>1</v>
      </c>
      <c r="K52" s="5">
        <v>6</v>
      </c>
    </row>
    <row r="53" spans="1:11" x14ac:dyDescent="0.25">
      <c r="A53" s="4">
        <v>4020</v>
      </c>
      <c r="B53" s="5" t="s">
        <v>216</v>
      </c>
      <c r="C53" s="5" t="s">
        <v>15</v>
      </c>
      <c r="D53" s="5">
        <v>0</v>
      </c>
      <c r="E53" s="5">
        <v>18.2</v>
      </c>
      <c r="F53" s="5">
        <v>4</v>
      </c>
      <c r="G53" s="5">
        <v>15</v>
      </c>
      <c r="H53" s="5">
        <v>14</v>
      </c>
      <c r="I53" s="5">
        <v>4</v>
      </c>
      <c r="J53" s="5">
        <v>1</v>
      </c>
      <c r="K53" s="5">
        <v>0</v>
      </c>
    </row>
    <row r="54" spans="1:11" x14ac:dyDescent="0.25">
      <c r="A54" s="4">
        <v>11836</v>
      </c>
      <c r="B54" s="5" t="s">
        <v>126</v>
      </c>
      <c r="C54" s="5" t="s">
        <v>11</v>
      </c>
      <c r="D54" s="5">
        <v>6</v>
      </c>
      <c r="E54" s="5">
        <v>32</v>
      </c>
      <c r="F54" s="5">
        <v>7</v>
      </c>
      <c r="G54" s="5">
        <v>29</v>
      </c>
      <c r="H54" s="5">
        <v>30</v>
      </c>
      <c r="I54" s="5">
        <v>3</v>
      </c>
      <c r="J54" s="5">
        <v>2</v>
      </c>
      <c r="K54" s="5">
        <v>0</v>
      </c>
    </row>
    <row r="55" spans="1:11" x14ac:dyDescent="0.25">
      <c r="A55" s="4">
        <v>11528</v>
      </c>
      <c r="B55" s="5" t="s">
        <v>296</v>
      </c>
      <c r="C55" s="5" t="s">
        <v>54</v>
      </c>
      <c r="D55" s="5">
        <v>0</v>
      </c>
      <c r="E55" s="5">
        <v>13.2</v>
      </c>
      <c r="F55" s="5">
        <v>3</v>
      </c>
      <c r="G55" s="5">
        <v>8</v>
      </c>
      <c r="H55" s="5">
        <v>7</v>
      </c>
      <c r="I55" s="5">
        <v>4</v>
      </c>
      <c r="J55" s="5">
        <v>0</v>
      </c>
      <c r="K55" s="5">
        <v>0</v>
      </c>
    </row>
    <row r="56" spans="1:11" x14ac:dyDescent="0.25">
      <c r="A56" s="4">
        <v>10954</v>
      </c>
      <c r="B56" s="5" t="s">
        <v>23</v>
      </c>
      <c r="C56" s="5" t="s">
        <v>24</v>
      </c>
      <c r="D56" s="5">
        <v>4</v>
      </c>
      <c r="E56" s="5">
        <v>22.2</v>
      </c>
      <c r="F56" s="5">
        <v>5</v>
      </c>
      <c r="G56" s="5">
        <v>16</v>
      </c>
      <c r="H56" s="5">
        <v>23</v>
      </c>
      <c r="I56" s="5">
        <v>5</v>
      </c>
      <c r="J56" s="5">
        <v>3</v>
      </c>
      <c r="K56" s="5">
        <v>0</v>
      </c>
    </row>
    <row r="57" spans="1:11" x14ac:dyDescent="0.25">
      <c r="A57" s="4">
        <v>6398</v>
      </c>
      <c r="B57" s="5" t="s">
        <v>124</v>
      </c>
      <c r="C57" s="5" t="s">
        <v>62</v>
      </c>
      <c r="D57" s="5">
        <v>0</v>
      </c>
      <c r="E57" s="5">
        <v>18</v>
      </c>
      <c r="F57" s="5">
        <v>4</v>
      </c>
      <c r="G57" s="5">
        <v>26</v>
      </c>
      <c r="H57" s="5">
        <v>12</v>
      </c>
      <c r="I57" s="5">
        <v>8</v>
      </c>
      <c r="J57" s="5">
        <v>0</v>
      </c>
      <c r="K57" s="5">
        <v>0</v>
      </c>
    </row>
    <row r="58" spans="1:11" x14ac:dyDescent="0.25">
      <c r="A58" s="4">
        <v>3886</v>
      </c>
      <c r="B58" s="5" t="s">
        <v>244</v>
      </c>
      <c r="C58" s="5" t="s">
        <v>77</v>
      </c>
      <c r="D58" s="5">
        <v>0</v>
      </c>
      <c r="E58" s="5">
        <v>13.1</v>
      </c>
      <c r="F58" s="5">
        <v>3</v>
      </c>
      <c r="G58" s="5">
        <v>15</v>
      </c>
      <c r="H58" s="5">
        <v>7</v>
      </c>
      <c r="I58" s="5">
        <v>3</v>
      </c>
      <c r="J58" s="5">
        <v>1</v>
      </c>
      <c r="K58" s="5">
        <v>0</v>
      </c>
    </row>
    <row r="59" spans="1:11" x14ac:dyDescent="0.25">
      <c r="A59" s="4">
        <v>4070</v>
      </c>
      <c r="B59" s="5" t="s">
        <v>297</v>
      </c>
      <c r="C59" s="5" t="s">
        <v>47</v>
      </c>
      <c r="D59" s="5">
        <v>0</v>
      </c>
      <c r="E59" s="5">
        <v>13.1</v>
      </c>
      <c r="F59" s="5">
        <v>3</v>
      </c>
      <c r="G59" s="5">
        <v>19</v>
      </c>
      <c r="H59" s="5">
        <v>5</v>
      </c>
      <c r="I59" s="5">
        <v>4</v>
      </c>
      <c r="J59" s="5">
        <v>1</v>
      </c>
      <c r="K59" s="5">
        <v>0</v>
      </c>
    </row>
    <row r="60" spans="1:11" x14ac:dyDescent="0.25">
      <c r="A60" s="4">
        <v>8753</v>
      </c>
      <c r="B60" s="5" t="s">
        <v>146</v>
      </c>
      <c r="C60" s="5" t="s">
        <v>15</v>
      </c>
      <c r="D60" s="5">
        <v>7</v>
      </c>
      <c r="E60" s="5">
        <v>44.1</v>
      </c>
      <c r="F60" s="5">
        <v>10</v>
      </c>
      <c r="G60" s="5">
        <v>41</v>
      </c>
      <c r="H60" s="5">
        <v>34</v>
      </c>
      <c r="I60" s="5">
        <v>17</v>
      </c>
      <c r="J60" s="5">
        <v>2</v>
      </c>
      <c r="K60" s="5">
        <v>0</v>
      </c>
    </row>
    <row r="61" spans="1:11" x14ac:dyDescent="0.25">
      <c r="A61" s="4">
        <v>2036</v>
      </c>
      <c r="B61" s="5" t="s">
        <v>63</v>
      </c>
      <c r="C61" s="5" t="s">
        <v>10</v>
      </c>
      <c r="D61" s="5">
        <v>7</v>
      </c>
      <c r="E61" s="5">
        <v>53</v>
      </c>
      <c r="F61" s="5">
        <v>12</v>
      </c>
      <c r="G61" s="5">
        <v>64</v>
      </c>
      <c r="H61" s="5">
        <v>38</v>
      </c>
      <c r="I61" s="5">
        <v>3</v>
      </c>
      <c r="J61" s="5">
        <v>4</v>
      </c>
      <c r="K61" s="5">
        <v>0</v>
      </c>
    </row>
    <row r="62" spans="1:11" x14ac:dyDescent="0.25">
      <c r="A62" s="4">
        <v>3840</v>
      </c>
      <c r="B62" s="5" t="s">
        <v>298</v>
      </c>
      <c r="C62" s="5" t="s">
        <v>43</v>
      </c>
      <c r="D62" s="5">
        <v>0</v>
      </c>
      <c r="E62" s="5">
        <v>13</v>
      </c>
      <c r="F62" s="5">
        <v>3</v>
      </c>
      <c r="G62" s="5">
        <v>12</v>
      </c>
      <c r="H62" s="5">
        <v>11</v>
      </c>
      <c r="I62" s="5">
        <v>3</v>
      </c>
      <c r="J62" s="5">
        <v>0</v>
      </c>
      <c r="K62" s="5">
        <v>0</v>
      </c>
    </row>
    <row r="63" spans="1:11" x14ac:dyDescent="0.25">
      <c r="A63" s="4">
        <v>6661</v>
      </c>
      <c r="B63" s="5" t="s">
        <v>299</v>
      </c>
      <c r="C63" s="5" t="s">
        <v>29</v>
      </c>
      <c r="D63" s="5">
        <v>0</v>
      </c>
      <c r="E63" s="5">
        <v>13</v>
      </c>
      <c r="F63" s="5">
        <v>3</v>
      </c>
      <c r="G63" s="5">
        <v>16</v>
      </c>
      <c r="H63" s="5">
        <v>9</v>
      </c>
      <c r="I63" s="5">
        <v>3</v>
      </c>
      <c r="J63" s="5">
        <v>1</v>
      </c>
      <c r="K63" s="5">
        <v>9</v>
      </c>
    </row>
    <row r="64" spans="1:11" x14ac:dyDescent="0.25">
      <c r="A64" s="4">
        <v>11426</v>
      </c>
      <c r="B64" s="5" t="s">
        <v>116</v>
      </c>
      <c r="C64" s="5" t="s">
        <v>38</v>
      </c>
      <c r="D64" s="5">
        <v>6</v>
      </c>
      <c r="E64" s="5">
        <v>34</v>
      </c>
      <c r="F64" s="5">
        <v>8</v>
      </c>
      <c r="G64" s="5">
        <v>41</v>
      </c>
      <c r="H64" s="5">
        <v>21</v>
      </c>
      <c r="I64" s="5">
        <v>16</v>
      </c>
      <c r="J64" s="5">
        <v>3</v>
      </c>
      <c r="K64" s="5">
        <v>0</v>
      </c>
    </row>
    <row r="65" spans="1:11" x14ac:dyDescent="0.25">
      <c r="A65" s="4">
        <v>6986</v>
      </c>
      <c r="B65" s="5" t="s">
        <v>132</v>
      </c>
      <c r="C65" s="5" t="s">
        <v>50</v>
      </c>
      <c r="D65" s="5">
        <v>6</v>
      </c>
      <c r="E65" s="5">
        <v>38</v>
      </c>
      <c r="F65" s="5">
        <v>9</v>
      </c>
      <c r="G65" s="5">
        <v>35</v>
      </c>
      <c r="H65" s="5">
        <v>28</v>
      </c>
      <c r="I65" s="5">
        <v>13</v>
      </c>
      <c r="J65" s="5">
        <v>4</v>
      </c>
      <c r="K65" s="5">
        <v>0</v>
      </c>
    </row>
    <row r="66" spans="1:11" x14ac:dyDescent="0.25">
      <c r="A66" s="4">
        <v>13442</v>
      </c>
      <c r="B66" s="5" t="s">
        <v>300</v>
      </c>
      <c r="C66" s="5" t="s">
        <v>36</v>
      </c>
      <c r="D66" s="5">
        <v>0</v>
      </c>
      <c r="E66" s="5">
        <v>12.2</v>
      </c>
      <c r="F66" s="5">
        <v>3</v>
      </c>
      <c r="G66" s="5">
        <v>10</v>
      </c>
      <c r="H66" s="5">
        <v>8</v>
      </c>
      <c r="I66" s="5">
        <v>3</v>
      </c>
      <c r="J66" s="5">
        <v>1</v>
      </c>
      <c r="K66" s="5">
        <v>0</v>
      </c>
    </row>
    <row r="67" spans="1:11" x14ac:dyDescent="0.25">
      <c r="A67" s="4">
        <v>4338</v>
      </c>
      <c r="B67" s="5" t="s">
        <v>267</v>
      </c>
      <c r="C67" s="5" t="s">
        <v>79</v>
      </c>
      <c r="D67" s="5">
        <v>6</v>
      </c>
      <c r="E67" s="5">
        <v>37.200000000000003</v>
      </c>
      <c r="F67" s="5">
        <v>9</v>
      </c>
      <c r="G67" s="5">
        <v>27</v>
      </c>
      <c r="H67" s="5">
        <v>34</v>
      </c>
      <c r="I67" s="5">
        <v>8</v>
      </c>
      <c r="J67" s="5">
        <v>4</v>
      </c>
      <c r="K67" s="5">
        <v>0</v>
      </c>
    </row>
    <row r="68" spans="1:11" x14ac:dyDescent="0.25">
      <c r="A68" s="4">
        <v>11189</v>
      </c>
      <c r="B68" s="5" t="s">
        <v>165</v>
      </c>
      <c r="C68" s="5" t="s">
        <v>66</v>
      </c>
      <c r="D68" s="5">
        <v>6</v>
      </c>
      <c r="E68" s="5">
        <v>37.1</v>
      </c>
      <c r="F68" s="5">
        <v>9</v>
      </c>
      <c r="G68" s="5">
        <v>44</v>
      </c>
      <c r="H68" s="5">
        <v>25</v>
      </c>
      <c r="I68" s="5">
        <v>11</v>
      </c>
      <c r="J68" s="5">
        <v>4</v>
      </c>
      <c r="K68" s="5">
        <v>0</v>
      </c>
    </row>
    <row r="69" spans="1:11" x14ac:dyDescent="0.25">
      <c r="A69" s="4">
        <v>7448</v>
      </c>
      <c r="B69" s="5" t="s">
        <v>117</v>
      </c>
      <c r="C69" s="5" t="s">
        <v>15</v>
      </c>
      <c r="D69" s="5">
        <v>6</v>
      </c>
      <c r="E69" s="5">
        <v>37</v>
      </c>
      <c r="F69" s="5">
        <v>9</v>
      </c>
      <c r="G69" s="5">
        <v>28</v>
      </c>
      <c r="H69" s="5">
        <v>29</v>
      </c>
      <c r="I69" s="5">
        <v>10</v>
      </c>
      <c r="J69" s="5">
        <v>2</v>
      </c>
      <c r="K69" s="5">
        <v>0</v>
      </c>
    </row>
    <row r="70" spans="1:11" x14ac:dyDescent="0.25">
      <c r="A70" s="4">
        <v>3240</v>
      </c>
      <c r="B70" s="5" t="s">
        <v>301</v>
      </c>
      <c r="C70" s="5" t="s">
        <v>45</v>
      </c>
      <c r="D70" s="5">
        <v>0</v>
      </c>
      <c r="E70" s="5">
        <v>12.1</v>
      </c>
      <c r="F70" s="5">
        <v>3</v>
      </c>
      <c r="G70" s="5">
        <v>17</v>
      </c>
      <c r="H70" s="5">
        <v>6</v>
      </c>
      <c r="I70" s="5">
        <v>3</v>
      </c>
      <c r="J70" s="5">
        <v>2</v>
      </c>
      <c r="K70" s="5">
        <v>7</v>
      </c>
    </row>
    <row r="71" spans="1:11" x14ac:dyDescent="0.25">
      <c r="A71" s="4">
        <v>10315</v>
      </c>
      <c r="B71" s="5" t="s">
        <v>221</v>
      </c>
      <c r="C71" s="5" t="s">
        <v>62</v>
      </c>
      <c r="D71" s="5">
        <v>0</v>
      </c>
      <c r="E71" s="5">
        <v>16.100000000000001</v>
      </c>
      <c r="F71" s="5">
        <v>4</v>
      </c>
      <c r="G71" s="5">
        <v>17</v>
      </c>
      <c r="H71" s="5">
        <v>12</v>
      </c>
      <c r="I71" s="5">
        <v>7</v>
      </c>
      <c r="J71" s="5">
        <v>1</v>
      </c>
      <c r="K71" s="5">
        <v>0</v>
      </c>
    </row>
    <row r="72" spans="1:11" x14ac:dyDescent="0.25">
      <c r="A72" s="4">
        <v>4772</v>
      </c>
      <c r="B72" s="5" t="s">
        <v>55</v>
      </c>
      <c r="C72" s="5" t="s">
        <v>11</v>
      </c>
      <c r="D72" s="5">
        <v>6</v>
      </c>
      <c r="E72" s="5">
        <v>36.200000000000003</v>
      </c>
      <c r="F72" s="5">
        <v>9</v>
      </c>
      <c r="G72" s="5">
        <v>29</v>
      </c>
      <c r="H72" s="5">
        <v>28</v>
      </c>
      <c r="I72" s="5">
        <v>18</v>
      </c>
      <c r="J72" s="5">
        <v>2</v>
      </c>
      <c r="K72" s="5">
        <v>0</v>
      </c>
    </row>
    <row r="73" spans="1:11" x14ac:dyDescent="0.25">
      <c r="A73" s="4">
        <v>12917</v>
      </c>
      <c r="B73" s="5" t="s">
        <v>302</v>
      </c>
      <c r="C73" s="5" t="s">
        <v>45</v>
      </c>
      <c r="D73" s="5">
        <v>0</v>
      </c>
      <c r="E73" s="5">
        <v>12</v>
      </c>
      <c r="F73" s="5">
        <v>3</v>
      </c>
      <c r="G73" s="5">
        <v>5</v>
      </c>
      <c r="H73" s="5">
        <v>15</v>
      </c>
      <c r="I73" s="5">
        <v>6</v>
      </c>
      <c r="J73" s="5">
        <v>0</v>
      </c>
      <c r="K73" s="5">
        <v>0</v>
      </c>
    </row>
    <row r="74" spans="1:11" x14ac:dyDescent="0.25">
      <c r="A74" s="4">
        <v>4971</v>
      </c>
      <c r="B74" s="5" t="s">
        <v>215</v>
      </c>
      <c r="C74" s="5" t="s">
        <v>36</v>
      </c>
      <c r="D74" s="5">
        <v>0</v>
      </c>
      <c r="E74" s="5">
        <v>16</v>
      </c>
      <c r="F74" s="5">
        <v>4</v>
      </c>
      <c r="G74" s="5">
        <v>13</v>
      </c>
      <c r="H74" s="5">
        <v>10</v>
      </c>
      <c r="I74" s="5">
        <v>3</v>
      </c>
      <c r="J74" s="5">
        <v>2</v>
      </c>
      <c r="K74" s="5">
        <v>0</v>
      </c>
    </row>
    <row r="75" spans="1:11" x14ac:dyDescent="0.25">
      <c r="A75" s="4">
        <v>5525</v>
      </c>
      <c r="B75" s="5" t="s">
        <v>303</v>
      </c>
      <c r="C75" s="5" t="s">
        <v>79</v>
      </c>
      <c r="D75" s="5">
        <v>0</v>
      </c>
      <c r="E75" s="5">
        <v>12</v>
      </c>
      <c r="F75" s="5">
        <v>3</v>
      </c>
      <c r="G75" s="5">
        <v>15</v>
      </c>
      <c r="H75" s="5">
        <v>8</v>
      </c>
      <c r="I75" s="5">
        <v>4</v>
      </c>
      <c r="J75" s="5">
        <v>0</v>
      </c>
      <c r="K75" s="5">
        <v>0</v>
      </c>
    </row>
    <row r="76" spans="1:11" x14ac:dyDescent="0.25">
      <c r="A76" s="4">
        <v>15764</v>
      </c>
      <c r="B76" s="5" t="s">
        <v>89</v>
      </c>
      <c r="C76" s="5" t="s">
        <v>81</v>
      </c>
      <c r="D76" s="5">
        <v>6</v>
      </c>
      <c r="E76" s="5">
        <v>39.1</v>
      </c>
      <c r="F76" s="5">
        <v>10</v>
      </c>
      <c r="G76" s="5">
        <v>35</v>
      </c>
      <c r="H76" s="5">
        <v>29</v>
      </c>
      <c r="I76" s="5">
        <v>7</v>
      </c>
      <c r="J76" s="5">
        <v>1</v>
      </c>
      <c r="K76" s="5">
        <v>0</v>
      </c>
    </row>
    <row r="77" spans="1:11" x14ac:dyDescent="0.25">
      <c r="A77" s="4">
        <v>5003</v>
      </c>
      <c r="B77" s="5" t="s">
        <v>304</v>
      </c>
      <c r="C77" s="5" t="s">
        <v>32</v>
      </c>
      <c r="D77" s="5">
        <v>0</v>
      </c>
      <c r="E77" s="5">
        <v>11.2</v>
      </c>
      <c r="F77" s="5">
        <v>3</v>
      </c>
      <c r="G77" s="5">
        <v>15</v>
      </c>
      <c r="H77" s="5">
        <v>6</v>
      </c>
      <c r="I77" s="5">
        <v>3</v>
      </c>
      <c r="J77" s="5">
        <v>0</v>
      </c>
      <c r="K77" s="5">
        <v>0</v>
      </c>
    </row>
    <row r="78" spans="1:11" x14ac:dyDescent="0.25">
      <c r="A78" s="4">
        <v>9784</v>
      </c>
      <c r="B78" s="5" t="s">
        <v>75</v>
      </c>
      <c r="C78" s="5" t="s">
        <v>36</v>
      </c>
      <c r="D78" s="5">
        <v>6</v>
      </c>
      <c r="E78" s="5">
        <v>34.200000000000003</v>
      </c>
      <c r="F78" s="5">
        <v>9</v>
      </c>
      <c r="G78" s="5">
        <v>34</v>
      </c>
      <c r="H78" s="5">
        <v>31</v>
      </c>
      <c r="I78" s="5">
        <v>15</v>
      </c>
      <c r="J78" s="5">
        <v>1</v>
      </c>
      <c r="K78" s="5">
        <v>0</v>
      </c>
    </row>
    <row r="79" spans="1:11" x14ac:dyDescent="0.25">
      <c r="A79" s="4">
        <v>10131</v>
      </c>
      <c r="B79" s="5" t="s">
        <v>142</v>
      </c>
      <c r="C79" s="5" t="s">
        <v>15</v>
      </c>
      <c r="D79" s="5">
        <v>6</v>
      </c>
      <c r="E79" s="5">
        <v>42</v>
      </c>
      <c r="F79" s="5">
        <v>11</v>
      </c>
      <c r="G79" s="5">
        <v>47</v>
      </c>
      <c r="H79" s="5">
        <v>33</v>
      </c>
      <c r="I79" s="5">
        <v>9</v>
      </c>
      <c r="J79" s="5">
        <v>5</v>
      </c>
      <c r="K79" s="5">
        <v>0</v>
      </c>
    </row>
    <row r="80" spans="1:11" x14ac:dyDescent="0.25">
      <c r="A80" s="4">
        <v>3321</v>
      </c>
      <c r="B80" s="5" t="s">
        <v>305</v>
      </c>
      <c r="C80" s="5" t="s">
        <v>45</v>
      </c>
      <c r="D80" s="5">
        <v>0</v>
      </c>
      <c r="E80" s="5">
        <v>11.1</v>
      </c>
      <c r="F80" s="5">
        <v>3</v>
      </c>
      <c r="G80" s="5">
        <v>16</v>
      </c>
      <c r="H80" s="5">
        <v>10</v>
      </c>
      <c r="I80" s="5">
        <v>3</v>
      </c>
      <c r="J80" s="5">
        <v>1</v>
      </c>
      <c r="K80" s="5">
        <v>2</v>
      </c>
    </row>
    <row r="81" spans="1:11" x14ac:dyDescent="0.25">
      <c r="A81" s="4">
        <v>1118</v>
      </c>
      <c r="B81" s="5" t="s">
        <v>98</v>
      </c>
      <c r="C81" s="5" t="s">
        <v>77</v>
      </c>
      <c r="D81" s="5">
        <v>6</v>
      </c>
      <c r="E81" s="5">
        <v>37.200000000000003</v>
      </c>
      <c r="F81" s="5">
        <v>10</v>
      </c>
      <c r="G81" s="5">
        <v>36</v>
      </c>
      <c r="H81" s="5">
        <v>27</v>
      </c>
      <c r="I81" s="5">
        <v>14</v>
      </c>
      <c r="J81" s="5">
        <v>1</v>
      </c>
      <c r="K81" s="5">
        <v>0</v>
      </c>
    </row>
    <row r="82" spans="1:11" x14ac:dyDescent="0.25">
      <c r="A82" s="4">
        <v>4806</v>
      </c>
      <c r="B82" s="5" t="s">
        <v>240</v>
      </c>
      <c r="C82" s="5" t="s">
        <v>22</v>
      </c>
      <c r="D82" s="5">
        <v>7</v>
      </c>
      <c r="E82" s="5">
        <v>37.200000000000003</v>
      </c>
      <c r="F82" s="5">
        <v>10</v>
      </c>
      <c r="G82" s="5">
        <v>46</v>
      </c>
      <c r="H82" s="5">
        <v>28</v>
      </c>
      <c r="I82" s="5">
        <v>16</v>
      </c>
      <c r="J82" s="5">
        <v>4</v>
      </c>
      <c r="K82" s="5">
        <v>0</v>
      </c>
    </row>
    <row r="83" spans="1:11" x14ac:dyDescent="0.25">
      <c r="A83" s="4">
        <v>5114</v>
      </c>
      <c r="B83" s="5" t="s">
        <v>187</v>
      </c>
      <c r="C83" s="5" t="s">
        <v>24</v>
      </c>
      <c r="D83" s="5">
        <v>0</v>
      </c>
      <c r="E83" s="5">
        <v>15</v>
      </c>
      <c r="F83" s="5">
        <v>4</v>
      </c>
      <c r="G83" s="5">
        <v>12</v>
      </c>
      <c r="H83" s="5">
        <v>16</v>
      </c>
      <c r="I83" s="5">
        <v>4</v>
      </c>
      <c r="J83" s="5">
        <v>0</v>
      </c>
      <c r="K83" s="5">
        <v>10</v>
      </c>
    </row>
    <row r="84" spans="1:11" x14ac:dyDescent="0.25">
      <c r="A84" s="4">
        <v>11710</v>
      </c>
      <c r="B84" s="5" t="s">
        <v>306</v>
      </c>
      <c r="C84" s="5" t="s">
        <v>32</v>
      </c>
      <c r="D84" s="5">
        <v>0</v>
      </c>
      <c r="E84" s="5">
        <v>15</v>
      </c>
      <c r="F84" s="5">
        <v>4</v>
      </c>
      <c r="G84" s="5">
        <v>12</v>
      </c>
      <c r="H84" s="5">
        <v>14</v>
      </c>
      <c r="I84" s="5">
        <v>6</v>
      </c>
      <c r="J84" s="5">
        <v>0</v>
      </c>
      <c r="K84" s="5">
        <v>0</v>
      </c>
    </row>
    <row r="85" spans="1:11" x14ac:dyDescent="0.25">
      <c r="A85" s="4">
        <v>2237</v>
      </c>
      <c r="B85" s="5" t="s">
        <v>307</v>
      </c>
      <c r="C85" s="5" t="s">
        <v>96</v>
      </c>
      <c r="D85" s="5">
        <v>0</v>
      </c>
      <c r="E85" s="5">
        <v>15</v>
      </c>
      <c r="F85" s="5">
        <v>4</v>
      </c>
      <c r="G85" s="5">
        <v>7</v>
      </c>
      <c r="H85" s="5">
        <v>15</v>
      </c>
      <c r="I85" s="5">
        <v>5</v>
      </c>
      <c r="J85" s="5">
        <v>0</v>
      </c>
      <c r="K85" s="5">
        <v>0</v>
      </c>
    </row>
    <row r="86" spans="1:11" x14ac:dyDescent="0.25">
      <c r="A86" s="4">
        <v>9033</v>
      </c>
      <c r="B86" s="5" t="s">
        <v>197</v>
      </c>
      <c r="C86" s="5" t="s">
        <v>66</v>
      </c>
      <c r="D86" s="5">
        <v>0</v>
      </c>
      <c r="E86" s="5">
        <v>18.2</v>
      </c>
      <c r="F86" s="5">
        <v>5</v>
      </c>
      <c r="G86" s="5">
        <v>15</v>
      </c>
      <c r="H86" s="5">
        <v>18</v>
      </c>
      <c r="I86" s="5">
        <v>5</v>
      </c>
      <c r="J86" s="5">
        <v>2</v>
      </c>
      <c r="K86" s="5">
        <v>11</v>
      </c>
    </row>
    <row r="87" spans="1:11" x14ac:dyDescent="0.25">
      <c r="A87" s="4">
        <v>6632</v>
      </c>
      <c r="B87" s="5" t="s">
        <v>106</v>
      </c>
      <c r="C87" s="5" t="s">
        <v>84</v>
      </c>
      <c r="D87" s="5">
        <v>4</v>
      </c>
      <c r="E87" s="5">
        <v>22</v>
      </c>
      <c r="F87" s="5">
        <v>6</v>
      </c>
      <c r="G87" s="5">
        <v>20</v>
      </c>
      <c r="H87" s="5">
        <v>16</v>
      </c>
      <c r="I87" s="5">
        <v>5</v>
      </c>
      <c r="J87" s="5">
        <v>2</v>
      </c>
      <c r="K87" s="5">
        <v>0</v>
      </c>
    </row>
    <row r="88" spans="1:11" x14ac:dyDescent="0.25">
      <c r="A88" s="4">
        <v>10968</v>
      </c>
      <c r="B88" s="5" t="s">
        <v>308</v>
      </c>
      <c r="C88" s="5" t="s">
        <v>52</v>
      </c>
      <c r="D88" s="5">
        <v>2</v>
      </c>
      <c r="E88" s="5">
        <v>11</v>
      </c>
      <c r="F88" s="5">
        <v>3</v>
      </c>
      <c r="G88" s="5">
        <v>10</v>
      </c>
      <c r="H88" s="5">
        <v>7</v>
      </c>
      <c r="I88" s="5">
        <v>5</v>
      </c>
      <c r="J88" s="5">
        <v>1</v>
      </c>
      <c r="K88" s="5">
        <v>0</v>
      </c>
    </row>
    <row r="89" spans="1:11" x14ac:dyDescent="0.25">
      <c r="A89" s="4">
        <v>4079</v>
      </c>
      <c r="B89" s="5" t="s">
        <v>309</v>
      </c>
      <c r="C89" s="5" t="s">
        <v>74</v>
      </c>
      <c r="D89" s="5">
        <v>0</v>
      </c>
      <c r="E89" s="5">
        <v>11</v>
      </c>
      <c r="F89" s="5">
        <v>3</v>
      </c>
      <c r="G89" s="5">
        <v>15</v>
      </c>
      <c r="H89" s="5">
        <v>6</v>
      </c>
      <c r="I89" s="5">
        <v>5</v>
      </c>
      <c r="J89" s="5">
        <v>0</v>
      </c>
      <c r="K89" s="5">
        <v>0</v>
      </c>
    </row>
    <row r="90" spans="1:11" x14ac:dyDescent="0.25">
      <c r="A90" s="4">
        <v>5448</v>
      </c>
      <c r="B90" s="5" t="s">
        <v>310</v>
      </c>
      <c r="C90" s="5" t="s">
        <v>77</v>
      </c>
      <c r="D90" s="5">
        <v>0</v>
      </c>
      <c r="E90" s="5">
        <v>11</v>
      </c>
      <c r="F90" s="5">
        <v>3</v>
      </c>
      <c r="G90" s="5">
        <v>16</v>
      </c>
      <c r="H90" s="5">
        <v>10</v>
      </c>
      <c r="I90" s="5">
        <v>3</v>
      </c>
      <c r="J90" s="5">
        <v>0</v>
      </c>
      <c r="K90" s="5">
        <v>0</v>
      </c>
    </row>
    <row r="91" spans="1:11" x14ac:dyDescent="0.25">
      <c r="A91" s="4">
        <v>7410</v>
      </c>
      <c r="B91" s="5" t="s">
        <v>90</v>
      </c>
      <c r="C91" s="5" t="s">
        <v>77</v>
      </c>
      <c r="D91" s="5">
        <v>6</v>
      </c>
      <c r="E91" s="5">
        <v>39.200000000000003</v>
      </c>
      <c r="F91" s="5">
        <v>11</v>
      </c>
      <c r="G91" s="5">
        <v>25</v>
      </c>
      <c r="H91" s="5">
        <v>37</v>
      </c>
      <c r="I91" s="5">
        <v>10</v>
      </c>
      <c r="J91" s="5">
        <v>4</v>
      </c>
      <c r="K91" s="5">
        <v>0</v>
      </c>
    </row>
    <row r="92" spans="1:11" x14ac:dyDescent="0.25">
      <c r="A92" s="4">
        <v>7293</v>
      </c>
      <c r="B92" s="5" t="s">
        <v>186</v>
      </c>
      <c r="C92" s="5" t="s">
        <v>17</v>
      </c>
      <c r="D92" s="5">
        <v>0</v>
      </c>
      <c r="E92" s="5">
        <v>14.1</v>
      </c>
      <c r="F92" s="5">
        <v>4</v>
      </c>
      <c r="G92" s="5">
        <v>10</v>
      </c>
      <c r="H92" s="5">
        <v>16</v>
      </c>
      <c r="I92" s="5">
        <v>7</v>
      </c>
      <c r="J92" s="5">
        <v>1</v>
      </c>
      <c r="K92" s="5">
        <v>7</v>
      </c>
    </row>
    <row r="93" spans="1:11" x14ac:dyDescent="0.25">
      <c r="A93" s="4">
        <v>8844</v>
      </c>
      <c r="B93" s="5" t="s">
        <v>311</v>
      </c>
      <c r="C93" s="5" t="s">
        <v>24</v>
      </c>
      <c r="D93" s="5">
        <v>0</v>
      </c>
      <c r="E93" s="5">
        <v>14.1</v>
      </c>
      <c r="F93" s="5">
        <v>4</v>
      </c>
      <c r="G93" s="5">
        <v>20</v>
      </c>
      <c r="H93" s="5">
        <v>10</v>
      </c>
      <c r="I93" s="5">
        <v>7</v>
      </c>
      <c r="J93" s="5">
        <v>0</v>
      </c>
      <c r="K93" s="5">
        <v>0</v>
      </c>
    </row>
    <row r="94" spans="1:11" x14ac:dyDescent="0.25">
      <c r="A94" s="4">
        <v>8073</v>
      </c>
      <c r="B94" s="5" t="s">
        <v>312</v>
      </c>
      <c r="C94" s="5" t="s">
        <v>43</v>
      </c>
      <c r="D94" s="5">
        <v>0</v>
      </c>
      <c r="E94" s="5">
        <v>10.199999999999999</v>
      </c>
      <c r="F94" s="5">
        <v>3</v>
      </c>
      <c r="G94" s="5">
        <v>8</v>
      </c>
      <c r="H94" s="5">
        <v>11</v>
      </c>
      <c r="I94" s="5">
        <v>4</v>
      </c>
      <c r="J94" s="5">
        <v>0</v>
      </c>
      <c r="K94" s="5">
        <v>0</v>
      </c>
    </row>
    <row r="95" spans="1:11" x14ac:dyDescent="0.25">
      <c r="A95" s="4">
        <v>5640</v>
      </c>
      <c r="B95" s="5" t="s">
        <v>313</v>
      </c>
      <c r="C95" s="5" t="s">
        <v>17</v>
      </c>
      <c r="D95" s="5">
        <v>0</v>
      </c>
      <c r="E95" s="5">
        <v>14</v>
      </c>
      <c r="F95" s="5">
        <v>4</v>
      </c>
      <c r="G95" s="5">
        <v>14</v>
      </c>
      <c r="H95" s="5">
        <v>11</v>
      </c>
      <c r="I95" s="5">
        <v>4</v>
      </c>
      <c r="J95" s="5">
        <v>2</v>
      </c>
      <c r="K95" s="5">
        <v>1</v>
      </c>
    </row>
    <row r="96" spans="1:11" x14ac:dyDescent="0.25">
      <c r="A96" s="4">
        <v>6216</v>
      </c>
      <c r="B96" s="5" t="s">
        <v>314</v>
      </c>
      <c r="C96" s="5" t="s">
        <v>81</v>
      </c>
      <c r="D96" s="5">
        <v>0</v>
      </c>
      <c r="E96" s="5">
        <v>14</v>
      </c>
      <c r="F96" s="5">
        <v>4</v>
      </c>
      <c r="G96" s="5">
        <v>27</v>
      </c>
      <c r="H96" s="5">
        <v>10</v>
      </c>
      <c r="I96" s="5">
        <v>3</v>
      </c>
      <c r="J96" s="5">
        <v>0</v>
      </c>
      <c r="K96" s="5">
        <v>0</v>
      </c>
    </row>
    <row r="97" spans="1:11" x14ac:dyDescent="0.25">
      <c r="A97" s="4">
        <v>11762</v>
      </c>
      <c r="B97" s="5" t="s">
        <v>80</v>
      </c>
      <c r="C97" s="5" t="s">
        <v>24</v>
      </c>
      <c r="D97" s="5">
        <v>6</v>
      </c>
      <c r="E97" s="5">
        <v>38.1</v>
      </c>
      <c r="F97" s="5">
        <v>11</v>
      </c>
      <c r="G97" s="5">
        <v>49</v>
      </c>
      <c r="H97" s="5">
        <v>33</v>
      </c>
      <c r="I97" s="5">
        <v>8</v>
      </c>
      <c r="J97" s="5">
        <v>2</v>
      </c>
      <c r="K97" s="5">
        <v>0</v>
      </c>
    </row>
    <row r="98" spans="1:11" x14ac:dyDescent="0.25">
      <c r="A98" s="4">
        <v>13758</v>
      </c>
      <c r="B98" s="5" t="s">
        <v>315</v>
      </c>
      <c r="C98" s="5" t="s">
        <v>62</v>
      </c>
      <c r="D98" s="5">
        <v>3</v>
      </c>
      <c r="E98" s="5">
        <v>17.100000000000001</v>
      </c>
      <c r="F98" s="5">
        <v>5</v>
      </c>
      <c r="G98" s="5">
        <v>17</v>
      </c>
      <c r="H98" s="5">
        <v>16</v>
      </c>
      <c r="I98" s="5">
        <v>4</v>
      </c>
      <c r="J98" s="5">
        <v>0</v>
      </c>
      <c r="K98" s="5">
        <v>0</v>
      </c>
    </row>
    <row r="99" spans="1:11" x14ac:dyDescent="0.25">
      <c r="A99" s="4">
        <v>11682</v>
      </c>
      <c r="B99" s="5" t="s">
        <v>41</v>
      </c>
      <c r="C99" s="5" t="s">
        <v>13</v>
      </c>
      <c r="D99" s="5">
        <v>6</v>
      </c>
      <c r="E99" s="5">
        <v>38</v>
      </c>
      <c r="F99" s="5">
        <v>11</v>
      </c>
      <c r="G99" s="5">
        <v>30</v>
      </c>
      <c r="H99" s="5">
        <v>26</v>
      </c>
      <c r="I99" s="5">
        <v>11</v>
      </c>
      <c r="J99" s="5">
        <v>4</v>
      </c>
      <c r="K99" s="5">
        <v>0</v>
      </c>
    </row>
    <row r="100" spans="1:11" x14ac:dyDescent="0.25">
      <c r="A100" s="4">
        <v>3357</v>
      </c>
      <c r="B100" s="5" t="s">
        <v>316</v>
      </c>
      <c r="C100" s="5" t="s">
        <v>32</v>
      </c>
      <c r="D100" s="5">
        <v>1</v>
      </c>
      <c r="E100" s="5">
        <v>10.1</v>
      </c>
      <c r="F100" s="5">
        <v>3</v>
      </c>
      <c r="G100" s="5">
        <v>5</v>
      </c>
      <c r="H100" s="5">
        <v>12</v>
      </c>
      <c r="I100" s="5">
        <v>3</v>
      </c>
      <c r="J100" s="5">
        <v>0</v>
      </c>
      <c r="K100" s="5">
        <v>0</v>
      </c>
    </row>
    <row r="101" spans="1:11" x14ac:dyDescent="0.25">
      <c r="A101" s="4">
        <v>3815</v>
      </c>
      <c r="B101" s="5" t="s">
        <v>137</v>
      </c>
      <c r="C101" s="5" t="s">
        <v>43</v>
      </c>
      <c r="D101" s="5">
        <v>6</v>
      </c>
      <c r="E101" s="5">
        <v>34.1</v>
      </c>
      <c r="F101" s="5">
        <v>10</v>
      </c>
      <c r="G101" s="5">
        <v>19</v>
      </c>
      <c r="H101" s="5">
        <v>31</v>
      </c>
      <c r="I101" s="5">
        <v>10</v>
      </c>
      <c r="J101" s="5">
        <v>5</v>
      </c>
      <c r="K101" s="5">
        <v>0</v>
      </c>
    </row>
    <row r="102" spans="1:11" x14ac:dyDescent="0.25">
      <c r="A102" s="4">
        <v>9490</v>
      </c>
      <c r="B102" s="5" t="s">
        <v>317</v>
      </c>
      <c r="C102" s="5" t="s">
        <v>96</v>
      </c>
      <c r="D102" s="5">
        <v>0</v>
      </c>
      <c r="E102" s="5">
        <v>13.2</v>
      </c>
      <c r="F102" s="5">
        <v>4</v>
      </c>
      <c r="G102" s="5">
        <v>8</v>
      </c>
      <c r="H102" s="5">
        <v>15</v>
      </c>
      <c r="I102" s="5">
        <v>2</v>
      </c>
      <c r="J102" s="5">
        <v>1</v>
      </c>
      <c r="K102" s="5">
        <v>8</v>
      </c>
    </row>
    <row r="103" spans="1:11" x14ac:dyDescent="0.25">
      <c r="A103" s="4">
        <v>7947</v>
      </c>
      <c r="B103" s="5" t="s">
        <v>264</v>
      </c>
      <c r="C103" s="5" t="s">
        <v>54</v>
      </c>
      <c r="D103" s="5">
        <v>0</v>
      </c>
      <c r="E103" s="5">
        <v>13.2</v>
      </c>
      <c r="F103" s="5">
        <v>4</v>
      </c>
      <c r="G103" s="5">
        <v>7</v>
      </c>
      <c r="H103" s="5">
        <v>11</v>
      </c>
      <c r="I103" s="5">
        <v>3</v>
      </c>
      <c r="J103" s="5">
        <v>0</v>
      </c>
      <c r="K103" s="5">
        <v>0</v>
      </c>
    </row>
    <row r="104" spans="1:11" x14ac:dyDescent="0.25">
      <c r="A104" s="4">
        <v>4972</v>
      </c>
      <c r="B104" s="5" t="s">
        <v>65</v>
      </c>
      <c r="C104" s="5" t="s">
        <v>32</v>
      </c>
      <c r="D104" s="5">
        <v>6</v>
      </c>
      <c r="E104" s="5">
        <v>37</v>
      </c>
      <c r="F104" s="5">
        <v>11</v>
      </c>
      <c r="G104" s="5">
        <v>36</v>
      </c>
      <c r="H104" s="5">
        <v>28</v>
      </c>
      <c r="I104" s="5">
        <v>17</v>
      </c>
      <c r="J104" s="5">
        <v>4</v>
      </c>
      <c r="K104" s="5">
        <v>0</v>
      </c>
    </row>
    <row r="105" spans="1:11" x14ac:dyDescent="0.25">
      <c r="A105" s="4">
        <v>11760</v>
      </c>
      <c r="B105" s="5" t="s">
        <v>174</v>
      </c>
      <c r="C105" s="5" t="s">
        <v>29</v>
      </c>
      <c r="D105" s="5">
        <v>6</v>
      </c>
      <c r="E105" s="5">
        <v>39.200000000000003</v>
      </c>
      <c r="F105" s="5">
        <v>12</v>
      </c>
      <c r="G105" s="5">
        <v>47</v>
      </c>
      <c r="H105" s="5">
        <v>23</v>
      </c>
      <c r="I105" s="5">
        <v>8</v>
      </c>
      <c r="J105" s="5">
        <v>1</v>
      </c>
      <c r="K105" s="5">
        <v>0</v>
      </c>
    </row>
    <row r="106" spans="1:11" x14ac:dyDescent="0.25">
      <c r="A106" s="4">
        <v>4869</v>
      </c>
      <c r="B106" s="5" t="s">
        <v>254</v>
      </c>
      <c r="C106" s="5" t="s">
        <v>11</v>
      </c>
      <c r="D106" s="5">
        <v>0</v>
      </c>
      <c r="E106" s="5">
        <v>16.100000000000001</v>
      </c>
      <c r="F106" s="5">
        <v>5</v>
      </c>
      <c r="G106" s="5">
        <v>12</v>
      </c>
      <c r="H106" s="5">
        <v>11</v>
      </c>
      <c r="I106" s="5">
        <v>6</v>
      </c>
      <c r="J106" s="5">
        <v>1</v>
      </c>
      <c r="K106" s="5">
        <v>0</v>
      </c>
    </row>
    <row r="107" spans="1:11" x14ac:dyDescent="0.25">
      <c r="A107" s="4">
        <v>4264</v>
      </c>
      <c r="B107" s="5" t="s">
        <v>318</v>
      </c>
      <c r="C107" s="5" t="s">
        <v>18</v>
      </c>
      <c r="D107" s="5">
        <v>0</v>
      </c>
      <c r="E107" s="5">
        <v>13</v>
      </c>
      <c r="F107" s="5">
        <v>4</v>
      </c>
      <c r="G107" s="5">
        <v>11</v>
      </c>
      <c r="H107" s="5">
        <v>12</v>
      </c>
      <c r="I107" s="5">
        <v>2</v>
      </c>
      <c r="J107" s="5">
        <v>0</v>
      </c>
      <c r="K107" s="5">
        <v>9</v>
      </c>
    </row>
    <row r="108" spans="1:11" x14ac:dyDescent="0.25">
      <c r="A108" s="4">
        <v>4759</v>
      </c>
      <c r="B108" s="5" t="s">
        <v>319</v>
      </c>
      <c r="C108" s="5" t="s">
        <v>13</v>
      </c>
      <c r="D108" s="5">
        <v>0</v>
      </c>
      <c r="E108" s="5">
        <v>13</v>
      </c>
      <c r="F108" s="5">
        <v>4</v>
      </c>
      <c r="G108" s="5">
        <v>13</v>
      </c>
      <c r="H108" s="5">
        <v>10</v>
      </c>
      <c r="I108" s="5">
        <v>10</v>
      </c>
      <c r="J108" s="5">
        <v>0</v>
      </c>
      <c r="K108" s="5">
        <v>0</v>
      </c>
    </row>
    <row r="109" spans="1:11" x14ac:dyDescent="0.25">
      <c r="A109" s="4">
        <v>4849</v>
      </c>
      <c r="B109" s="5" t="s">
        <v>320</v>
      </c>
      <c r="C109" s="5" t="s">
        <v>10</v>
      </c>
      <c r="D109" s="5">
        <v>0</v>
      </c>
      <c r="E109" s="5">
        <v>13</v>
      </c>
      <c r="F109" s="5">
        <v>4</v>
      </c>
      <c r="G109" s="5">
        <v>10</v>
      </c>
      <c r="H109" s="5">
        <v>6</v>
      </c>
      <c r="I109" s="5">
        <v>3</v>
      </c>
      <c r="J109" s="5">
        <v>2</v>
      </c>
      <c r="K109" s="5">
        <v>0</v>
      </c>
    </row>
    <row r="110" spans="1:11" x14ac:dyDescent="0.25">
      <c r="A110" s="4">
        <v>6819</v>
      </c>
      <c r="B110" s="5" t="s">
        <v>321</v>
      </c>
      <c r="C110" s="5" t="s">
        <v>74</v>
      </c>
      <c r="D110" s="5">
        <v>0</v>
      </c>
      <c r="E110" s="5">
        <v>13</v>
      </c>
      <c r="F110" s="5">
        <v>4</v>
      </c>
      <c r="G110" s="5">
        <v>13</v>
      </c>
      <c r="H110" s="5">
        <v>10</v>
      </c>
      <c r="I110" s="5">
        <v>3</v>
      </c>
      <c r="J110" s="5">
        <v>0</v>
      </c>
      <c r="K110" s="5">
        <v>0</v>
      </c>
    </row>
    <row r="111" spans="1:11" x14ac:dyDescent="0.25">
      <c r="A111" s="4">
        <v>8180</v>
      </c>
      <c r="B111" s="5" t="s">
        <v>322</v>
      </c>
      <c r="C111" s="5" t="s">
        <v>13</v>
      </c>
      <c r="D111" s="5">
        <v>0</v>
      </c>
      <c r="E111" s="5">
        <v>13</v>
      </c>
      <c r="F111" s="5">
        <v>4</v>
      </c>
      <c r="G111" s="5">
        <v>20</v>
      </c>
      <c r="H111" s="5">
        <v>10</v>
      </c>
      <c r="I111" s="5">
        <v>3</v>
      </c>
      <c r="J111" s="5">
        <v>4</v>
      </c>
      <c r="K111" s="5">
        <v>0</v>
      </c>
    </row>
    <row r="112" spans="1:11" x14ac:dyDescent="0.25">
      <c r="A112" s="4">
        <v>10430</v>
      </c>
      <c r="B112" s="5" t="s">
        <v>323</v>
      </c>
      <c r="C112" s="5" t="s">
        <v>45</v>
      </c>
      <c r="D112" s="5">
        <v>0</v>
      </c>
      <c r="E112" s="5">
        <v>13</v>
      </c>
      <c r="F112" s="5">
        <v>4</v>
      </c>
      <c r="G112" s="5">
        <v>21</v>
      </c>
      <c r="H112" s="5">
        <v>15</v>
      </c>
      <c r="I112" s="5">
        <v>8</v>
      </c>
      <c r="J112" s="5">
        <v>2</v>
      </c>
      <c r="K112" s="5">
        <v>0</v>
      </c>
    </row>
    <row r="113" spans="1:11" x14ac:dyDescent="0.25">
      <c r="A113" s="4">
        <v>11754</v>
      </c>
      <c r="B113" s="5" t="s">
        <v>324</v>
      </c>
      <c r="C113" s="5" t="s">
        <v>70</v>
      </c>
      <c r="D113" s="5">
        <v>3</v>
      </c>
      <c r="E113" s="5">
        <v>19.100000000000001</v>
      </c>
      <c r="F113" s="5">
        <v>6</v>
      </c>
      <c r="G113" s="5">
        <v>3</v>
      </c>
      <c r="H113" s="5">
        <v>16</v>
      </c>
      <c r="I113" s="5">
        <v>6</v>
      </c>
      <c r="J113" s="5">
        <v>2</v>
      </c>
      <c r="K113" s="5">
        <v>0</v>
      </c>
    </row>
    <row r="114" spans="1:11" x14ac:dyDescent="0.25">
      <c r="A114" s="4">
        <v>12863</v>
      </c>
      <c r="B114" s="5" t="s">
        <v>220</v>
      </c>
      <c r="C114" s="5" t="s">
        <v>74</v>
      </c>
      <c r="D114" s="5">
        <v>0</v>
      </c>
      <c r="E114" s="5">
        <v>16</v>
      </c>
      <c r="F114" s="5">
        <v>5</v>
      </c>
      <c r="G114" s="5">
        <v>15</v>
      </c>
      <c r="H114" s="5">
        <v>16</v>
      </c>
      <c r="I114" s="5">
        <v>8</v>
      </c>
      <c r="J114" s="5">
        <v>2</v>
      </c>
      <c r="K114" s="5">
        <v>0</v>
      </c>
    </row>
    <row r="115" spans="1:11" x14ac:dyDescent="0.25">
      <c r="A115" s="4">
        <v>375</v>
      </c>
      <c r="B115" s="5" t="s">
        <v>133</v>
      </c>
      <c r="C115" s="5" t="s">
        <v>24</v>
      </c>
      <c r="D115" s="5">
        <v>6</v>
      </c>
      <c r="E115" s="5">
        <v>38.1</v>
      </c>
      <c r="F115" s="5">
        <v>12</v>
      </c>
      <c r="G115" s="5">
        <v>33</v>
      </c>
      <c r="H115" s="5">
        <v>39</v>
      </c>
      <c r="I115" s="5">
        <v>4</v>
      </c>
      <c r="J115" s="5">
        <v>3</v>
      </c>
      <c r="K115" s="5">
        <v>0</v>
      </c>
    </row>
    <row r="116" spans="1:11" x14ac:dyDescent="0.25">
      <c r="A116" s="4">
        <v>11490</v>
      </c>
      <c r="B116" s="5" t="s">
        <v>76</v>
      </c>
      <c r="C116" s="5" t="s">
        <v>77</v>
      </c>
      <c r="D116" s="5">
        <v>6</v>
      </c>
      <c r="E116" s="5">
        <v>38.1</v>
      </c>
      <c r="F116" s="5">
        <v>12</v>
      </c>
      <c r="G116" s="5">
        <v>34</v>
      </c>
      <c r="H116" s="5">
        <v>33</v>
      </c>
      <c r="I116" s="5">
        <v>12</v>
      </c>
      <c r="J116" s="5">
        <v>2</v>
      </c>
      <c r="K116" s="5">
        <v>0</v>
      </c>
    </row>
    <row r="117" spans="1:11" x14ac:dyDescent="0.25">
      <c r="A117" s="4">
        <v>13361</v>
      </c>
      <c r="B117" s="5" t="s">
        <v>169</v>
      </c>
      <c r="C117" s="5" t="s">
        <v>24</v>
      </c>
      <c r="D117" s="5">
        <v>5</v>
      </c>
      <c r="E117" s="5">
        <v>28.2</v>
      </c>
      <c r="F117" s="5">
        <v>9</v>
      </c>
      <c r="G117" s="5">
        <v>30</v>
      </c>
      <c r="H117" s="5">
        <v>27</v>
      </c>
      <c r="I117" s="5">
        <v>7</v>
      </c>
      <c r="J117" s="5">
        <v>4</v>
      </c>
      <c r="K117" s="5">
        <v>0</v>
      </c>
    </row>
    <row r="118" spans="1:11" x14ac:dyDescent="0.25">
      <c r="A118" s="4">
        <v>2332</v>
      </c>
      <c r="B118" s="5" t="s">
        <v>325</v>
      </c>
      <c r="C118" s="5" t="s">
        <v>11</v>
      </c>
      <c r="D118" s="5">
        <v>0</v>
      </c>
      <c r="E118" s="5">
        <v>12.2</v>
      </c>
      <c r="F118" s="5">
        <v>4</v>
      </c>
      <c r="G118" s="5">
        <v>16</v>
      </c>
      <c r="H118" s="5">
        <v>7</v>
      </c>
      <c r="I118" s="5">
        <v>3</v>
      </c>
      <c r="J118" s="5">
        <v>1</v>
      </c>
      <c r="K118" s="5">
        <v>0</v>
      </c>
    </row>
    <row r="119" spans="1:11" x14ac:dyDescent="0.25">
      <c r="A119" s="4">
        <v>3132</v>
      </c>
      <c r="B119" s="5" t="s">
        <v>191</v>
      </c>
      <c r="C119" s="5" t="s">
        <v>18</v>
      </c>
      <c r="D119" s="5">
        <v>0</v>
      </c>
      <c r="E119" s="5">
        <v>15.2</v>
      </c>
      <c r="F119" s="5">
        <v>5</v>
      </c>
      <c r="G119" s="5">
        <v>13</v>
      </c>
      <c r="H119" s="5">
        <v>11</v>
      </c>
      <c r="I119" s="5">
        <v>7</v>
      </c>
      <c r="J119" s="5">
        <v>0</v>
      </c>
      <c r="K119" s="5">
        <v>0</v>
      </c>
    </row>
    <row r="120" spans="1:11" x14ac:dyDescent="0.25">
      <c r="A120" s="4">
        <v>10261</v>
      </c>
      <c r="B120" s="5" t="s">
        <v>210</v>
      </c>
      <c r="C120" s="5" t="s">
        <v>26</v>
      </c>
      <c r="D120" s="5">
        <v>0</v>
      </c>
      <c r="E120" s="5">
        <v>15.2</v>
      </c>
      <c r="F120" s="5">
        <v>5</v>
      </c>
      <c r="G120" s="5">
        <v>12</v>
      </c>
      <c r="H120" s="5">
        <v>17</v>
      </c>
      <c r="I120" s="5">
        <v>11</v>
      </c>
      <c r="J120" s="5">
        <v>1</v>
      </c>
      <c r="K120" s="5">
        <v>0</v>
      </c>
    </row>
    <row r="121" spans="1:11" x14ac:dyDescent="0.25">
      <c r="A121" s="4">
        <v>6435</v>
      </c>
      <c r="B121" s="5" t="s">
        <v>115</v>
      </c>
      <c r="C121" s="5" t="s">
        <v>45</v>
      </c>
      <c r="D121" s="5">
        <v>2</v>
      </c>
      <c r="E121" s="5">
        <v>18.2</v>
      </c>
      <c r="F121" s="5">
        <v>6</v>
      </c>
      <c r="G121" s="5">
        <v>19</v>
      </c>
      <c r="H121" s="5">
        <v>17</v>
      </c>
      <c r="I121" s="5">
        <v>6</v>
      </c>
      <c r="J121" s="5">
        <v>1</v>
      </c>
      <c r="K121" s="5">
        <v>0</v>
      </c>
    </row>
    <row r="122" spans="1:11" x14ac:dyDescent="0.25">
      <c r="A122" s="4">
        <v>6249</v>
      </c>
      <c r="B122" s="5" t="s">
        <v>326</v>
      </c>
      <c r="C122" s="5" t="s">
        <v>47</v>
      </c>
      <c r="D122" s="5">
        <v>0</v>
      </c>
      <c r="E122" s="5">
        <v>12.1</v>
      </c>
      <c r="F122" s="5">
        <v>4</v>
      </c>
      <c r="G122" s="5">
        <v>10</v>
      </c>
      <c r="H122" s="5">
        <v>11</v>
      </c>
      <c r="I122" s="5">
        <v>8</v>
      </c>
      <c r="J122" s="5">
        <v>0</v>
      </c>
      <c r="K122" s="5">
        <v>0</v>
      </c>
    </row>
    <row r="123" spans="1:11" x14ac:dyDescent="0.25">
      <c r="A123" s="4">
        <v>7396</v>
      </c>
      <c r="B123" s="5" t="s">
        <v>327</v>
      </c>
      <c r="C123" s="5" t="s">
        <v>50</v>
      </c>
      <c r="D123" s="5">
        <v>0</v>
      </c>
      <c r="E123" s="5">
        <v>15.1</v>
      </c>
      <c r="F123" s="5">
        <v>5</v>
      </c>
      <c r="G123" s="5">
        <v>13</v>
      </c>
      <c r="H123" s="5">
        <v>15</v>
      </c>
      <c r="I123" s="5">
        <v>7</v>
      </c>
      <c r="J123" s="5">
        <v>0</v>
      </c>
      <c r="K123" s="5">
        <v>0</v>
      </c>
    </row>
    <row r="124" spans="1:11" x14ac:dyDescent="0.25">
      <c r="A124" s="4">
        <v>4259</v>
      </c>
      <c r="B124" s="5" t="s">
        <v>328</v>
      </c>
      <c r="C124" s="5" t="s">
        <v>66</v>
      </c>
      <c r="D124" s="5">
        <v>0</v>
      </c>
      <c r="E124" s="5">
        <v>15.1</v>
      </c>
      <c r="F124" s="5">
        <v>5</v>
      </c>
      <c r="G124" s="5">
        <v>23</v>
      </c>
      <c r="H124" s="5">
        <v>10</v>
      </c>
      <c r="I124" s="5">
        <v>5</v>
      </c>
      <c r="J124" s="5">
        <v>1</v>
      </c>
      <c r="K124" s="5">
        <v>0</v>
      </c>
    </row>
    <row r="125" spans="1:11" x14ac:dyDescent="0.25">
      <c r="A125" s="4">
        <v>11132</v>
      </c>
      <c r="B125" s="5" t="s">
        <v>263</v>
      </c>
      <c r="C125" s="5" t="s">
        <v>32</v>
      </c>
      <c r="D125" s="5">
        <v>6</v>
      </c>
      <c r="E125" s="5">
        <v>33.200000000000003</v>
      </c>
      <c r="F125" s="5">
        <v>11</v>
      </c>
      <c r="G125" s="5">
        <v>28</v>
      </c>
      <c r="H125" s="5">
        <v>24</v>
      </c>
      <c r="I125" s="5">
        <v>14</v>
      </c>
      <c r="J125" s="5">
        <v>3</v>
      </c>
      <c r="K125" s="5">
        <v>0</v>
      </c>
    </row>
    <row r="126" spans="1:11" x14ac:dyDescent="0.25">
      <c r="A126" s="4">
        <v>2717</v>
      </c>
      <c r="B126" s="5" t="s">
        <v>144</v>
      </c>
      <c r="C126" s="5" t="s">
        <v>74</v>
      </c>
      <c r="D126" s="5">
        <v>6</v>
      </c>
      <c r="E126" s="5">
        <v>39.200000000000003</v>
      </c>
      <c r="F126" s="5">
        <v>13</v>
      </c>
      <c r="G126" s="5">
        <v>41</v>
      </c>
      <c r="H126" s="5">
        <v>30</v>
      </c>
      <c r="I126" s="5">
        <v>8</v>
      </c>
      <c r="J126" s="5">
        <v>5</v>
      </c>
      <c r="K126" s="5">
        <v>0</v>
      </c>
    </row>
    <row r="127" spans="1:11" x14ac:dyDescent="0.25">
      <c r="A127" s="4">
        <v>13594</v>
      </c>
      <c r="B127" s="5" t="s">
        <v>265</v>
      </c>
      <c r="C127" s="5" t="s">
        <v>52</v>
      </c>
      <c r="D127" s="5">
        <v>2</v>
      </c>
      <c r="E127" s="5">
        <v>12</v>
      </c>
      <c r="F127" s="5">
        <v>4</v>
      </c>
      <c r="G127" s="5">
        <v>4</v>
      </c>
      <c r="H127" s="5">
        <v>9</v>
      </c>
      <c r="I127" s="5">
        <v>4</v>
      </c>
      <c r="J127" s="5">
        <v>2</v>
      </c>
      <c r="K127" s="5">
        <v>0</v>
      </c>
    </row>
    <row r="128" spans="1:11" x14ac:dyDescent="0.25">
      <c r="A128" s="4">
        <v>13287</v>
      </c>
      <c r="B128" s="5" t="s">
        <v>329</v>
      </c>
      <c r="C128" s="5" t="s">
        <v>22</v>
      </c>
      <c r="D128" s="5">
        <v>2</v>
      </c>
      <c r="E128" s="5">
        <v>12</v>
      </c>
      <c r="F128" s="5">
        <v>4</v>
      </c>
      <c r="G128" s="5">
        <v>4</v>
      </c>
      <c r="H128" s="5">
        <v>11</v>
      </c>
      <c r="I128" s="5">
        <v>6</v>
      </c>
      <c r="J128" s="5">
        <v>1</v>
      </c>
      <c r="K128" s="5">
        <v>0</v>
      </c>
    </row>
    <row r="129" spans="1:11" x14ac:dyDescent="0.25">
      <c r="A129" s="4">
        <v>9654</v>
      </c>
      <c r="B129" s="5" t="s">
        <v>330</v>
      </c>
      <c r="C129" s="5" t="s">
        <v>96</v>
      </c>
      <c r="D129" s="5">
        <v>0</v>
      </c>
      <c r="E129" s="5">
        <v>15</v>
      </c>
      <c r="F129" s="5">
        <v>5</v>
      </c>
      <c r="G129" s="5">
        <v>10</v>
      </c>
      <c r="H129" s="5">
        <v>14</v>
      </c>
      <c r="I129" s="5">
        <v>10</v>
      </c>
      <c r="J129" s="5">
        <v>1</v>
      </c>
      <c r="K129" s="5">
        <v>0</v>
      </c>
    </row>
    <row r="130" spans="1:11" x14ac:dyDescent="0.25">
      <c r="A130" s="4">
        <v>12876</v>
      </c>
      <c r="B130" s="5" t="s">
        <v>242</v>
      </c>
      <c r="C130" s="5" t="s">
        <v>11</v>
      </c>
      <c r="D130" s="5">
        <v>0</v>
      </c>
      <c r="E130" s="5">
        <v>12</v>
      </c>
      <c r="F130" s="5">
        <v>4</v>
      </c>
      <c r="G130" s="5">
        <v>19</v>
      </c>
      <c r="H130" s="5">
        <v>7</v>
      </c>
      <c r="I130" s="5">
        <v>8</v>
      </c>
      <c r="J130" s="5">
        <v>1</v>
      </c>
      <c r="K130" s="5">
        <v>0</v>
      </c>
    </row>
    <row r="131" spans="1:11" x14ac:dyDescent="0.25">
      <c r="A131" s="4">
        <v>10586</v>
      </c>
      <c r="B131" s="5" t="s">
        <v>222</v>
      </c>
      <c r="C131" s="5" t="s">
        <v>24</v>
      </c>
      <c r="D131" s="5">
        <v>0</v>
      </c>
      <c r="E131" s="5">
        <v>15</v>
      </c>
      <c r="F131" s="5">
        <v>5</v>
      </c>
      <c r="G131" s="5">
        <v>21</v>
      </c>
      <c r="H131" s="5">
        <v>15</v>
      </c>
      <c r="I131" s="5">
        <v>4</v>
      </c>
      <c r="J131" s="5">
        <v>0</v>
      </c>
      <c r="K131" s="5">
        <v>1</v>
      </c>
    </row>
    <row r="132" spans="1:11" x14ac:dyDescent="0.25">
      <c r="A132" s="4">
        <v>13974</v>
      </c>
      <c r="B132" s="5" t="s">
        <v>252</v>
      </c>
      <c r="C132" s="5" t="s">
        <v>22</v>
      </c>
      <c r="D132" s="5">
        <v>0</v>
      </c>
      <c r="E132" s="5">
        <v>18</v>
      </c>
      <c r="F132" s="5">
        <v>6</v>
      </c>
      <c r="G132" s="5">
        <v>18</v>
      </c>
      <c r="H132" s="5">
        <v>11</v>
      </c>
      <c r="I132" s="5">
        <v>3</v>
      </c>
      <c r="J132" s="5">
        <v>0</v>
      </c>
      <c r="K132" s="5">
        <v>0</v>
      </c>
    </row>
    <row r="133" spans="1:11" x14ac:dyDescent="0.25">
      <c r="A133" s="4">
        <v>6893</v>
      </c>
      <c r="B133" s="5" t="s">
        <v>51</v>
      </c>
      <c r="C133" s="5" t="s">
        <v>54</v>
      </c>
      <c r="D133" s="5">
        <v>7</v>
      </c>
      <c r="E133" s="5">
        <v>50.2</v>
      </c>
      <c r="F133" s="5">
        <v>17</v>
      </c>
      <c r="G133" s="5">
        <v>44</v>
      </c>
      <c r="H133" s="5">
        <v>49</v>
      </c>
      <c r="I133" s="5">
        <v>8</v>
      </c>
      <c r="J133" s="5">
        <v>4</v>
      </c>
      <c r="K133" s="5">
        <v>0</v>
      </c>
    </row>
    <row r="134" spans="1:11" x14ac:dyDescent="0.25">
      <c r="A134" s="4">
        <v>12691</v>
      </c>
      <c r="B134" s="5" t="s">
        <v>193</v>
      </c>
      <c r="C134" s="5" t="s">
        <v>45</v>
      </c>
      <c r="D134" s="5">
        <v>3</v>
      </c>
      <c r="E134" s="5">
        <v>23.2</v>
      </c>
      <c r="F134" s="5">
        <v>8</v>
      </c>
      <c r="G134" s="5">
        <v>13</v>
      </c>
      <c r="H134" s="5">
        <v>20</v>
      </c>
      <c r="I134" s="5">
        <v>6</v>
      </c>
      <c r="J134" s="5">
        <v>1</v>
      </c>
      <c r="K134" s="5">
        <v>0</v>
      </c>
    </row>
    <row r="135" spans="1:11" x14ac:dyDescent="0.25">
      <c r="A135" s="4">
        <v>5279</v>
      </c>
      <c r="B135" s="5" t="s">
        <v>147</v>
      </c>
      <c r="C135" s="5" t="s">
        <v>45</v>
      </c>
      <c r="D135" s="5">
        <v>7</v>
      </c>
      <c r="E135" s="5">
        <v>38.1</v>
      </c>
      <c r="F135" s="5">
        <v>13</v>
      </c>
      <c r="G135" s="5">
        <v>40</v>
      </c>
      <c r="H135" s="5">
        <v>30</v>
      </c>
      <c r="I135" s="5">
        <v>16</v>
      </c>
      <c r="J135" s="5">
        <v>4</v>
      </c>
      <c r="K135" s="5">
        <v>0</v>
      </c>
    </row>
    <row r="136" spans="1:11" x14ac:dyDescent="0.25">
      <c r="A136" s="4">
        <v>8137</v>
      </c>
      <c r="B136" s="5" t="s">
        <v>12</v>
      </c>
      <c r="C136" s="5" t="s">
        <v>13</v>
      </c>
      <c r="D136" s="5">
        <v>6</v>
      </c>
      <c r="E136" s="5">
        <v>38.1</v>
      </c>
      <c r="F136" s="5">
        <v>13</v>
      </c>
      <c r="G136" s="5">
        <v>40</v>
      </c>
      <c r="H136" s="5">
        <v>24</v>
      </c>
      <c r="I136" s="5">
        <v>14</v>
      </c>
      <c r="J136" s="5">
        <v>2</v>
      </c>
      <c r="K136" s="5">
        <v>0</v>
      </c>
    </row>
    <row r="137" spans="1:11" x14ac:dyDescent="0.25">
      <c r="A137" s="4">
        <v>14457</v>
      </c>
      <c r="B137" s="5" t="s">
        <v>250</v>
      </c>
      <c r="C137" s="5" t="s">
        <v>70</v>
      </c>
      <c r="D137" s="5">
        <v>6</v>
      </c>
      <c r="E137" s="5">
        <v>32.1</v>
      </c>
      <c r="F137" s="5">
        <v>11</v>
      </c>
      <c r="G137" s="5">
        <v>34</v>
      </c>
      <c r="H137" s="5">
        <v>23</v>
      </c>
      <c r="I137" s="5">
        <v>13</v>
      </c>
      <c r="J137" s="5">
        <v>2</v>
      </c>
      <c r="K137" s="5">
        <v>0</v>
      </c>
    </row>
    <row r="138" spans="1:11" x14ac:dyDescent="0.25">
      <c r="A138" s="4">
        <v>9720</v>
      </c>
      <c r="B138" s="5" t="s">
        <v>331</v>
      </c>
      <c r="C138" s="5" t="s">
        <v>10</v>
      </c>
      <c r="D138" s="5">
        <v>0</v>
      </c>
      <c r="E138" s="5">
        <v>11.2</v>
      </c>
      <c r="F138" s="5">
        <v>4</v>
      </c>
      <c r="G138" s="5">
        <v>9</v>
      </c>
      <c r="H138" s="5">
        <v>7</v>
      </c>
      <c r="I138" s="5">
        <v>6</v>
      </c>
      <c r="J138" s="5">
        <v>0</v>
      </c>
      <c r="K138" s="5">
        <v>0</v>
      </c>
    </row>
    <row r="139" spans="1:11" x14ac:dyDescent="0.25">
      <c r="A139" s="4">
        <v>13322</v>
      </c>
      <c r="B139" s="5" t="s">
        <v>332</v>
      </c>
      <c r="C139" s="5" t="s">
        <v>17</v>
      </c>
      <c r="D139" s="5">
        <v>0</v>
      </c>
      <c r="E139" s="5">
        <v>11.2</v>
      </c>
      <c r="F139" s="5">
        <v>4</v>
      </c>
      <c r="G139" s="5">
        <v>8</v>
      </c>
      <c r="H139" s="5">
        <v>11</v>
      </c>
      <c r="I139" s="5">
        <v>2</v>
      </c>
      <c r="J139" s="5">
        <v>0</v>
      </c>
      <c r="K139" s="5">
        <v>0</v>
      </c>
    </row>
    <row r="140" spans="1:11" x14ac:dyDescent="0.25">
      <c r="A140" s="4">
        <v>6397</v>
      </c>
      <c r="B140" s="5" t="s">
        <v>31</v>
      </c>
      <c r="C140" s="5" t="s">
        <v>29</v>
      </c>
      <c r="D140" s="5">
        <v>7</v>
      </c>
      <c r="E140" s="5">
        <v>40.200000000000003</v>
      </c>
      <c r="F140" s="5">
        <v>14</v>
      </c>
      <c r="G140" s="5">
        <v>34</v>
      </c>
      <c r="H140" s="5">
        <v>39</v>
      </c>
      <c r="I140" s="5">
        <v>8</v>
      </c>
      <c r="J140" s="5">
        <v>0</v>
      </c>
      <c r="K140" s="5">
        <v>0</v>
      </c>
    </row>
    <row r="141" spans="1:11" x14ac:dyDescent="0.25">
      <c r="A141" s="4">
        <v>12049</v>
      </c>
      <c r="B141" s="5" t="s">
        <v>104</v>
      </c>
      <c r="C141" s="5" t="s">
        <v>47</v>
      </c>
      <c r="D141" s="5">
        <v>5</v>
      </c>
      <c r="E141" s="5">
        <v>29</v>
      </c>
      <c r="F141" s="5">
        <v>10</v>
      </c>
      <c r="G141" s="5">
        <v>23</v>
      </c>
      <c r="H141" s="5">
        <v>23</v>
      </c>
      <c r="I141" s="5">
        <v>6</v>
      </c>
      <c r="J141" s="5">
        <v>2</v>
      </c>
      <c r="K141" s="5">
        <v>0</v>
      </c>
    </row>
    <row r="142" spans="1:11" x14ac:dyDescent="0.25">
      <c r="A142" s="4">
        <v>14078</v>
      </c>
      <c r="B142" s="5" t="s">
        <v>39</v>
      </c>
      <c r="C142" s="5" t="s">
        <v>13</v>
      </c>
      <c r="D142" s="5">
        <v>7</v>
      </c>
      <c r="E142" s="5">
        <v>43.1</v>
      </c>
      <c r="F142" s="5">
        <v>15</v>
      </c>
      <c r="G142" s="5">
        <v>38</v>
      </c>
      <c r="H142" s="5">
        <v>41</v>
      </c>
      <c r="I142" s="5">
        <v>14</v>
      </c>
      <c r="J142" s="5">
        <v>2</v>
      </c>
      <c r="K142" s="5">
        <v>0</v>
      </c>
    </row>
    <row r="143" spans="1:11" x14ac:dyDescent="0.25">
      <c r="A143" s="4">
        <v>16149</v>
      </c>
      <c r="B143" s="5" t="s">
        <v>237</v>
      </c>
      <c r="C143" s="5" t="s">
        <v>66</v>
      </c>
      <c r="D143" s="5">
        <v>7</v>
      </c>
      <c r="E143" s="5">
        <v>46</v>
      </c>
      <c r="F143" s="5">
        <v>16</v>
      </c>
      <c r="G143" s="5">
        <v>49</v>
      </c>
      <c r="H143" s="5">
        <v>31</v>
      </c>
      <c r="I143" s="5">
        <v>8</v>
      </c>
      <c r="J143" s="5">
        <v>2</v>
      </c>
      <c r="K143" s="5">
        <v>0</v>
      </c>
    </row>
    <row r="144" spans="1:11" x14ac:dyDescent="0.25">
      <c r="A144" s="4">
        <v>5524</v>
      </c>
      <c r="B144" s="5" t="s">
        <v>53</v>
      </c>
      <c r="C144" s="5" t="s">
        <v>54</v>
      </c>
      <c r="D144" s="5">
        <v>7</v>
      </c>
      <c r="E144" s="5">
        <v>43</v>
      </c>
      <c r="F144" s="5">
        <v>15</v>
      </c>
      <c r="G144" s="5">
        <v>55</v>
      </c>
      <c r="H144" s="5">
        <v>43</v>
      </c>
      <c r="I144" s="5">
        <v>14</v>
      </c>
      <c r="J144" s="5">
        <v>4</v>
      </c>
      <c r="K144" s="5">
        <v>0</v>
      </c>
    </row>
    <row r="145" spans="1:11" x14ac:dyDescent="0.25">
      <c r="A145" s="4">
        <v>11753</v>
      </c>
      <c r="B145" s="5" t="s">
        <v>167</v>
      </c>
      <c r="C145" s="5" t="s">
        <v>34</v>
      </c>
      <c r="D145" s="5">
        <v>0</v>
      </c>
      <c r="E145" s="5">
        <v>14.1</v>
      </c>
      <c r="F145" s="5">
        <v>5</v>
      </c>
      <c r="G145" s="5">
        <v>5</v>
      </c>
      <c r="H145" s="5">
        <v>17</v>
      </c>
      <c r="I145" s="5">
        <v>2</v>
      </c>
      <c r="J145" s="5">
        <v>0</v>
      </c>
      <c r="K145" s="5">
        <v>0</v>
      </c>
    </row>
    <row r="146" spans="1:11" x14ac:dyDescent="0.25">
      <c r="A146" s="4">
        <v>12555</v>
      </c>
      <c r="B146" s="5" t="s">
        <v>333</v>
      </c>
      <c r="C146" s="5" t="s">
        <v>52</v>
      </c>
      <c r="D146" s="5">
        <v>0</v>
      </c>
      <c r="E146" s="5">
        <v>14.1</v>
      </c>
      <c r="F146" s="5">
        <v>5</v>
      </c>
      <c r="G146" s="5">
        <v>13</v>
      </c>
      <c r="H146" s="5">
        <v>10</v>
      </c>
      <c r="I146" s="5">
        <v>10</v>
      </c>
      <c r="J146" s="5">
        <v>0</v>
      </c>
      <c r="K146" s="5">
        <v>1</v>
      </c>
    </row>
    <row r="147" spans="1:11" x14ac:dyDescent="0.25">
      <c r="A147" s="4">
        <v>7731</v>
      </c>
      <c r="B147" s="5" t="s">
        <v>207</v>
      </c>
      <c r="C147" s="5" t="s">
        <v>18</v>
      </c>
      <c r="D147" s="5">
        <v>6</v>
      </c>
      <c r="E147" s="5">
        <v>31.1</v>
      </c>
      <c r="F147" s="5">
        <v>11</v>
      </c>
      <c r="G147" s="5">
        <v>32</v>
      </c>
      <c r="H147" s="5">
        <v>27</v>
      </c>
      <c r="I147" s="5">
        <v>15</v>
      </c>
      <c r="J147" s="5">
        <v>3</v>
      </c>
      <c r="K147" s="5">
        <v>0</v>
      </c>
    </row>
    <row r="148" spans="1:11" x14ac:dyDescent="0.25">
      <c r="A148" s="4">
        <v>3254</v>
      </c>
      <c r="B148" s="5" t="s">
        <v>121</v>
      </c>
      <c r="C148" s="5" t="s">
        <v>54</v>
      </c>
      <c r="D148" s="5">
        <v>7</v>
      </c>
      <c r="E148" s="5">
        <v>48.1</v>
      </c>
      <c r="F148" s="5">
        <v>17</v>
      </c>
      <c r="G148" s="5">
        <v>44</v>
      </c>
      <c r="H148" s="5">
        <v>42</v>
      </c>
      <c r="I148" s="5">
        <v>13</v>
      </c>
      <c r="J148" s="5">
        <v>4</v>
      </c>
      <c r="K148" s="5">
        <v>0</v>
      </c>
    </row>
    <row r="149" spans="1:11" x14ac:dyDescent="0.25">
      <c r="A149" s="4">
        <v>11720</v>
      </c>
      <c r="B149" s="5" t="s">
        <v>334</v>
      </c>
      <c r="C149" s="5" t="s">
        <v>47</v>
      </c>
      <c r="D149" s="5">
        <v>0</v>
      </c>
      <c r="E149" s="5">
        <v>11.1</v>
      </c>
      <c r="F149" s="5">
        <v>4</v>
      </c>
      <c r="G149" s="5">
        <v>13</v>
      </c>
      <c r="H149" s="5">
        <v>9</v>
      </c>
      <c r="I149" s="5">
        <v>2</v>
      </c>
      <c r="J149" s="5">
        <v>0</v>
      </c>
      <c r="K149" s="5">
        <v>0</v>
      </c>
    </row>
    <row r="150" spans="1:11" x14ac:dyDescent="0.25">
      <c r="A150" s="4">
        <v>3555</v>
      </c>
      <c r="B150" s="5" t="s">
        <v>335</v>
      </c>
      <c r="C150" s="5" t="s">
        <v>32</v>
      </c>
      <c r="D150" s="5">
        <v>0</v>
      </c>
      <c r="E150" s="5">
        <v>14</v>
      </c>
      <c r="F150" s="5">
        <v>5</v>
      </c>
      <c r="G150" s="5">
        <v>10</v>
      </c>
      <c r="H150" s="5">
        <v>19</v>
      </c>
      <c r="I150" s="5">
        <v>3</v>
      </c>
      <c r="J150" s="5">
        <v>1</v>
      </c>
      <c r="K150" s="5">
        <v>0</v>
      </c>
    </row>
    <row r="151" spans="1:11" x14ac:dyDescent="0.25">
      <c r="A151" s="4">
        <v>12804</v>
      </c>
      <c r="B151" s="5" t="s">
        <v>268</v>
      </c>
      <c r="C151" s="5" t="s">
        <v>26</v>
      </c>
      <c r="D151" s="5">
        <v>5</v>
      </c>
      <c r="E151" s="5">
        <v>33.1</v>
      </c>
      <c r="F151" s="5">
        <v>12</v>
      </c>
      <c r="G151" s="5">
        <v>23</v>
      </c>
      <c r="H151" s="5">
        <v>21</v>
      </c>
      <c r="I151" s="5">
        <v>9</v>
      </c>
      <c r="J151" s="5">
        <v>1</v>
      </c>
      <c r="K151" s="5">
        <v>1</v>
      </c>
    </row>
    <row r="152" spans="1:11" x14ac:dyDescent="0.25">
      <c r="A152" s="4">
        <v>15671</v>
      </c>
      <c r="B152" s="5" t="s">
        <v>239</v>
      </c>
      <c r="C152" s="5" t="s">
        <v>66</v>
      </c>
      <c r="D152" s="5">
        <v>0</v>
      </c>
      <c r="E152" s="5">
        <v>11</v>
      </c>
      <c r="F152" s="5">
        <v>4</v>
      </c>
      <c r="G152" s="5">
        <v>8</v>
      </c>
      <c r="H152" s="5">
        <v>10</v>
      </c>
      <c r="I152" s="5">
        <v>3</v>
      </c>
      <c r="J152" s="5">
        <v>0</v>
      </c>
      <c r="K152" s="5">
        <v>0</v>
      </c>
    </row>
    <row r="153" spans="1:11" x14ac:dyDescent="0.25">
      <c r="A153" s="4">
        <v>4090</v>
      </c>
      <c r="B153" s="5" t="s">
        <v>336</v>
      </c>
      <c r="C153" s="5" t="s">
        <v>20</v>
      </c>
      <c r="D153" s="5">
        <v>0</v>
      </c>
      <c r="E153" s="5">
        <v>13.2</v>
      </c>
      <c r="F153" s="5">
        <v>5</v>
      </c>
      <c r="G153" s="5">
        <v>11</v>
      </c>
      <c r="H153" s="5">
        <v>8</v>
      </c>
      <c r="I153" s="5">
        <v>4</v>
      </c>
      <c r="J153" s="5">
        <v>0</v>
      </c>
      <c r="K153" s="5">
        <v>7</v>
      </c>
    </row>
    <row r="154" spans="1:11" x14ac:dyDescent="0.25">
      <c r="A154" s="4">
        <v>14934</v>
      </c>
      <c r="B154" s="5" t="s">
        <v>337</v>
      </c>
      <c r="C154" s="5" t="s">
        <v>26</v>
      </c>
      <c r="D154" s="5">
        <v>3</v>
      </c>
      <c r="E154" s="5">
        <v>16.100000000000001</v>
      </c>
      <c r="F154" s="5">
        <v>6</v>
      </c>
      <c r="G154" s="5">
        <v>5</v>
      </c>
      <c r="H154" s="5">
        <v>13</v>
      </c>
      <c r="I154" s="5">
        <v>9</v>
      </c>
      <c r="J154" s="5">
        <v>0</v>
      </c>
      <c r="K154" s="5">
        <v>0</v>
      </c>
    </row>
    <row r="155" spans="1:11" x14ac:dyDescent="0.25">
      <c r="A155" s="4">
        <v>1259</v>
      </c>
      <c r="B155" s="5" t="s">
        <v>102</v>
      </c>
      <c r="C155" s="5" t="s">
        <v>32</v>
      </c>
      <c r="D155" s="5">
        <v>6</v>
      </c>
      <c r="E155" s="5">
        <v>38</v>
      </c>
      <c r="F155" s="5">
        <v>14</v>
      </c>
      <c r="G155" s="5">
        <v>27</v>
      </c>
      <c r="H155" s="5">
        <v>40</v>
      </c>
      <c r="I155" s="5">
        <v>11</v>
      </c>
      <c r="J155" s="5">
        <v>2</v>
      </c>
      <c r="K155" s="5">
        <v>0</v>
      </c>
    </row>
    <row r="156" spans="1:11" x14ac:dyDescent="0.25">
      <c r="A156" s="4">
        <v>2429</v>
      </c>
      <c r="B156" s="5" t="s">
        <v>83</v>
      </c>
      <c r="C156" s="5" t="s">
        <v>84</v>
      </c>
      <c r="D156" s="5">
        <v>6</v>
      </c>
      <c r="E156" s="5">
        <v>43</v>
      </c>
      <c r="F156" s="5">
        <v>16</v>
      </c>
      <c r="G156" s="5">
        <v>42</v>
      </c>
      <c r="H156" s="5">
        <v>34</v>
      </c>
      <c r="I156" s="5">
        <v>7</v>
      </c>
      <c r="J156" s="5">
        <v>2</v>
      </c>
      <c r="K156" s="5">
        <v>0</v>
      </c>
    </row>
    <row r="157" spans="1:11" x14ac:dyDescent="0.25">
      <c r="A157" s="4">
        <v>12638</v>
      </c>
      <c r="B157" s="5" t="s">
        <v>67</v>
      </c>
      <c r="C157" s="5" t="s">
        <v>11</v>
      </c>
      <c r="D157" s="5">
        <v>6</v>
      </c>
      <c r="E157" s="5">
        <v>34.200000000000003</v>
      </c>
      <c r="F157" s="5">
        <v>13</v>
      </c>
      <c r="G157" s="5">
        <v>38</v>
      </c>
      <c r="H157" s="5">
        <v>31</v>
      </c>
      <c r="I157" s="5">
        <v>15</v>
      </c>
      <c r="J157" s="5">
        <v>3</v>
      </c>
      <c r="K157" s="5">
        <v>0</v>
      </c>
    </row>
    <row r="158" spans="1:11" x14ac:dyDescent="0.25">
      <c r="A158" s="4">
        <v>3542</v>
      </c>
      <c r="B158" s="5" t="s">
        <v>141</v>
      </c>
      <c r="C158" s="5" t="s">
        <v>50</v>
      </c>
      <c r="D158" s="5">
        <v>0</v>
      </c>
      <c r="E158" s="5">
        <v>16</v>
      </c>
      <c r="F158" s="5">
        <v>6</v>
      </c>
      <c r="G158" s="5">
        <v>19</v>
      </c>
      <c r="H158" s="5">
        <v>16</v>
      </c>
      <c r="I158" s="5">
        <v>5</v>
      </c>
      <c r="J158" s="5">
        <v>0</v>
      </c>
      <c r="K158" s="5">
        <v>0</v>
      </c>
    </row>
    <row r="159" spans="1:11" x14ac:dyDescent="0.25">
      <c r="A159" s="4">
        <v>5358</v>
      </c>
      <c r="B159" s="5" t="s">
        <v>209</v>
      </c>
      <c r="C159" s="5" t="s">
        <v>36</v>
      </c>
      <c r="D159" s="5">
        <v>0</v>
      </c>
      <c r="E159" s="5">
        <v>16</v>
      </c>
      <c r="F159" s="5">
        <v>6</v>
      </c>
      <c r="G159" s="5">
        <v>13</v>
      </c>
      <c r="H159" s="5">
        <v>19</v>
      </c>
      <c r="I159" s="5">
        <v>4</v>
      </c>
      <c r="J159" s="5">
        <v>0</v>
      </c>
      <c r="K159" s="5">
        <v>0</v>
      </c>
    </row>
    <row r="160" spans="1:11" x14ac:dyDescent="0.25">
      <c r="A160" s="4">
        <v>10234</v>
      </c>
      <c r="B160" s="5" t="s">
        <v>338</v>
      </c>
      <c r="C160" s="5" t="s">
        <v>70</v>
      </c>
      <c r="D160" s="5">
        <v>0</v>
      </c>
      <c r="E160" s="5">
        <v>13.1</v>
      </c>
      <c r="F160" s="5">
        <v>5</v>
      </c>
      <c r="G160" s="5">
        <v>9</v>
      </c>
      <c r="H160" s="5">
        <v>12</v>
      </c>
      <c r="I160" s="5">
        <v>6</v>
      </c>
      <c r="J160" s="5">
        <v>0</v>
      </c>
      <c r="K160" s="5">
        <v>0</v>
      </c>
    </row>
    <row r="161" spans="1:11" x14ac:dyDescent="0.25">
      <c r="A161" s="4">
        <v>4301</v>
      </c>
      <c r="B161" s="5" t="s">
        <v>339</v>
      </c>
      <c r="C161" s="5" t="s">
        <v>34</v>
      </c>
      <c r="D161" s="5">
        <v>0</v>
      </c>
      <c r="E161" s="5">
        <v>13</v>
      </c>
      <c r="F161" s="5">
        <v>5</v>
      </c>
      <c r="G161" s="5">
        <v>15</v>
      </c>
      <c r="H161" s="5">
        <v>14</v>
      </c>
      <c r="I161" s="5">
        <v>2</v>
      </c>
      <c r="J161" s="5">
        <v>0</v>
      </c>
      <c r="K161" s="5">
        <v>0</v>
      </c>
    </row>
    <row r="162" spans="1:11" x14ac:dyDescent="0.25">
      <c r="A162" s="4">
        <v>6655</v>
      </c>
      <c r="B162" s="5" t="s">
        <v>340</v>
      </c>
      <c r="C162" s="5" t="s">
        <v>74</v>
      </c>
      <c r="D162" s="5">
        <v>0</v>
      </c>
      <c r="E162" s="5">
        <v>13</v>
      </c>
      <c r="F162" s="5">
        <v>5</v>
      </c>
      <c r="G162" s="5">
        <v>22</v>
      </c>
      <c r="H162" s="5">
        <v>5</v>
      </c>
      <c r="I162" s="5">
        <v>6</v>
      </c>
      <c r="J162" s="5">
        <v>0</v>
      </c>
      <c r="K162" s="5">
        <v>9</v>
      </c>
    </row>
    <row r="163" spans="1:11" x14ac:dyDescent="0.25">
      <c r="A163" s="4">
        <v>7836</v>
      </c>
      <c r="B163" s="5" t="s">
        <v>341</v>
      </c>
      <c r="C163" s="5" t="s">
        <v>54</v>
      </c>
      <c r="D163" s="5">
        <v>0</v>
      </c>
      <c r="E163" s="5">
        <v>13</v>
      </c>
      <c r="F163" s="5">
        <v>5</v>
      </c>
      <c r="G163" s="5">
        <v>11</v>
      </c>
      <c r="H163" s="5">
        <v>13</v>
      </c>
      <c r="I163" s="5">
        <v>4</v>
      </c>
      <c r="J163" s="5">
        <v>0</v>
      </c>
      <c r="K163" s="5">
        <v>0</v>
      </c>
    </row>
    <row r="164" spans="1:11" x14ac:dyDescent="0.25">
      <c r="A164" s="4">
        <v>2074</v>
      </c>
      <c r="B164" s="5" t="s">
        <v>342</v>
      </c>
      <c r="C164" s="5" t="s">
        <v>50</v>
      </c>
      <c r="D164" s="5">
        <v>0</v>
      </c>
      <c r="E164" s="5">
        <v>10.1</v>
      </c>
      <c r="F164" s="5">
        <v>4</v>
      </c>
      <c r="G164" s="5">
        <v>8</v>
      </c>
      <c r="H164" s="5">
        <v>13</v>
      </c>
      <c r="I164" s="5">
        <v>3</v>
      </c>
      <c r="J164" s="5">
        <v>1</v>
      </c>
      <c r="K164" s="5">
        <v>0</v>
      </c>
    </row>
    <row r="165" spans="1:11" x14ac:dyDescent="0.25">
      <c r="A165" s="4">
        <v>6797</v>
      </c>
      <c r="B165" s="5" t="s">
        <v>134</v>
      </c>
      <c r="C165" s="5" t="s">
        <v>26</v>
      </c>
      <c r="D165" s="5">
        <v>7</v>
      </c>
      <c r="E165" s="5">
        <v>41.1</v>
      </c>
      <c r="F165" s="5">
        <v>16</v>
      </c>
      <c r="G165" s="5">
        <v>39</v>
      </c>
      <c r="H165" s="5">
        <v>36</v>
      </c>
      <c r="I165" s="5">
        <v>14</v>
      </c>
      <c r="J165" s="5">
        <v>0</v>
      </c>
      <c r="K165" s="5">
        <v>0</v>
      </c>
    </row>
    <row r="166" spans="1:11" x14ac:dyDescent="0.25">
      <c r="A166" s="4">
        <v>17130</v>
      </c>
      <c r="B166" s="5" t="s">
        <v>176</v>
      </c>
      <c r="C166" s="5" t="s">
        <v>52</v>
      </c>
      <c r="D166" s="5">
        <v>5</v>
      </c>
      <c r="E166" s="5">
        <v>28.1</v>
      </c>
      <c r="F166" s="5">
        <v>11</v>
      </c>
      <c r="G166" s="5">
        <v>29</v>
      </c>
      <c r="H166" s="5">
        <v>34</v>
      </c>
      <c r="I166" s="5">
        <v>7</v>
      </c>
      <c r="J166" s="5">
        <v>1</v>
      </c>
      <c r="K166" s="5">
        <v>0</v>
      </c>
    </row>
    <row r="167" spans="1:11" x14ac:dyDescent="0.25">
      <c r="A167" s="4">
        <v>6902</v>
      </c>
      <c r="B167" s="5" t="s">
        <v>238</v>
      </c>
      <c r="C167" s="5" t="s">
        <v>32</v>
      </c>
      <c r="D167" s="5">
        <v>7</v>
      </c>
      <c r="E167" s="5">
        <v>41</v>
      </c>
      <c r="F167" s="5">
        <v>16</v>
      </c>
      <c r="G167" s="5">
        <v>25</v>
      </c>
      <c r="H167" s="5">
        <v>32</v>
      </c>
      <c r="I167" s="5">
        <v>23</v>
      </c>
      <c r="J167" s="5">
        <v>1</v>
      </c>
      <c r="K167" s="5">
        <v>0</v>
      </c>
    </row>
    <row r="168" spans="1:11" x14ac:dyDescent="0.25">
      <c r="A168" s="4">
        <v>1011</v>
      </c>
      <c r="B168" s="5" t="s">
        <v>92</v>
      </c>
      <c r="C168" s="5" t="s">
        <v>18</v>
      </c>
      <c r="D168" s="5">
        <v>1</v>
      </c>
      <c r="E168" s="5">
        <v>15.1</v>
      </c>
      <c r="F168" s="5">
        <v>6</v>
      </c>
      <c r="G168" s="5">
        <v>11</v>
      </c>
      <c r="H168" s="5">
        <v>13</v>
      </c>
      <c r="I168" s="5">
        <v>8</v>
      </c>
      <c r="J168" s="5">
        <v>1</v>
      </c>
      <c r="K168" s="5">
        <v>0</v>
      </c>
    </row>
    <row r="169" spans="1:11" x14ac:dyDescent="0.25">
      <c r="A169" s="4">
        <v>4363</v>
      </c>
      <c r="B169" s="5" t="s">
        <v>211</v>
      </c>
      <c r="C169" s="5" t="s">
        <v>70</v>
      </c>
      <c r="D169" s="5">
        <v>0</v>
      </c>
      <c r="E169" s="5">
        <v>12.2</v>
      </c>
      <c r="F169" s="5">
        <v>5</v>
      </c>
      <c r="G169" s="5">
        <v>7</v>
      </c>
      <c r="H169" s="5">
        <v>20</v>
      </c>
      <c r="I169" s="5">
        <v>2</v>
      </c>
      <c r="J169" s="5">
        <v>0</v>
      </c>
      <c r="K169" s="5">
        <v>0</v>
      </c>
    </row>
    <row r="170" spans="1:11" x14ac:dyDescent="0.25">
      <c r="A170" s="4">
        <v>9460</v>
      </c>
      <c r="B170" s="5" t="s">
        <v>179</v>
      </c>
      <c r="C170" s="5" t="s">
        <v>52</v>
      </c>
      <c r="D170" s="5">
        <v>4</v>
      </c>
      <c r="E170" s="5">
        <v>30.1</v>
      </c>
      <c r="F170" s="5">
        <v>12</v>
      </c>
      <c r="G170" s="5">
        <v>26</v>
      </c>
      <c r="H170" s="5">
        <v>20</v>
      </c>
      <c r="I170" s="5">
        <v>14</v>
      </c>
      <c r="J170" s="5">
        <v>1</v>
      </c>
      <c r="K170" s="5">
        <v>0</v>
      </c>
    </row>
    <row r="171" spans="1:11" x14ac:dyDescent="0.25">
      <c r="A171" s="4">
        <v>4026</v>
      </c>
      <c r="B171" s="5" t="s">
        <v>35</v>
      </c>
      <c r="C171" s="5" t="s">
        <v>36</v>
      </c>
      <c r="D171" s="5">
        <v>6</v>
      </c>
      <c r="E171" s="5">
        <v>37.200000000000003</v>
      </c>
      <c r="F171" s="5">
        <v>15</v>
      </c>
      <c r="G171" s="5">
        <v>32</v>
      </c>
      <c r="H171" s="5">
        <v>33</v>
      </c>
      <c r="I171" s="5">
        <v>13</v>
      </c>
      <c r="J171" s="5">
        <v>2</v>
      </c>
      <c r="K171" s="5">
        <v>0</v>
      </c>
    </row>
    <row r="172" spans="1:11" x14ac:dyDescent="0.25">
      <c r="A172" s="4">
        <v>3201</v>
      </c>
      <c r="B172" s="5" t="s">
        <v>64</v>
      </c>
      <c r="C172" s="5" t="s">
        <v>18</v>
      </c>
      <c r="D172" s="5">
        <v>6</v>
      </c>
      <c r="E172" s="5">
        <v>35</v>
      </c>
      <c r="F172" s="5">
        <v>14</v>
      </c>
      <c r="G172" s="5">
        <v>39</v>
      </c>
      <c r="H172" s="5">
        <v>29</v>
      </c>
      <c r="I172" s="5">
        <v>19</v>
      </c>
      <c r="J172" s="5">
        <v>3</v>
      </c>
      <c r="K172" s="5">
        <v>0</v>
      </c>
    </row>
    <row r="173" spans="1:11" x14ac:dyDescent="0.25">
      <c r="A173" s="4">
        <v>7059</v>
      </c>
      <c r="B173" s="5" t="s">
        <v>109</v>
      </c>
      <c r="C173" s="5" t="s">
        <v>38</v>
      </c>
      <c r="D173" s="5">
        <v>7</v>
      </c>
      <c r="E173" s="5">
        <v>45</v>
      </c>
      <c r="F173" s="5">
        <v>18</v>
      </c>
      <c r="G173" s="5">
        <v>34</v>
      </c>
      <c r="H173" s="5">
        <v>40</v>
      </c>
      <c r="I173" s="5">
        <v>20</v>
      </c>
      <c r="J173" s="5">
        <v>1</v>
      </c>
      <c r="K173" s="5">
        <v>0</v>
      </c>
    </row>
    <row r="174" spans="1:11" x14ac:dyDescent="0.25">
      <c r="A174" s="4">
        <v>13431</v>
      </c>
      <c r="B174" s="5" t="s">
        <v>241</v>
      </c>
      <c r="C174" s="5" t="s">
        <v>77</v>
      </c>
      <c r="D174" s="5">
        <v>7</v>
      </c>
      <c r="E174" s="5">
        <v>50</v>
      </c>
      <c r="F174" s="5">
        <v>20</v>
      </c>
      <c r="G174" s="5">
        <v>36</v>
      </c>
      <c r="H174" s="5">
        <v>38</v>
      </c>
      <c r="I174" s="5">
        <v>13</v>
      </c>
      <c r="J174" s="5">
        <v>4</v>
      </c>
      <c r="K174" s="5">
        <v>0</v>
      </c>
    </row>
    <row r="175" spans="1:11" x14ac:dyDescent="0.25">
      <c r="A175" s="4">
        <v>1345</v>
      </c>
      <c r="B175" s="5" t="s">
        <v>343</v>
      </c>
      <c r="C175" s="5" t="s">
        <v>52</v>
      </c>
      <c r="D175" s="5">
        <v>0</v>
      </c>
      <c r="E175" s="5">
        <v>15</v>
      </c>
      <c r="F175" s="5">
        <v>6</v>
      </c>
      <c r="G175" s="5">
        <v>10</v>
      </c>
      <c r="H175" s="5">
        <v>16</v>
      </c>
      <c r="I175" s="5">
        <v>11</v>
      </c>
      <c r="J175" s="5">
        <v>3</v>
      </c>
      <c r="K175" s="5">
        <v>0</v>
      </c>
    </row>
    <row r="176" spans="1:11" x14ac:dyDescent="0.25">
      <c r="A176" s="4">
        <v>6283</v>
      </c>
      <c r="B176" s="5" t="s">
        <v>129</v>
      </c>
      <c r="C176" s="5" t="s">
        <v>20</v>
      </c>
      <c r="D176" s="5">
        <v>4</v>
      </c>
      <c r="E176" s="5">
        <v>24.2</v>
      </c>
      <c r="F176" s="5">
        <v>10</v>
      </c>
      <c r="G176" s="5">
        <v>17</v>
      </c>
      <c r="H176" s="5">
        <v>26</v>
      </c>
      <c r="I176" s="5">
        <v>11</v>
      </c>
      <c r="J176" s="5">
        <v>1</v>
      </c>
      <c r="K176" s="5">
        <v>0</v>
      </c>
    </row>
    <row r="177" spans="1:11" x14ac:dyDescent="0.25">
      <c r="A177" s="4">
        <v>9227</v>
      </c>
      <c r="B177" s="5" t="s">
        <v>344</v>
      </c>
      <c r="C177" s="5" t="s">
        <v>74</v>
      </c>
      <c r="D177" s="5">
        <v>0</v>
      </c>
      <c r="E177" s="5">
        <v>12.1</v>
      </c>
      <c r="F177" s="5">
        <v>5</v>
      </c>
      <c r="G177" s="5">
        <v>12</v>
      </c>
      <c r="H177" s="5">
        <v>4</v>
      </c>
      <c r="I177" s="5">
        <v>5</v>
      </c>
      <c r="J177" s="5">
        <v>1</v>
      </c>
      <c r="K177" s="5">
        <v>0</v>
      </c>
    </row>
    <row r="178" spans="1:11" x14ac:dyDescent="0.25">
      <c r="A178" s="4">
        <v>9080</v>
      </c>
      <c r="B178" s="5" t="s">
        <v>345</v>
      </c>
      <c r="C178" s="5" t="s">
        <v>43</v>
      </c>
      <c r="D178" s="5">
        <v>0</v>
      </c>
      <c r="E178" s="5">
        <v>12.1</v>
      </c>
      <c r="F178" s="5">
        <v>5</v>
      </c>
      <c r="G178" s="5">
        <v>12</v>
      </c>
      <c r="H178" s="5">
        <v>9</v>
      </c>
      <c r="I178" s="5">
        <v>3</v>
      </c>
      <c r="J178" s="5">
        <v>1</v>
      </c>
      <c r="K178" s="5">
        <v>0</v>
      </c>
    </row>
    <row r="179" spans="1:11" x14ac:dyDescent="0.25">
      <c r="A179" s="4">
        <v>12385</v>
      </c>
      <c r="B179" s="5" t="s">
        <v>234</v>
      </c>
      <c r="C179" s="5" t="s">
        <v>36</v>
      </c>
      <c r="D179" s="5">
        <v>6</v>
      </c>
      <c r="E179" s="5">
        <v>31.2</v>
      </c>
      <c r="F179" s="5">
        <v>13</v>
      </c>
      <c r="G179" s="5">
        <v>36</v>
      </c>
      <c r="H179" s="5">
        <v>35</v>
      </c>
      <c r="I179" s="5">
        <v>17</v>
      </c>
      <c r="J179" s="5">
        <v>1</v>
      </c>
      <c r="K179" s="5">
        <v>0</v>
      </c>
    </row>
    <row r="180" spans="1:11" x14ac:dyDescent="0.25">
      <c r="A180" s="4">
        <v>1701</v>
      </c>
      <c r="B180" s="5" t="s">
        <v>181</v>
      </c>
      <c r="C180" s="5" t="s">
        <v>96</v>
      </c>
      <c r="D180" s="5">
        <v>0</v>
      </c>
      <c r="E180" s="5">
        <v>17</v>
      </c>
      <c r="F180" s="5">
        <v>7</v>
      </c>
      <c r="G180" s="5">
        <v>17</v>
      </c>
      <c r="H180" s="5">
        <v>17</v>
      </c>
      <c r="I180" s="5">
        <v>13</v>
      </c>
      <c r="J180" s="5">
        <v>1</v>
      </c>
      <c r="K180" s="5">
        <v>0</v>
      </c>
    </row>
    <row r="181" spans="1:11" x14ac:dyDescent="0.25">
      <c r="A181" s="4">
        <v>9388</v>
      </c>
      <c r="B181" s="5" t="s">
        <v>246</v>
      </c>
      <c r="C181" s="5" t="s">
        <v>84</v>
      </c>
      <c r="D181" s="5">
        <v>5</v>
      </c>
      <c r="E181" s="5">
        <v>29</v>
      </c>
      <c r="F181" s="5">
        <v>12</v>
      </c>
      <c r="G181" s="5">
        <v>19</v>
      </c>
      <c r="H181" s="5">
        <v>30</v>
      </c>
      <c r="I181" s="5">
        <v>2</v>
      </c>
      <c r="J181" s="5">
        <v>5</v>
      </c>
      <c r="K181" s="5">
        <v>0</v>
      </c>
    </row>
    <row r="182" spans="1:11" x14ac:dyDescent="0.25">
      <c r="A182" s="4">
        <v>10547</v>
      </c>
      <c r="B182" s="5" t="s">
        <v>118</v>
      </c>
      <c r="C182" s="5" t="s">
        <v>96</v>
      </c>
      <c r="D182" s="5">
        <v>7</v>
      </c>
      <c r="E182" s="5">
        <v>43.1</v>
      </c>
      <c r="F182" s="5">
        <v>18</v>
      </c>
      <c r="G182" s="5">
        <v>36</v>
      </c>
      <c r="H182" s="5">
        <v>36</v>
      </c>
      <c r="I182" s="5">
        <v>18</v>
      </c>
      <c r="J182" s="5">
        <v>4</v>
      </c>
      <c r="K182" s="5">
        <v>0</v>
      </c>
    </row>
    <row r="183" spans="1:11" x14ac:dyDescent="0.25">
      <c r="A183" s="4">
        <v>13125</v>
      </c>
      <c r="B183" s="5" t="s">
        <v>27</v>
      </c>
      <c r="C183" s="5" t="s">
        <v>18</v>
      </c>
      <c r="D183" s="5">
        <v>6</v>
      </c>
      <c r="E183" s="5">
        <v>33.1</v>
      </c>
      <c r="F183" s="5">
        <v>14</v>
      </c>
      <c r="G183" s="5">
        <v>32</v>
      </c>
      <c r="H183" s="5">
        <v>33</v>
      </c>
      <c r="I183" s="5">
        <v>12</v>
      </c>
      <c r="J183" s="5">
        <v>3</v>
      </c>
      <c r="K183" s="5">
        <v>0</v>
      </c>
    </row>
    <row r="184" spans="1:11" x14ac:dyDescent="0.25">
      <c r="A184" s="4">
        <v>7624</v>
      </c>
      <c r="B184" s="5" t="s">
        <v>214</v>
      </c>
      <c r="C184" s="5" t="s">
        <v>96</v>
      </c>
      <c r="D184" s="5">
        <v>0</v>
      </c>
      <c r="E184" s="5">
        <v>16.2</v>
      </c>
      <c r="F184" s="5">
        <v>7</v>
      </c>
      <c r="G184" s="5">
        <v>17</v>
      </c>
      <c r="H184" s="5">
        <v>17</v>
      </c>
      <c r="I184" s="5">
        <v>8</v>
      </c>
      <c r="J184" s="5">
        <v>0</v>
      </c>
      <c r="K184" s="5">
        <v>0</v>
      </c>
    </row>
    <row r="185" spans="1:11" x14ac:dyDescent="0.25">
      <c r="A185" s="4">
        <v>404</v>
      </c>
      <c r="B185" s="5" t="s">
        <v>145</v>
      </c>
      <c r="C185" s="5" t="s">
        <v>81</v>
      </c>
      <c r="D185" s="5">
        <v>5</v>
      </c>
      <c r="E185" s="5">
        <v>28.1</v>
      </c>
      <c r="F185" s="5">
        <v>12</v>
      </c>
      <c r="G185" s="5">
        <v>21</v>
      </c>
      <c r="H185" s="5">
        <v>31</v>
      </c>
      <c r="I185" s="5">
        <v>13</v>
      </c>
      <c r="J185" s="5">
        <v>2</v>
      </c>
      <c r="K185" s="5">
        <v>0</v>
      </c>
    </row>
    <row r="186" spans="1:11" x14ac:dyDescent="0.25">
      <c r="A186" s="4">
        <v>13273</v>
      </c>
      <c r="B186" s="5" t="s">
        <v>266</v>
      </c>
      <c r="C186" s="5" t="s">
        <v>10</v>
      </c>
      <c r="D186" s="5">
        <v>6</v>
      </c>
      <c r="E186" s="5">
        <v>33</v>
      </c>
      <c r="F186" s="5">
        <v>14</v>
      </c>
      <c r="G186" s="5">
        <v>28</v>
      </c>
      <c r="H186" s="5">
        <v>27</v>
      </c>
      <c r="I186" s="5">
        <v>12</v>
      </c>
      <c r="J186" s="5">
        <v>0</v>
      </c>
      <c r="K186" s="5">
        <v>0</v>
      </c>
    </row>
    <row r="187" spans="1:11" x14ac:dyDescent="0.25">
      <c r="A187" s="4">
        <v>12317</v>
      </c>
      <c r="B187" s="5" t="s">
        <v>253</v>
      </c>
      <c r="C187" s="5" t="s">
        <v>38</v>
      </c>
      <c r="D187" s="5">
        <v>6</v>
      </c>
      <c r="E187" s="5">
        <v>35.1</v>
      </c>
      <c r="F187" s="5">
        <v>15</v>
      </c>
      <c r="G187" s="5">
        <v>27</v>
      </c>
      <c r="H187" s="5">
        <v>33</v>
      </c>
      <c r="I187" s="5">
        <v>14</v>
      </c>
      <c r="J187" s="5">
        <v>3</v>
      </c>
      <c r="K187" s="5">
        <v>0</v>
      </c>
    </row>
    <row r="188" spans="1:11" x14ac:dyDescent="0.25">
      <c r="A188" s="4">
        <v>3200</v>
      </c>
      <c r="B188" s="5" t="s">
        <v>223</v>
      </c>
      <c r="C188" s="5" t="s">
        <v>62</v>
      </c>
      <c r="D188" s="5">
        <v>5</v>
      </c>
      <c r="E188" s="5">
        <v>23.1</v>
      </c>
      <c r="F188" s="5">
        <v>10</v>
      </c>
      <c r="G188" s="5">
        <v>22</v>
      </c>
      <c r="H188" s="5">
        <v>27</v>
      </c>
      <c r="I188" s="5">
        <v>11</v>
      </c>
      <c r="J188" s="5">
        <v>0</v>
      </c>
      <c r="K188" s="5">
        <v>0</v>
      </c>
    </row>
    <row r="189" spans="1:11" x14ac:dyDescent="0.25">
      <c r="A189" s="4">
        <v>13453</v>
      </c>
      <c r="B189" s="5" t="s">
        <v>346</v>
      </c>
      <c r="C189" s="5" t="s">
        <v>79</v>
      </c>
      <c r="D189" s="5">
        <v>2</v>
      </c>
      <c r="E189" s="5">
        <v>14</v>
      </c>
      <c r="F189" s="5">
        <v>6</v>
      </c>
      <c r="G189" s="5">
        <v>13</v>
      </c>
      <c r="H189" s="5">
        <v>10</v>
      </c>
      <c r="I189" s="5">
        <v>3</v>
      </c>
      <c r="J189" s="5">
        <v>1</v>
      </c>
      <c r="K189" s="5">
        <v>0</v>
      </c>
    </row>
    <row r="190" spans="1:11" x14ac:dyDescent="0.25">
      <c r="A190" s="4">
        <v>5975</v>
      </c>
      <c r="B190" s="5" t="s">
        <v>347</v>
      </c>
      <c r="C190" s="5" t="s">
        <v>15</v>
      </c>
      <c r="D190" s="5">
        <v>0</v>
      </c>
      <c r="E190" s="5">
        <v>14</v>
      </c>
      <c r="F190" s="5">
        <v>6</v>
      </c>
      <c r="G190" s="5">
        <v>9</v>
      </c>
      <c r="H190" s="5">
        <v>18</v>
      </c>
      <c r="I190" s="5">
        <v>2</v>
      </c>
      <c r="J190" s="5">
        <v>0</v>
      </c>
      <c r="K190" s="5">
        <v>9</v>
      </c>
    </row>
    <row r="191" spans="1:11" x14ac:dyDescent="0.25">
      <c r="A191" s="4">
        <v>3990</v>
      </c>
      <c r="B191" s="5" t="s">
        <v>60</v>
      </c>
      <c r="C191" s="5" t="s">
        <v>50</v>
      </c>
      <c r="D191" s="5">
        <v>7</v>
      </c>
      <c r="E191" s="5">
        <v>41.2</v>
      </c>
      <c r="F191" s="5">
        <v>18</v>
      </c>
      <c r="G191" s="5">
        <v>36</v>
      </c>
      <c r="H191" s="5">
        <v>44</v>
      </c>
      <c r="I191" s="5">
        <v>15</v>
      </c>
      <c r="J191" s="5">
        <v>3</v>
      </c>
      <c r="K191" s="5">
        <v>0</v>
      </c>
    </row>
    <row r="192" spans="1:11" x14ac:dyDescent="0.25">
      <c r="A192" s="4">
        <v>1507</v>
      </c>
      <c r="B192" s="5" t="s">
        <v>69</v>
      </c>
      <c r="C192" s="5" t="s">
        <v>47</v>
      </c>
      <c r="D192" s="5">
        <v>6</v>
      </c>
      <c r="E192" s="5">
        <v>40.1</v>
      </c>
      <c r="F192" s="5">
        <v>18</v>
      </c>
      <c r="G192" s="5">
        <v>40</v>
      </c>
      <c r="H192" s="5">
        <v>34</v>
      </c>
      <c r="I192" s="5">
        <v>10</v>
      </c>
      <c r="J192" s="5">
        <v>4</v>
      </c>
      <c r="K192" s="5">
        <v>0</v>
      </c>
    </row>
    <row r="193" spans="1:11" x14ac:dyDescent="0.25">
      <c r="A193" s="4">
        <v>4878</v>
      </c>
      <c r="B193" s="5" t="s">
        <v>192</v>
      </c>
      <c r="C193" s="5" t="s">
        <v>38</v>
      </c>
      <c r="D193" s="5">
        <v>0</v>
      </c>
      <c r="E193" s="5">
        <v>15.2</v>
      </c>
      <c r="F193" s="5">
        <v>7</v>
      </c>
      <c r="G193" s="5">
        <v>22</v>
      </c>
      <c r="H193" s="5">
        <v>10</v>
      </c>
      <c r="I193" s="5">
        <v>8</v>
      </c>
      <c r="J193" s="5">
        <v>0</v>
      </c>
      <c r="K193" s="5">
        <v>0</v>
      </c>
    </row>
    <row r="194" spans="1:11" x14ac:dyDescent="0.25">
      <c r="A194" s="4">
        <v>10354</v>
      </c>
      <c r="B194" s="5" t="s">
        <v>255</v>
      </c>
      <c r="C194" s="5" t="s">
        <v>38</v>
      </c>
      <c r="D194" s="5">
        <v>2</v>
      </c>
      <c r="E194" s="5">
        <v>15.2</v>
      </c>
      <c r="F194" s="5">
        <v>7</v>
      </c>
      <c r="G194" s="5">
        <v>13</v>
      </c>
      <c r="H194" s="5">
        <v>12</v>
      </c>
      <c r="I194" s="5">
        <v>3</v>
      </c>
      <c r="J194" s="5">
        <v>1</v>
      </c>
      <c r="K194" s="5">
        <v>0</v>
      </c>
    </row>
    <row r="195" spans="1:11" x14ac:dyDescent="0.25">
      <c r="A195" s="4">
        <v>13849</v>
      </c>
      <c r="B195" s="5" t="s">
        <v>177</v>
      </c>
      <c r="C195" s="5" t="s">
        <v>52</v>
      </c>
      <c r="D195" s="5">
        <v>3</v>
      </c>
      <c r="E195" s="5">
        <v>15.2</v>
      </c>
      <c r="F195" s="5">
        <v>7</v>
      </c>
      <c r="G195" s="5">
        <v>6</v>
      </c>
      <c r="H195" s="5">
        <v>13</v>
      </c>
      <c r="I195" s="5">
        <v>9</v>
      </c>
      <c r="J195" s="5">
        <v>0</v>
      </c>
      <c r="K195" s="5">
        <v>0</v>
      </c>
    </row>
    <row r="196" spans="1:11" x14ac:dyDescent="0.25">
      <c r="A196" s="4">
        <v>6941</v>
      </c>
      <c r="B196" s="5" t="s">
        <v>348</v>
      </c>
      <c r="C196" s="5" t="s">
        <v>50</v>
      </c>
      <c r="D196" s="5">
        <v>0</v>
      </c>
      <c r="E196" s="5">
        <v>15.1</v>
      </c>
      <c r="F196" s="5">
        <v>7</v>
      </c>
      <c r="G196" s="5">
        <v>13</v>
      </c>
      <c r="H196" s="5">
        <v>15</v>
      </c>
      <c r="I196" s="5">
        <v>8</v>
      </c>
      <c r="J196" s="5">
        <v>1</v>
      </c>
      <c r="K196" s="5">
        <v>1</v>
      </c>
    </row>
    <row r="197" spans="1:11" x14ac:dyDescent="0.25">
      <c r="A197" s="4">
        <v>9323</v>
      </c>
      <c r="B197" s="5" t="s">
        <v>219</v>
      </c>
      <c r="C197" s="5" t="s">
        <v>17</v>
      </c>
      <c r="D197" s="5">
        <v>7</v>
      </c>
      <c r="E197" s="5">
        <v>43.2</v>
      </c>
      <c r="F197" s="5">
        <v>20</v>
      </c>
      <c r="G197" s="5">
        <v>28</v>
      </c>
      <c r="H197" s="5">
        <v>44</v>
      </c>
      <c r="I197" s="5">
        <v>12</v>
      </c>
      <c r="J197" s="5">
        <v>1</v>
      </c>
      <c r="K197" s="5">
        <v>0</v>
      </c>
    </row>
    <row r="198" spans="1:11" x14ac:dyDescent="0.25">
      <c r="A198" s="4">
        <v>16208</v>
      </c>
      <c r="B198" s="5" t="s">
        <v>205</v>
      </c>
      <c r="C198" s="5" t="s">
        <v>52</v>
      </c>
      <c r="D198" s="5">
        <v>7</v>
      </c>
      <c r="E198" s="5">
        <v>39</v>
      </c>
      <c r="F198" s="5">
        <v>18</v>
      </c>
      <c r="G198" s="5">
        <v>28</v>
      </c>
      <c r="H198" s="5">
        <v>33</v>
      </c>
      <c r="I198" s="5">
        <v>18</v>
      </c>
      <c r="J198" s="5">
        <v>1</v>
      </c>
      <c r="K198" s="5">
        <v>0</v>
      </c>
    </row>
    <row r="199" spans="1:11" x14ac:dyDescent="0.25">
      <c r="A199" s="4">
        <v>4676</v>
      </c>
      <c r="B199" s="5" t="s">
        <v>110</v>
      </c>
      <c r="C199" s="5" t="s">
        <v>66</v>
      </c>
      <c r="D199" s="5">
        <v>4</v>
      </c>
      <c r="E199" s="5">
        <v>17.100000000000001</v>
      </c>
      <c r="F199" s="5">
        <v>8</v>
      </c>
      <c r="G199" s="5">
        <v>19</v>
      </c>
      <c r="H199" s="5">
        <v>15</v>
      </c>
      <c r="I199" s="5">
        <v>8</v>
      </c>
      <c r="J199" s="5">
        <v>1</v>
      </c>
      <c r="K199" s="5">
        <v>0</v>
      </c>
    </row>
    <row r="200" spans="1:11" x14ac:dyDescent="0.25">
      <c r="A200" s="4">
        <v>5420</v>
      </c>
      <c r="B200" s="5" t="s">
        <v>349</v>
      </c>
      <c r="C200" s="5" t="s">
        <v>10</v>
      </c>
      <c r="D200" s="5">
        <v>0</v>
      </c>
      <c r="E200" s="5">
        <v>13</v>
      </c>
      <c r="F200" s="5">
        <v>6</v>
      </c>
      <c r="G200" s="5">
        <v>18</v>
      </c>
      <c r="H200" s="5">
        <v>9</v>
      </c>
      <c r="I200" s="5">
        <v>5</v>
      </c>
      <c r="J200" s="5">
        <v>0</v>
      </c>
      <c r="K200" s="5">
        <v>0</v>
      </c>
    </row>
    <row r="201" spans="1:11" x14ac:dyDescent="0.25">
      <c r="A201" s="4">
        <v>13048</v>
      </c>
      <c r="B201" s="5" t="s">
        <v>183</v>
      </c>
      <c r="C201" s="5" t="s">
        <v>11</v>
      </c>
      <c r="D201" s="5">
        <v>7</v>
      </c>
      <c r="E201" s="5">
        <v>43</v>
      </c>
      <c r="F201" s="5">
        <v>20</v>
      </c>
      <c r="G201" s="5">
        <v>36</v>
      </c>
      <c r="H201" s="5">
        <v>46</v>
      </c>
      <c r="I201" s="5">
        <v>13</v>
      </c>
      <c r="J201" s="5">
        <v>1</v>
      </c>
      <c r="K201" s="5">
        <v>0</v>
      </c>
    </row>
    <row r="202" spans="1:11" x14ac:dyDescent="0.25">
      <c r="A202" s="4">
        <v>12664</v>
      </c>
      <c r="B202" s="5" t="s">
        <v>243</v>
      </c>
      <c r="C202" s="5" t="s">
        <v>66</v>
      </c>
      <c r="D202" s="5">
        <v>6</v>
      </c>
      <c r="E202" s="5">
        <v>36.1</v>
      </c>
      <c r="F202" s="5">
        <v>17</v>
      </c>
      <c r="G202" s="5">
        <v>34</v>
      </c>
      <c r="H202" s="5">
        <v>35</v>
      </c>
      <c r="I202" s="5">
        <v>7</v>
      </c>
      <c r="J202" s="5">
        <v>1</v>
      </c>
      <c r="K202" s="5">
        <v>0</v>
      </c>
    </row>
    <row r="203" spans="1:11" x14ac:dyDescent="0.25">
      <c r="A203" s="4">
        <v>6345</v>
      </c>
      <c r="B203" s="5" t="s">
        <v>28</v>
      </c>
      <c r="C203" s="5" t="s">
        <v>29</v>
      </c>
      <c r="D203" s="5">
        <v>7</v>
      </c>
      <c r="E203" s="5">
        <v>38.1</v>
      </c>
      <c r="F203" s="5">
        <v>18</v>
      </c>
      <c r="G203" s="5">
        <v>49</v>
      </c>
      <c r="H203" s="5">
        <v>41</v>
      </c>
      <c r="I203" s="5">
        <v>17</v>
      </c>
      <c r="J203" s="5">
        <v>2</v>
      </c>
      <c r="K203" s="5">
        <v>0</v>
      </c>
    </row>
    <row r="204" spans="1:11" x14ac:dyDescent="0.25">
      <c r="A204" s="4">
        <v>1581</v>
      </c>
      <c r="B204" s="5" t="s">
        <v>350</v>
      </c>
      <c r="C204" s="5" t="s">
        <v>22</v>
      </c>
      <c r="D204" s="5">
        <v>0</v>
      </c>
      <c r="E204" s="5">
        <v>12.2</v>
      </c>
      <c r="F204" s="5">
        <v>6</v>
      </c>
      <c r="G204" s="5">
        <v>12</v>
      </c>
      <c r="H204" s="5">
        <v>12</v>
      </c>
      <c r="I204" s="5">
        <v>5</v>
      </c>
      <c r="J204" s="5">
        <v>1</v>
      </c>
      <c r="K204" s="5">
        <v>2</v>
      </c>
    </row>
    <row r="205" spans="1:11" x14ac:dyDescent="0.25">
      <c r="A205" s="4">
        <v>8280</v>
      </c>
      <c r="B205" s="5" t="s">
        <v>351</v>
      </c>
      <c r="C205" s="5" t="s">
        <v>20</v>
      </c>
      <c r="D205" s="5">
        <v>0</v>
      </c>
      <c r="E205" s="5">
        <v>12.2</v>
      </c>
      <c r="F205" s="5">
        <v>6</v>
      </c>
      <c r="G205" s="5">
        <v>12</v>
      </c>
      <c r="H205" s="5">
        <v>12</v>
      </c>
      <c r="I205" s="5">
        <v>4</v>
      </c>
      <c r="J205" s="5">
        <v>0</v>
      </c>
      <c r="K205" s="5">
        <v>0</v>
      </c>
    </row>
    <row r="206" spans="1:11" x14ac:dyDescent="0.25">
      <c r="A206" s="4">
        <v>11530</v>
      </c>
      <c r="B206" s="5" t="s">
        <v>190</v>
      </c>
      <c r="C206" s="5" t="s">
        <v>70</v>
      </c>
      <c r="D206" s="5">
        <v>6</v>
      </c>
      <c r="E206" s="5">
        <v>33.200000000000003</v>
      </c>
      <c r="F206" s="5">
        <v>16</v>
      </c>
      <c r="G206" s="5">
        <v>47</v>
      </c>
      <c r="H206" s="5">
        <v>29</v>
      </c>
      <c r="I206" s="5">
        <v>16</v>
      </c>
      <c r="J206" s="5">
        <v>3</v>
      </c>
      <c r="K206" s="5">
        <v>0</v>
      </c>
    </row>
    <row r="207" spans="1:11" x14ac:dyDescent="0.25">
      <c r="A207" s="4">
        <v>16137</v>
      </c>
      <c r="B207" s="5" t="s">
        <v>108</v>
      </c>
      <c r="C207" s="5" t="s">
        <v>43</v>
      </c>
      <c r="D207" s="5">
        <v>6</v>
      </c>
      <c r="E207" s="5">
        <v>33</v>
      </c>
      <c r="F207" s="5">
        <v>16</v>
      </c>
      <c r="G207" s="5">
        <v>33</v>
      </c>
      <c r="H207" s="5">
        <v>32</v>
      </c>
      <c r="I207" s="5">
        <v>14</v>
      </c>
      <c r="J207" s="5">
        <v>1</v>
      </c>
      <c r="K207" s="5">
        <v>0</v>
      </c>
    </row>
    <row r="208" spans="1:11" x14ac:dyDescent="0.25">
      <c r="A208" s="4">
        <v>6475</v>
      </c>
      <c r="B208" s="5" t="s">
        <v>352</v>
      </c>
      <c r="C208" s="5" t="s">
        <v>62</v>
      </c>
      <c r="D208" s="5">
        <v>0</v>
      </c>
      <c r="E208" s="5">
        <v>12.1</v>
      </c>
      <c r="F208" s="5">
        <v>6</v>
      </c>
      <c r="G208" s="5">
        <v>7</v>
      </c>
      <c r="H208" s="5">
        <v>13</v>
      </c>
      <c r="I208" s="5">
        <v>4</v>
      </c>
      <c r="J208" s="5">
        <v>2</v>
      </c>
      <c r="K208" s="5">
        <v>2</v>
      </c>
    </row>
    <row r="209" spans="1:11" x14ac:dyDescent="0.25">
      <c r="A209" s="4">
        <v>18</v>
      </c>
      <c r="B209" s="5" t="s">
        <v>213</v>
      </c>
      <c r="C209" s="5" t="s">
        <v>18</v>
      </c>
      <c r="D209" s="5">
        <v>0</v>
      </c>
      <c r="E209" s="5">
        <v>12.1</v>
      </c>
      <c r="F209" s="5">
        <v>6</v>
      </c>
      <c r="G209" s="5">
        <v>17</v>
      </c>
      <c r="H209" s="5">
        <v>10</v>
      </c>
      <c r="I209" s="5">
        <v>3</v>
      </c>
      <c r="J209" s="5">
        <v>1</v>
      </c>
      <c r="K209" s="5">
        <v>0</v>
      </c>
    </row>
    <row r="210" spans="1:11" x14ac:dyDescent="0.25">
      <c r="A210" s="4">
        <v>6943</v>
      </c>
      <c r="B210" s="5" t="s">
        <v>353</v>
      </c>
      <c r="C210" s="5" t="s">
        <v>50</v>
      </c>
      <c r="D210" s="5">
        <v>0</v>
      </c>
      <c r="E210" s="5">
        <v>12.1</v>
      </c>
      <c r="F210" s="5">
        <v>6</v>
      </c>
      <c r="G210" s="5">
        <v>12</v>
      </c>
      <c r="H210" s="5">
        <v>10</v>
      </c>
      <c r="I210" s="5">
        <v>3</v>
      </c>
      <c r="J210" s="5">
        <v>1</v>
      </c>
      <c r="K210" s="5">
        <v>0</v>
      </c>
    </row>
    <row r="211" spans="1:11" x14ac:dyDescent="0.25">
      <c r="A211" s="4">
        <v>12235</v>
      </c>
      <c r="B211" s="5" t="s">
        <v>354</v>
      </c>
      <c r="C211" s="5" t="s">
        <v>13</v>
      </c>
      <c r="D211" s="5">
        <v>0</v>
      </c>
      <c r="E211" s="5">
        <v>12.1</v>
      </c>
      <c r="F211" s="5">
        <v>6</v>
      </c>
      <c r="G211" s="5">
        <v>6</v>
      </c>
      <c r="H211" s="5">
        <v>18</v>
      </c>
      <c r="I211" s="5">
        <v>4</v>
      </c>
      <c r="J211" s="5">
        <v>0</v>
      </c>
      <c r="K211" s="5">
        <v>0</v>
      </c>
    </row>
    <row r="212" spans="1:11" x14ac:dyDescent="0.25">
      <c r="A212" s="4">
        <v>12572</v>
      </c>
      <c r="B212" s="5" t="s">
        <v>355</v>
      </c>
      <c r="C212" s="5" t="s">
        <v>15</v>
      </c>
      <c r="D212" s="5">
        <v>0</v>
      </c>
      <c r="E212" s="5">
        <v>12.1</v>
      </c>
      <c r="F212" s="5">
        <v>6</v>
      </c>
      <c r="G212" s="5">
        <v>13</v>
      </c>
      <c r="H212" s="5">
        <v>11</v>
      </c>
      <c r="I212" s="5">
        <v>7</v>
      </c>
      <c r="J212" s="5">
        <v>2</v>
      </c>
      <c r="K212" s="5">
        <v>0</v>
      </c>
    </row>
    <row r="213" spans="1:11" x14ac:dyDescent="0.25">
      <c r="A213" s="4">
        <v>10587</v>
      </c>
      <c r="B213" s="5" t="s">
        <v>78</v>
      </c>
      <c r="C213" s="5" t="s">
        <v>79</v>
      </c>
      <c r="D213" s="5">
        <v>7</v>
      </c>
      <c r="E213" s="5">
        <v>43</v>
      </c>
      <c r="F213" s="5">
        <v>21</v>
      </c>
      <c r="G213" s="5">
        <v>30</v>
      </c>
      <c r="H213" s="5">
        <v>42</v>
      </c>
      <c r="I213" s="5">
        <v>10</v>
      </c>
      <c r="J213" s="5">
        <v>3</v>
      </c>
      <c r="K213" s="5">
        <v>0</v>
      </c>
    </row>
    <row r="214" spans="1:11" x14ac:dyDescent="0.25">
      <c r="A214" s="4">
        <v>11432</v>
      </c>
      <c r="B214" s="5" t="s">
        <v>356</v>
      </c>
      <c r="C214" s="5" t="s">
        <v>18</v>
      </c>
      <c r="D214" s="5">
        <v>0</v>
      </c>
      <c r="E214" s="5">
        <v>14.1</v>
      </c>
      <c r="F214" s="5">
        <v>7</v>
      </c>
      <c r="G214" s="5">
        <v>14</v>
      </c>
      <c r="H214" s="5">
        <v>14</v>
      </c>
      <c r="I214" s="5">
        <v>3</v>
      </c>
      <c r="J214" s="5">
        <v>0</v>
      </c>
      <c r="K214" s="5">
        <v>1</v>
      </c>
    </row>
    <row r="215" spans="1:11" x14ac:dyDescent="0.25">
      <c r="A215" s="4">
        <v>9895</v>
      </c>
      <c r="B215" s="5" t="s">
        <v>138</v>
      </c>
      <c r="C215" s="5" t="s">
        <v>79</v>
      </c>
      <c r="D215" s="5">
        <v>2</v>
      </c>
      <c r="E215" s="5">
        <v>20.100000000000001</v>
      </c>
      <c r="F215" s="5">
        <v>10</v>
      </c>
      <c r="G215" s="5">
        <v>17</v>
      </c>
      <c r="H215" s="5">
        <v>20</v>
      </c>
      <c r="I215" s="5">
        <v>7</v>
      </c>
      <c r="J215" s="5">
        <v>1</v>
      </c>
      <c r="K215" s="5">
        <v>0</v>
      </c>
    </row>
    <row r="216" spans="1:11" x14ac:dyDescent="0.25">
      <c r="A216" s="4">
        <v>11713</v>
      </c>
      <c r="B216" s="5" t="s">
        <v>56</v>
      </c>
      <c r="C216" s="5" t="s">
        <v>24</v>
      </c>
      <c r="D216" s="5">
        <v>7</v>
      </c>
      <c r="E216" s="5">
        <v>40</v>
      </c>
      <c r="F216" s="5">
        <v>20</v>
      </c>
      <c r="G216" s="5">
        <v>35</v>
      </c>
      <c r="H216" s="5">
        <v>46</v>
      </c>
      <c r="I216" s="5">
        <v>13</v>
      </c>
      <c r="J216" s="5">
        <v>3</v>
      </c>
      <c r="K216" s="5">
        <v>0</v>
      </c>
    </row>
    <row r="217" spans="1:11" x14ac:dyDescent="0.25">
      <c r="A217" s="4">
        <v>3281</v>
      </c>
      <c r="B217" s="5" t="s">
        <v>199</v>
      </c>
      <c r="C217" s="5" t="s">
        <v>36</v>
      </c>
      <c r="D217" s="5">
        <v>0</v>
      </c>
      <c r="E217" s="5">
        <v>16</v>
      </c>
      <c r="F217" s="5">
        <v>8</v>
      </c>
      <c r="G217" s="5">
        <v>8</v>
      </c>
      <c r="H217" s="5">
        <v>17</v>
      </c>
      <c r="I217" s="5">
        <v>3</v>
      </c>
      <c r="J217" s="5">
        <v>0</v>
      </c>
      <c r="K217" s="5">
        <v>2</v>
      </c>
    </row>
    <row r="218" spans="1:11" x14ac:dyDescent="0.25">
      <c r="A218" s="4">
        <v>3374</v>
      </c>
      <c r="B218" s="5" t="s">
        <v>57</v>
      </c>
      <c r="C218" s="5" t="s">
        <v>45</v>
      </c>
      <c r="D218" s="5">
        <v>6</v>
      </c>
      <c r="E218" s="5">
        <v>35.200000000000003</v>
      </c>
      <c r="F218" s="5">
        <v>18</v>
      </c>
      <c r="G218" s="5">
        <v>35</v>
      </c>
      <c r="H218" s="5">
        <v>41</v>
      </c>
      <c r="I218" s="5">
        <v>16</v>
      </c>
      <c r="J218" s="5">
        <v>2</v>
      </c>
      <c r="K218" s="5">
        <v>0</v>
      </c>
    </row>
    <row r="219" spans="1:11" x14ac:dyDescent="0.25">
      <c r="A219" s="4">
        <v>9425</v>
      </c>
      <c r="B219" s="5" t="s">
        <v>105</v>
      </c>
      <c r="C219" s="5" t="s">
        <v>20</v>
      </c>
      <c r="D219" s="5">
        <v>6</v>
      </c>
      <c r="E219" s="5">
        <v>35.200000000000003</v>
      </c>
      <c r="F219" s="5">
        <v>18</v>
      </c>
      <c r="G219" s="5">
        <v>19</v>
      </c>
      <c r="H219" s="5">
        <v>33</v>
      </c>
      <c r="I219" s="5">
        <v>14</v>
      </c>
      <c r="J219" s="5">
        <v>3</v>
      </c>
      <c r="K219" s="5">
        <v>0</v>
      </c>
    </row>
    <row r="220" spans="1:11" x14ac:dyDescent="0.25">
      <c r="A220" s="4">
        <v>3862</v>
      </c>
      <c r="B220" s="5" t="s">
        <v>123</v>
      </c>
      <c r="C220" s="5" t="s">
        <v>17</v>
      </c>
      <c r="D220" s="5">
        <v>5</v>
      </c>
      <c r="E220" s="5">
        <v>29.1</v>
      </c>
      <c r="F220" s="5">
        <v>15</v>
      </c>
      <c r="G220" s="5">
        <v>32</v>
      </c>
      <c r="H220" s="5">
        <v>26</v>
      </c>
      <c r="I220" s="5">
        <v>10</v>
      </c>
      <c r="J220" s="5">
        <v>3</v>
      </c>
      <c r="K220" s="5">
        <v>0</v>
      </c>
    </row>
    <row r="221" spans="1:11" x14ac:dyDescent="0.25">
      <c r="A221" s="4">
        <v>3137</v>
      </c>
      <c r="B221" s="5" t="s">
        <v>14</v>
      </c>
      <c r="C221" s="5" t="s">
        <v>15</v>
      </c>
      <c r="D221" s="5">
        <v>7</v>
      </c>
      <c r="E221" s="5">
        <v>43</v>
      </c>
      <c r="F221" s="5">
        <v>22</v>
      </c>
      <c r="G221" s="5">
        <v>46</v>
      </c>
      <c r="H221" s="5">
        <v>40</v>
      </c>
      <c r="I221" s="5">
        <v>15</v>
      </c>
      <c r="J221" s="5">
        <v>3</v>
      </c>
      <c r="K221" s="5">
        <v>0</v>
      </c>
    </row>
    <row r="222" spans="1:11" x14ac:dyDescent="0.25">
      <c r="A222" s="4">
        <v>11855</v>
      </c>
      <c r="B222" s="5" t="s">
        <v>127</v>
      </c>
      <c r="C222" s="5" t="s">
        <v>50</v>
      </c>
      <c r="D222" s="5">
        <v>6</v>
      </c>
      <c r="E222" s="5">
        <v>31</v>
      </c>
      <c r="F222" s="5">
        <v>16</v>
      </c>
      <c r="G222" s="5">
        <v>25</v>
      </c>
      <c r="H222" s="5">
        <v>24</v>
      </c>
      <c r="I222" s="5">
        <v>25</v>
      </c>
      <c r="J222" s="5">
        <v>2</v>
      </c>
      <c r="K222" s="5">
        <v>0</v>
      </c>
    </row>
    <row r="223" spans="1:11" x14ac:dyDescent="0.25">
      <c r="A223" s="4">
        <v>13071</v>
      </c>
      <c r="B223" s="5" t="s">
        <v>44</v>
      </c>
      <c r="C223" s="5" t="s">
        <v>70</v>
      </c>
      <c r="D223" s="5">
        <v>6</v>
      </c>
      <c r="E223" s="5">
        <v>36.200000000000003</v>
      </c>
      <c r="F223" s="5">
        <v>19</v>
      </c>
      <c r="G223" s="5">
        <v>24</v>
      </c>
      <c r="H223" s="5">
        <v>40</v>
      </c>
      <c r="I223" s="5">
        <v>7</v>
      </c>
      <c r="J223" s="5">
        <v>2</v>
      </c>
      <c r="K223" s="5">
        <v>0</v>
      </c>
    </row>
    <row r="224" spans="1:11" x14ac:dyDescent="0.25">
      <c r="A224" s="4">
        <v>2929</v>
      </c>
      <c r="B224" s="5" t="s">
        <v>120</v>
      </c>
      <c r="C224" s="5" t="s">
        <v>18</v>
      </c>
      <c r="D224" s="5">
        <v>6</v>
      </c>
      <c r="E224" s="5">
        <v>32.200000000000003</v>
      </c>
      <c r="F224" s="5">
        <v>17</v>
      </c>
      <c r="G224" s="5">
        <v>22</v>
      </c>
      <c r="H224" s="5">
        <v>36</v>
      </c>
      <c r="I224" s="5">
        <v>19</v>
      </c>
      <c r="J224" s="5">
        <v>1</v>
      </c>
      <c r="K224" s="5">
        <v>0</v>
      </c>
    </row>
    <row r="225" spans="1:11" x14ac:dyDescent="0.25">
      <c r="A225" s="4">
        <v>11486</v>
      </c>
      <c r="B225" s="5" t="s">
        <v>16</v>
      </c>
      <c r="C225" s="5" t="s">
        <v>17</v>
      </c>
      <c r="D225" s="5">
        <v>6</v>
      </c>
      <c r="E225" s="5">
        <v>30.2</v>
      </c>
      <c r="F225" s="5">
        <v>16</v>
      </c>
      <c r="G225" s="5">
        <v>32</v>
      </c>
      <c r="H225" s="5">
        <v>34</v>
      </c>
      <c r="I225" s="5">
        <v>16</v>
      </c>
      <c r="J225" s="5">
        <v>1</v>
      </c>
      <c r="K225" s="5">
        <v>0</v>
      </c>
    </row>
    <row r="226" spans="1:11" x14ac:dyDescent="0.25">
      <c r="A226" s="4">
        <v>3830</v>
      </c>
      <c r="B226" s="5" t="s">
        <v>143</v>
      </c>
      <c r="C226" s="5" t="s">
        <v>62</v>
      </c>
      <c r="D226" s="5">
        <v>6</v>
      </c>
      <c r="E226" s="5">
        <v>38.1</v>
      </c>
      <c r="F226" s="5">
        <v>20</v>
      </c>
      <c r="G226" s="5">
        <v>34</v>
      </c>
      <c r="H226" s="5">
        <v>39</v>
      </c>
      <c r="I226" s="5">
        <v>5</v>
      </c>
      <c r="J226" s="5">
        <v>1</v>
      </c>
      <c r="K226" s="5">
        <v>0</v>
      </c>
    </row>
    <row r="227" spans="1:11" x14ac:dyDescent="0.25">
      <c r="A227" s="4">
        <v>9434</v>
      </c>
      <c r="B227" s="5" t="s">
        <v>19</v>
      </c>
      <c r="C227" s="5" t="s">
        <v>20</v>
      </c>
      <c r="D227" s="5">
        <v>7</v>
      </c>
      <c r="E227" s="5">
        <v>44</v>
      </c>
      <c r="F227" s="5">
        <v>23</v>
      </c>
      <c r="G227" s="5">
        <v>38</v>
      </c>
      <c r="H227" s="5">
        <v>48</v>
      </c>
      <c r="I227" s="5">
        <v>19</v>
      </c>
      <c r="J227" s="5">
        <v>2</v>
      </c>
      <c r="K227" s="5">
        <v>0</v>
      </c>
    </row>
    <row r="228" spans="1:11" x14ac:dyDescent="0.25">
      <c r="A228" s="4">
        <v>4235</v>
      </c>
      <c r="B228" s="5" t="s">
        <v>128</v>
      </c>
      <c r="C228" s="5" t="s">
        <v>36</v>
      </c>
      <c r="D228" s="5">
        <v>6</v>
      </c>
      <c r="E228" s="5">
        <v>34.1</v>
      </c>
      <c r="F228" s="5">
        <v>18</v>
      </c>
      <c r="G228" s="5">
        <v>19</v>
      </c>
      <c r="H228" s="5">
        <v>43</v>
      </c>
      <c r="I228" s="5">
        <v>9</v>
      </c>
      <c r="J228" s="5">
        <v>3</v>
      </c>
      <c r="K228" s="5">
        <v>0</v>
      </c>
    </row>
    <row r="229" spans="1:11" x14ac:dyDescent="0.25">
      <c r="A229" s="4">
        <v>3237</v>
      </c>
      <c r="B229" s="5" t="s">
        <v>198</v>
      </c>
      <c r="C229" s="5" t="s">
        <v>45</v>
      </c>
      <c r="D229" s="5">
        <v>0</v>
      </c>
      <c r="E229" s="5">
        <v>13.1</v>
      </c>
      <c r="F229" s="5">
        <v>7</v>
      </c>
      <c r="G229" s="5">
        <v>4</v>
      </c>
      <c r="H229" s="5">
        <v>12</v>
      </c>
      <c r="I229" s="5">
        <v>4</v>
      </c>
      <c r="J229" s="5">
        <v>0</v>
      </c>
      <c r="K229" s="5">
        <v>0</v>
      </c>
    </row>
    <row r="230" spans="1:11" x14ac:dyDescent="0.25">
      <c r="A230" s="4">
        <v>9111</v>
      </c>
      <c r="B230" s="5" t="s">
        <v>357</v>
      </c>
      <c r="C230" s="5" t="s">
        <v>38</v>
      </c>
      <c r="D230" s="5">
        <v>0</v>
      </c>
      <c r="E230" s="5">
        <v>13.1</v>
      </c>
      <c r="F230" s="5">
        <v>7</v>
      </c>
      <c r="G230" s="5">
        <v>15</v>
      </c>
      <c r="H230" s="5">
        <v>14</v>
      </c>
      <c r="I230" s="5">
        <v>9</v>
      </c>
      <c r="J230" s="5">
        <v>0</v>
      </c>
      <c r="K230" s="5">
        <v>0</v>
      </c>
    </row>
    <row r="231" spans="1:11" x14ac:dyDescent="0.25">
      <c r="A231" s="4">
        <v>8779</v>
      </c>
      <c r="B231" s="5" t="s">
        <v>113</v>
      </c>
      <c r="C231" s="5" t="s">
        <v>11</v>
      </c>
      <c r="D231" s="5">
        <v>6</v>
      </c>
      <c r="E231" s="5">
        <v>38</v>
      </c>
      <c r="F231" s="5">
        <v>20</v>
      </c>
      <c r="G231" s="5">
        <v>28</v>
      </c>
      <c r="H231" s="5">
        <v>42</v>
      </c>
      <c r="I231" s="5">
        <v>8</v>
      </c>
      <c r="J231" s="5">
        <v>2</v>
      </c>
      <c r="K231" s="5">
        <v>0</v>
      </c>
    </row>
    <row r="232" spans="1:11" x14ac:dyDescent="0.25">
      <c r="A232" s="4">
        <v>9132</v>
      </c>
      <c r="B232" s="5" t="s">
        <v>130</v>
      </c>
      <c r="C232" s="5" t="s">
        <v>81</v>
      </c>
      <c r="D232" s="5">
        <v>6</v>
      </c>
      <c r="E232" s="5">
        <v>37.200000000000003</v>
      </c>
      <c r="F232" s="5">
        <v>20</v>
      </c>
      <c r="G232" s="5">
        <v>37</v>
      </c>
      <c r="H232" s="5">
        <v>39</v>
      </c>
      <c r="I232" s="5">
        <v>8</v>
      </c>
      <c r="J232" s="5">
        <v>2</v>
      </c>
      <c r="K232" s="5">
        <v>0</v>
      </c>
    </row>
    <row r="233" spans="1:11" x14ac:dyDescent="0.25">
      <c r="A233" s="4">
        <v>9178</v>
      </c>
      <c r="B233" s="5" t="s">
        <v>112</v>
      </c>
      <c r="C233" s="5" t="s">
        <v>18</v>
      </c>
      <c r="D233" s="5">
        <v>0</v>
      </c>
      <c r="E233" s="5">
        <v>20.2</v>
      </c>
      <c r="F233" s="5">
        <v>11</v>
      </c>
      <c r="G233" s="5">
        <v>14</v>
      </c>
      <c r="H233" s="5">
        <v>20</v>
      </c>
      <c r="I233" s="5">
        <v>9</v>
      </c>
      <c r="J233" s="5">
        <v>2</v>
      </c>
      <c r="K233" s="5">
        <v>0</v>
      </c>
    </row>
    <row r="234" spans="1:11" x14ac:dyDescent="0.25">
      <c r="A234" s="4">
        <v>12768</v>
      </c>
      <c r="B234" s="5" t="s">
        <v>21</v>
      </c>
      <c r="C234" s="5" t="s">
        <v>22</v>
      </c>
      <c r="D234" s="5">
        <v>6</v>
      </c>
      <c r="E234" s="5">
        <v>35.1</v>
      </c>
      <c r="F234" s="5">
        <v>19</v>
      </c>
      <c r="G234" s="5">
        <v>32</v>
      </c>
      <c r="H234" s="5">
        <v>35</v>
      </c>
      <c r="I234" s="5">
        <v>16</v>
      </c>
      <c r="J234" s="5">
        <v>3</v>
      </c>
      <c r="K234" s="5">
        <v>0</v>
      </c>
    </row>
    <row r="235" spans="1:11" x14ac:dyDescent="0.25">
      <c r="A235" s="4">
        <v>10688</v>
      </c>
      <c r="B235" s="5" t="s">
        <v>358</v>
      </c>
      <c r="C235" s="5" t="s">
        <v>96</v>
      </c>
      <c r="D235" s="5">
        <v>0</v>
      </c>
      <c r="E235" s="5">
        <v>13</v>
      </c>
      <c r="F235" s="5">
        <v>7</v>
      </c>
      <c r="G235" s="5">
        <v>21</v>
      </c>
      <c r="H235" s="5">
        <v>10</v>
      </c>
      <c r="I235" s="5">
        <v>5</v>
      </c>
      <c r="J235" s="5">
        <v>2</v>
      </c>
      <c r="K235" s="5">
        <v>0</v>
      </c>
    </row>
    <row r="236" spans="1:11" x14ac:dyDescent="0.25">
      <c r="A236" s="4">
        <v>4371</v>
      </c>
      <c r="B236" s="5" t="s">
        <v>140</v>
      </c>
      <c r="C236" s="5" t="s">
        <v>66</v>
      </c>
      <c r="D236" s="5">
        <v>7</v>
      </c>
      <c r="E236" s="5">
        <v>36.200000000000003</v>
      </c>
      <c r="F236" s="5">
        <v>20</v>
      </c>
      <c r="G236" s="5">
        <v>37</v>
      </c>
      <c r="H236" s="5">
        <v>40</v>
      </c>
      <c r="I236" s="5">
        <v>11</v>
      </c>
      <c r="J236" s="5">
        <v>2</v>
      </c>
      <c r="K236" s="5">
        <v>0</v>
      </c>
    </row>
    <row r="237" spans="1:11" x14ac:dyDescent="0.25">
      <c r="A237" s="4">
        <v>521</v>
      </c>
      <c r="B237" s="5" t="s">
        <v>359</v>
      </c>
      <c r="C237" s="5" t="s">
        <v>26</v>
      </c>
      <c r="D237" s="5">
        <v>0</v>
      </c>
      <c r="E237" s="5">
        <v>11</v>
      </c>
      <c r="F237" s="5">
        <v>6</v>
      </c>
      <c r="G237" s="5">
        <v>14</v>
      </c>
      <c r="H237" s="5">
        <v>12</v>
      </c>
      <c r="I237" s="5">
        <v>9</v>
      </c>
      <c r="J237" s="5">
        <v>1</v>
      </c>
      <c r="K237" s="5">
        <v>2</v>
      </c>
    </row>
    <row r="238" spans="1:11" x14ac:dyDescent="0.25">
      <c r="A238" s="4">
        <v>12360</v>
      </c>
      <c r="B238" s="5" t="s">
        <v>206</v>
      </c>
      <c r="C238" s="5" t="s">
        <v>38</v>
      </c>
      <c r="D238" s="5">
        <v>0</v>
      </c>
      <c r="E238" s="5">
        <v>14.2</v>
      </c>
      <c r="F238" s="5">
        <v>8</v>
      </c>
      <c r="G238" s="5">
        <v>6</v>
      </c>
      <c r="H238" s="5">
        <v>11</v>
      </c>
      <c r="I238" s="5">
        <v>5</v>
      </c>
      <c r="J238" s="5">
        <v>1</v>
      </c>
      <c r="K238" s="5">
        <v>0</v>
      </c>
    </row>
    <row r="239" spans="1:11" x14ac:dyDescent="0.25">
      <c r="A239" s="4">
        <v>10855</v>
      </c>
      <c r="B239" s="5" t="s">
        <v>360</v>
      </c>
      <c r="C239" s="5" t="s">
        <v>81</v>
      </c>
      <c r="D239" s="5">
        <v>0</v>
      </c>
      <c r="E239" s="5">
        <v>11</v>
      </c>
      <c r="F239" s="5">
        <v>6</v>
      </c>
      <c r="G239" s="5">
        <v>12</v>
      </c>
      <c r="H239" s="5">
        <v>10</v>
      </c>
      <c r="I239" s="5">
        <v>2</v>
      </c>
      <c r="J239" s="5">
        <v>1</v>
      </c>
      <c r="K239" s="5">
        <v>0</v>
      </c>
    </row>
    <row r="240" spans="1:11" x14ac:dyDescent="0.25">
      <c r="A240" s="4">
        <v>8782</v>
      </c>
      <c r="B240" s="5" t="s">
        <v>107</v>
      </c>
      <c r="C240" s="5" t="s">
        <v>38</v>
      </c>
      <c r="D240" s="5">
        <v>7</v>
      </c>
      <c r="E240" s="5">
        <v>34.200000000000003</v>
      </c>
      <c r="F240" s="5">
        <v>19</v>
      </c>
      <c r="G240" s="5">
        <v>28</v>
      </c>
      <c r="H240" s="5">
        <v>38</v>
      </c>
      <c r="I240" s="5">
        <v>14</v>
      </c>
      <c r="J240" s="5">
        <v>2</v>
      </c>
      <c r="K240" s="5">
        <v>0</v>
      </c>
    </row>
    <row r="241" spans="1:11" x14ac:dyDescent="0.25">
      <c r="A241" s="4">
        <v>1890</v>
      </c>
      <c r="B241" s="5" t="s">
        <v>224</v>
      </c>
      <c r="C241" s="5" t="s">
        <v>29</v>
      </c>
      <c r="D241" s="5">
        <v>6</v>
      </c>
      <c r="E241" s="5">
        <v>36.1</v>
      </c>
      <c r="F241" s="5">
        <v>20</v>
      </c>
      <c r="G241" s="5">
        <v>37</v>
      </c>
      <c r="H241" s="5">
        <v>34</v>
      </c>
      <c r="I241" s="5">
        <v>10</v>
      </c>
      <c r="J241" s="5">
        <v>1</v>
      </c>
      <c r="K241" s="5">
        <v>0</v>
      </c>
    </row>
    <row r="242" spans="1:11" x14ac:dyDescent="0.25">
      <c r="A242" s="4">
        <v>1642</v>
      </c>
      <c r="B242" s="5" t="s">
        <v>361</v>
      </c>
      <c r="C242" s="5" t="s">
        <v>34</v>
      </c>
      <c r="D242" s="5">
        <v>0</v>
      </c>
      <c r="E242" s="5">
        <v>10.199999999999999</v>
      </c>
      <c r="F242" s="5">
        <v>6</v>
      </c>
      <c r="G242" s="5">
        <v>8</v>
      </c>
      <c r="H242" s="5">
        <v>12</v>
      </c>
      <c r="I242" s="5">
        <v>4</v>
      </c>
      <c r="J242" s="5">
        <v>0</v>
      </c>
      <c r="K242" s="5">
        <v>7</v>
      </c>
    </row>
    <row r="243" spans="1:11" x14ac:dyDescent="0.25">
      <c r="A243" s="4">
        <v>10811</v>
      </c>
      <c r="B243" s="5" t="s">
        <v>362</v>
      </c>
      <c r="C243" s="5" t="s">
        <v>26</v>
      </c>
      <c r="D243" s="5">
        <v>2</v>
      </c>
      <c r="E243" s="5">
        <v>10.199999999999999</v>
      </c>
      <c r="F243" s="5">
        <v>6</v>
      </c>
      <c r="G243" s="5">
        <v>12</v>
      </c>
      <c r="H243" s="5">
        <v>13</v>
      </c>
      <c r="I243" s="5">
        <v>2</v>
      </c>
      <c r="J243" s="5">
        <v>0</v>
      </c>
      <c r="K243" s="5">
        <v>0</v>
      </c>
    </row>
    <row r="244" spans="1:11" x14ac:dyDescent="0.25">
      <c r="A244" s="4">
        <v>12076</v>
      </c>
      <c r="B244" s="5" t="s">
        <v>195</v>
      </c>
      <c r="C244" s="5" t="s">
        <v>15</v>
      </c>
      <c r="D244" s="5">
        <v>0</v>
      </c>
      <c r="E244" s="5">
        <v>16</v>
      </c>
      <c r="F244" s="5">
        <v>9</v>
      </c>
      <c r="G244" s="5">
        <v>19</v>
      </c>
      <c r="H244" s="5">
        <v>11</v>
      </c>
      <c r="I244" s="5">
        <v>5</v>
      </c>
      <c r="J244" s="5">
        <v>0</v>
      </c>
      <c r="K244" s="5">
        <v>1</v>
      </c>
    </row>
    <row r="245" spans="1:11" x14ac:dyDescent="0.25">
      <c r="A245" s="4">
        <v>13143</v>
      </c>
      <c r="B245" s="5" t="s">
        <v>363</v>
      </c>
      <c r="C245" s="5" t="s">
        <v>74</v>
      </c>
      <c r="D245" s="5">
        <v>3</v>
      </c>
      <c r="E245" s="5">
        <v>12.1</v>
      </c>
      <c r="F245" s="5">
        <v>7</v>
      </c>
      <c r="G245" s="5">
        <v>9</v>
      </c>
      <c r="H245" s="5">
        <v>13</v>
      </c>
      <c r="I245" s="5">
        <v>13</v>
      </c>
      <c r="J245" s="5">
        <v>0</v>
      </c>
      <c r="K245" s="5">
        <v>0</v>
      </c>
    </row>
    <row r="246" spans="1:11" x14ac:dyDescent="0.25">
      <c r="A246" s="4">
        <v>11592</v>
      </c>
      <c r="B246" s="5" t="s">
        <v>30</v>
      </c>
      <c r="C246" s="5" t="s">
        <v>26</v>
      </c>
      <c r="D246" s="5">
        <v>3</v>
      </c>
      <c r="E246" s="5">
        <v>12.1</v>
      </c>
      <c r="F246" s="5">
        <v>7</v>
      </c>
      <c r="G246" s="5">
        <v>6</v>
      </c>
      <c r="H246" s="5">
        <v>13</v>
      </c>
      <c r="I246" s="5">
        <v>8</v>
      </c>
      <c r="J246" s="5">
        <v>0</v>
      </c>
      <c r="K246" s="5">
        <v>0</v>
      </c>
    </row>
    <row r="247" spans="1:11" x14ac:dyDescent="0.25">
      <c r="A247" s="4">
        <v>12703</v>
      </c>
      <c r="B247" s="5" t="s">
        <v>94</v>
      </c>
      <c r="C247" s="5" t="s">
        <v>84</v>
      </c>
      <c r="D247" s="5">
        <v>2</v>
      </c>
      <c r="E247" s="5">
        <v>21</v>
      </c>
      <c r="F247" s="5">
        <v>12</v>
      </c>
      <c r="G247" s="5">
        <v>22</v>
      </c>
      <c r="H247" s="5">
        <v>21</v>
      </c>
      <c r="I247" s="5">
        <v>9</v>
      </c>
      <c r="J247" s="5">
        <v>2</v>
      </c>
      <c r="K247" s="5">
        <v>0</v>
      </c>
    </row>
    <row r="248" spans="1:11" x14ac:dyDescent="0.25">
      <c r="A248" s="4">
        <v>1994</v>
      </c>
      <c r="B248" s="5" t="s">
        <v>172</v>
      </c>
      <c r="C248" s="5" t="s">
        <v>81</v>
      </c>
      <c r="D248" s="5">
        <v>0</v>
      </c>
      <c r="E248" s="5">
        <v>14</v>
      </c>
      <c r="F248" s="5">
        <v>8</v>
      </c>
      <c r="G248" s="5">
        <v>7</v>
      </c>
      <c r="H248" s="5">
        <v>16</v>
      </c>
      <c r="I248" s="5">
        <v>1</v>
      </c>
      <c r="J248" s="5">
        <v>1</v>
      </c>
      <c r="K248" s="5">
        <v>1</v>
      </c>
    </row>
    <row r="249" spans="1:11" x14ac:dyDescent="0.25">
      <c r="A249" s="4">
        <v>1943</v>
      </c>
      <c r="B249" s="5" t="s">
        <v>9</v>
      </c>
      <c r="C249" s="5" t="s">
        <v>17</v>
      </c>
      <c r="D249" s="5">
        <v>7</v>
      </c>
      <c r="E249" s="5">
        <v>43.2</v>
      </c>
      <c r="F249" s="5">
        <v>25</v>
      </c>
      <c r="G249" s="5">
        <v>40</v>
      </c>
      <c r="H249" s="5">
        <v>54</v>
      </c>
      <c r="I249" s="5">
        <v>9</v>
      </c>
      <c r="J249" s="5">
        <v>3</v>
      </c>
      <c r="K249" s="5">
        <v>0</v>
      </c>
    </row>
    <row r="250" spans="1:11" x14ac:dyDescent="0.25">
      <c r="A250" s="4">
        <v>1245</v>
      </c>
      <c r="B250" s="5" t="s">
        <v>131</v>
      </c>
      <c r="C250" s="5" t="s">
        <v>77</v>
      </c>
      <c r="D250" s="5">
        <v>7</v>
      </c>
      <c r="E250" s="5">
        <v>40</v>
      </c>
      <c r="F250" s="5">
        <v>23</v>
      </c>
      <c r="G250" s="5">
        <v>28</v>
      </c>
      <c r="H250" s="5">
        <v>45</v>
      </c>
      <c r="I250" s="5">
        <v>15</v>
      </c>
      <c r="J250" s="5">
        <v>1</v>
      </c>
      <c r="K250" s="5">
        <v>0</v>
      </c>
    </row>
    <row r="251" spans="1:11" x14ac:dyDescent="0.25">
      <c r="A251" s="4">
        <v>13781</v>
      </c>
      <c r="B251" s="5" t="s">
        <v>59</v>
      </c>
      <c r="C251" s="5" t="s">
        <v>10</v>
      </c>
      <c r="D251" s="5">
        <v>6</v>
      </c>
      <c r="E251" s="5">
        <v>33</v>
      </c>
      <c r="F251" s="5">
        <v>19</v>
      </c>
      <c r="G251" s="5">
        <v>28</v>
      </c>
      <c r="H251" s="5">
        <v>37</v>
      </c>
      <c r="I251" s="5">
        <v>12</v>
      </c>
      <c r="J251" s="5">
        <v>1</v>
      </c>
      <c r="K251" s="5">
        <v>0</v>
      </c>
    </row>
    <row r="252" spans="1:11" x14ac:dyDescent="0.25">
      <c r="A252" s="4">
        <v>13528</v>
      </c>
      <c r="B252" s="5" t="s">
        <v>364</v>
      </c>
      <c r="C252" s="5" t="s">
        <v>13</v>
      </c>
      <c r="D252" s="5">
        <v>0</v>
      </c>
      <c r="E252" s="5">
        <v>12</v>
      </c>
      <c r="F252" s="5">
        <v>7</v>
      </c>
      <c r="G252" s="5">
        <v>10</v>
      </c>
      <c r="H252" s="5">
        <v>12</v>
      </c>
      <c r="I252" s="5">
        <v>4</v>
      </c>
      <c r="J252" s="5">
        <v>0</v>
      </c>
      <c r="K252" s="5">
        <v>0</v>
      </c>
    </row>
    <row r="253" spans="1:11" x14ac:dyDescent="0.25">
      <c r="A253" s="4">
        <v>11334</v>
      </c>
      <c r="B253" s="5" t="s">
        <v>365</v>
      </c>
      <c r="C253" s="5" t="s">
        <v>13</v>
      </c>
      <c r="D253" s="5">
        <v>0</v>
      </c>
      <c r="E253" s="5">
        <v>13.2</v>
      </c>
      <c r="F253" s="5">
        <v>8</v>
      </c>
      <c r="G253" s="5">
        <v>13</v>
      </c>
      <c r="H253" s="5">
        <v>14</v>
      </c>
      <c r="I253" s="5">
        <v>4</v>
      </c>
      <c r="J253" s="5">
        <v>0</v>
      </c>
      <c r="K253" s="5">
        <v>0</v>
      </c>
    </row>
    <row r="254" spans="1:11" x14ac:dyDescent="0.25">
      <c r="A254" s="4">
        <v>8992</v>
      </c>
      <c r="B254" s="5" t="s">
        <v>212</v>
      </c>
      <c r="C254" s="5" t="s">
        <v>18</v>
      </c>
      <c r="D254" s="5">
        <v>0</v>
      </c>
      <c r="E254" s="5">
        <v>13.2</v>
      </c>
      <c r="F254" s="5">
        <v>8</v>
      </c>
      <c r="G254" s="5">
        <v>13</v>
      </c>
      <c r="H254" s="5">
        <v>16</v>
      </c>
      <c r="I254" s="5">
        <v>11</v>
      </c>
      <c r="J254" s="5">
        <v>0</v>
      </c>
      <c r="K254" s="5">
        <v>1</v>
      </c>
    </row>
    <row r="255" spans="1:11" x14ac:dyDescent="0.25">
      <c r="A255" s="4">
        <v>7754</v>
      </c>
      <c r="B255" s="5" t="s">
        <v>103</v>
      </c>
      <c r="C255" s="5" t="s">
        <v>20</v>
      </c>
      <c r="D255" s="5">
        <v>6</v>
      </c>
      <c r="E255" s="5">
        <v>33.200000000000003</v>
      </c>
      <c r="F255" s="5">
        <v>20</v>
      </c>
      <c r="G255" s="5">
        <v>26</v>
      </c>
      <c r="H255" s="5">
        <v>43</v>
      </c>
      <c r="I255" s="5">
        <v>4</v>
      </c>
      <c r="J255" s="5">
        <v>2</v>
      </c>
      <c r="K255" s="5">
        <v>0</v>
      </c>
    </row>
    <row r="256" spans="1:11" x14ac:dyDescent="0.25">
      <c r="A256" s="4">
        <v>14916</v>
      </c>
      <c r="B256" s="5" t="s">
        <v>366</v>
      </c>
      <c r="C256" s="5" t="s">
        <v>79</v>
      </c>
      <c r="D256" s="5">
        <v>4</v>
      </c>
      <c r="E256" s="5">
        <v>21.2</v>
      </c>
      <c r="F256" s="5">
        <v>13</v>
      </c>
      <c r="G256" s="5">
        <v>28</v>
      </c>
      <c r="H256" s="5">
        <v>21</v>
      </c>
      <c r="I256" s="5">
        <v>6</v>
      </c>
      <c r="J256" s="5">
        <v>0</v>
      </c>
      <c r="K256" s="5">
        <v>0</v>
      </c>
    </row>
    <row r="257" spans="1:11" x14ac:dyDescent="0.25">
      <c r="A257" s="4">
        <v>7550</v>
      </c>
      <c r="B257" s="5" t="s">
        <v>367</v>
      </c>
      <c r="C257" s="5" t="s">
        <v>79</v>
      </c>
      <c r="D257" s="5">
        <v>0</v>
      </c>
      <c r="E257" s="5">
        <v>11.2</v>
      </c>
      <c r="F257" s="5">
        <v>7</v>
      </c>
      <c r="G257" s="5">
        <v>5</v>
      </c>
      <c r="H257" s="5">
        <v>15</v>
      </c>
      <c r="I257" s="5">
        <v>4</v>
      </c>
      <c r="J257" s="5">
        <v>0</v>
      </c>
      <c r="K257" s="5">
        <v>8</v>
      </c>
    </row>
    <row r="258" spans="1:11" x14ac:dyDescent="0.25">
      <c r="A258" s="4">
        <v>8700</v>
      </c>
      <c r="B258" s="5" t="s">
        <v>182</v>
      </c>
      <c r="C258" s="5" t="s">
        <v>34</v>
      </c>
      <c r="D258" s="5">
        <v>7</v>
      </c>
      <c r="E258" s="5">
        <v>41.2</v>
      </c>
      <c r="F258" s="5">
        <v>25</v>
      </c>
      <c r="G258" s="5">
        <v>42</v>
      </c>
      <c r="H258" s="5">
        <v>40</v>
      </c>
      <c r="I258" s="5">
        <v>15</v>
      </c>
      <c r="J258" s="5">
        <v>2</v>
      </c>
      <c r="K258" s="5">
        <v>0</v>
      </c>
    </row>
    <row r="259" spans="1:11" x14ac:dyDescent="0.25">
      <c r="A259" s="4">
        <v>4141</v>
      </c>
      <c r="B259" s="5" t="s">
        <v>256</v>
      </c>
      <c r="C259" s="5" t="s">
        <v>32</v>
      </c>
      <c r="D259" s="5">
        <v>6</v>
      </c>
      <c r="E259" s="5">
        <v>31.2</v>
      </c>
      <c r="F259" s="5">
        <v>19</v>
      </c>
      <c r="G259" s="5">
        <v>18</v>
      </c>
      <c r="H259" s="5">
        <v>33</v>
      </c>
      <c r="I259" s="5">
        <v>11</v>
      </c>
      <c r="J259" s="5">
        <v>3</v>
      </c>
      <c r="K259" s="5">
        <v>0</v>
      </c>
    </row>
    <row r="260" spans="1:11" x14ac:dyDescent="0.25">
      <c r="A260" s="4">
        <v>2608</v>
      </c>
      <c r="B260" s="5" t="s">
        <v>248</v>
      </c>
      <c r="C260" s="5" t="s">
        <v>26</v>
      </c>
      <c r="D260" s="5">
        <v>5</v>
      </c>
      <c r="E260" s="5">
        <v>26.2</v>
      </c>
      <c r="F260" s="5">
        <v>16</v>
      </c>
      <c r="G260" s="5">
        <v>27</v>
      </c>
      <c r="H260" s="5">
        <v>29</v>
      </c>
      <c r="I260" s="5">
        <v>8</v>
      </c>
      <c r="J260" s="5">
        <v>1</v>
      </c>
      <c r="K260" s="5">
        <v>0</v>
      </c>
    </row>
    <row r="261" spans="1:11" x14ac:dyDescent="0.25">
      <c r="A261" s="4">
        <v>8580</v>
      </c>
      <c r="B261" s="5" t="s">
        <v>368</v>
      </c>
      <c r="C261" s="5" t="s">
        <v>79</v>
      </c>
      <c r="D261" s="5">
        <v>0</v>
      </c>
      <c r="E261" s="5">
        <v>13.1</v>
      </c>
      <c r="F261" s="5">
        <v>8</v>
      </c>
      <c r="G261" s="5">
        <v>16</v>
      </c>
      <c r="H261" s="5">
        <v>19</v>
      </c>
      <c r="I261" s="5">
        <v>7</v>
      </c>
      <c r="J261" s="5">
        <v>1</v>
      </c>
      <c r="K261" s="5">
        <v>0</v>
      </c>
    </row>
    <row r="262" spans="1:11" x14ac:dyDescent="0.25">
      <c r="A262" s="4">
        <v>7005</v>
      </c>
      <c r="B262" s="5" t="s">
        <v>200</v>
      </c>
      <c r="C262" s="5" t="s">
        <v>62</v>
      </c>
      <c r="D262" s="5">
        <v>0</v>
      </c>
      <c r="E262" s="5">
        <v>18</v>
      </c>
      <c r="F262" s="5">
        <v>11</v>
      </c>
      <c r="G262" s="5">
        <v>19</v>
      </c>
      <c r="H262" s="5">
        <v>21</v>
      </c>
      <c r="I262" s="5">
        <v>12</v>
      </c>
      <c r="J262" s="5">
        <v>1</v>
      </c>
      <c r="K262" s="5">
        <v>0</v>
      </c>
    </row>
    <row r="263" spans="1:11" x14ac:dyDescent="0.25">
      <c r="A263" s="4">
        <v>7531</v>
      </c>
      <c r="B263" s="5" t="s">
        <v>119</v>
      </c>
      <c r="C263" s="5" t="s">
        <v>20</v>
      </c>
      <c r="D263" s="5">
        <v>7</v>
      </c>
      <c r="E263" s="5">
        <v>34.1</v>
      </c>
      <c r="F263" s="5">
        <v>21</v>
      </c>
      <c r="G263" s="5">
        <v>28</v>
      </c>
      <c r="H263" s="5">
        <v>48</v>
      </c>
      <c r="I263" s="5">
        <v>8</v>
      </c>
      <c r="J263" s="5">
        <v>4</v>
      </c>
      <c r="K263" s="5">
        <v>0</v>
      </c>
    </row>
    <row r="264" spans="1:11" x14ac:dyDescent="0.25">
      <c r="A264" s="4">
        <v>11440</v>
      </c>
      <c r="B264" s="5" t="s">
        <v>369</v>
      </c>
      <c r="C264" s="5" t="s">
        <v>81</v>
      </c>
      <c r="D264" s="5">
        <v>0</v>
      </c>
      <c r="E264" s="5">
        <v>13</v>
      </c>
      <c r="F264" s="5">
        <v>8</v>
      </c>
      <c r="G264" s="5">
        <v>15</v>
      </c>
      <c r="H264" s="5">
        <v>10</v>
      </c>
      <c r="I264" s="5">
        <v>4</v>
      </c>
      <c r="J264" s="5">
        <v>1</v>
      </c>
      <c r="K264" s="5">
        <v>0</v>
      </c>
    </row>
    <row r="265" spans="1:11" x14ac:dyDescent="0.25">
      <c r="A265" s="4">
        <v>10481</v>
      </c>
      <c r="B265" s="5" t="s">
        <v>370</v>
      </c>
      <c r="C265" s="5" t="s">
        <v>32</v>
      </c>
      <c r="D265" s="5">
        <v>0</v>
      </c>
      <c r="E265" s="5">
        <v>11.1</v>
      </c>
      <c r="F265" s="5">
        <v>7</v>
      </c>
      <c r="G265" s="5">
        <v>10</v>
      </c>
      <c r="H265" s="5">
        <v>14</v>
      </c>
      <c r="I265" s="5">
        <v>3</v>
      </c>
      <c r="J265" s="5">
        <v>0</v>
      </c>
      <c r="K265" s="5">
        <v>10</v>
      </c>
    </row>
    <row r="266" spans="1:11" x14ac:dyDescent="0.25">
      <c r="A266" s="4">
        <v>2540</v>
      </c>
      <c r="B266" s="5" t="s">
        <v>269</v>
      </c>
      <c r="C266" s="5" t="s">
        <v>22</v>
      </c>
      <c r="D266" s="5">
        <v>4</v>
      </c>
      <c r="E266" s="5">
        <v>19.100000000000001</v>
      </c>
      <c r="F266" s="5">
        <v>12</v>
      </c>
      <c r="G266" s="5">
        <v>9</v>
      </c>
      <c r="H266" s="5">
        <v>25</v>
      </c>
      <c r="I266" s="5">
        <v>12</v>
      </c>
      <c r="J266" s="5">
        <v>0</v>
      </c>
      <c r="K266" s="5">
        <v>0</v>
      </c>
    </row>
    <row r="267" spans="1:11" x14ac:dyDescent="0.25">
      <c r="A267" s="4">
        <v>4138</v>
      </c>
      <c r="B267" s="5" t="s">
        <v>188</v>
      </c>
      <c r="C267" s="5" t="s">
        <v>38</v>
      </c>
      <c r="D267" s="5">
        <v>0</v>
      </c>
      <c r="E267" s="5">
        <v>16</v>
      </c>
      <c r="F267" s="5">
        <v>10</v>
      </c>
      <c r="G267" s="5">
        <v>14</v>
      </c>
      <c r="H267" s="5">
        <v>22</v>
      </c>
      <c r="I267" s="5">
        <v>3</v>
      </c>
      <c r="J267" s="5">
        <v>0</v>
      </c>
      <c r="K267" s="5">
        <v>0</v>
      </c>
    </row>
    <row r="268" spans="1:11" x14ac:dyDescent="0.25">
      <c r="A268" s="4">
        <v>8268</v>
      </c>
      <c r="B268" s="5" t="s">
        <v>249</v>
      </c>
      <c r="C268" s="5" t="s">
        <v>52</v>
      </c>
      <c r="D268" s="5">
        <v>0</v>
      </c>
      <c r="E268" s="5">
        <v>16</v>
      </c>
      <c r="F268" s="5">
        <v>10</v>
      </c>
      <c r="G268" s="5">
        <v>20</v>
      </c>
      <c r="H268" s="5">
        <v>11</v>
      </c>
      <c r="I268" s="5">
        <v>4</v>
      </c>
      <c r="J268" s="5">
        <v>3</v>
      </c>
      <c r="K268" s="5">
        <v>0</v>
      </c>
    </row>
    <row r="269" spans="1:11" x14ac:dyDescent="0.25">
      <c r="A269" s="4">
        <v>4897</v>
      </c>
      <c r="B269" s="5" t="s">
        <v>40</v>
      </c>
      <c r="C269" s="5" t="s">
        <v>10</v>
      </c>
      <c r="D269" s="5">
        <v>6</v>
      </c>
      <c r="E269" s="5">
        <v>31.2</v>
      </c>
      <c r="F269" s="5">
        <v>20</v>
      </c>
      <c r="G269" s="5">
        <v>30</v>
      </c>
      <c r="H269" s="5">
        <v>35</v>
      </c>
      <c r="I269" s="5">
        <v>8</v>
      </c>
      <c r="J269" s="5">
        <v>2</v>
      </c>
      <c r="K269" s="5">
        <v>0</v>
      </c>
    </row>
    <row r="270" spans="1:11" x14ac:dyDescent="0.25">
      <c r="A270" s="4">
        <v>3543</v>
      </c>
      <c r="B270" s="5" t="s">
        <v>73</v>
      </c>
      <c r="C270" s="5" t="s">
        <v>74</v>
      </c>
      <c r="D270" s="5">
        <v>6</v>
      </c>
      <c r="E270" s="5">
        <v>34.200000000000003</v>
      </c>
      <c r="F270" s="5">
        <v>22</v>
      </c>
      <c r="G270" s="5">
        <v>25</v>
      </c>
      <c r="H270" s="5">
        <v>34</v>
      </c>
      <c r="I270" s="5">
        <v>15</v>
      </c>
      <c r="J270" s="5">
        <v>1</v>
      </c>
      <c r="K270" s="5">
        <v>0</v>
      </c>
    </row>
    <row r="271" spans="1:11" x14ac:dyDescent="0.25">
      <c r="A271" s="4">
        <v>5372</v>
      </c>
      <c r="B271" s="5" t="s">
        <v>99</v>
      </c>
      <c r="C271" s="5" t="s">
        <v>81</v>
      </c>
      <c r="D271" s="5">
        <v>6</v>
      </c>
      <c r="E271" s="5">
        <v>33</v>
      </c>
      <c r="F271" s="5">
        <v>21</v>
      </c>
      <c r="G271" s="5">
        <v>34</v>
      </c>
      <c r="H271" s="5">
        <v>43</v>
      </c>
      <c r="I271" s="5">
        <v>9</v>
      </c>
      <c r="J271" s="5">
        <v>1</v>
      </c>
      <c r="K271" s="5">
        <v>0</v>
      </c>
    </row>
    <row r="272" spans="1:11" x14ac:dyDescent="0.25">
      <c r="A272" s="4">
        <v>15514</v>
      </c>
      <c r="B272" s="5" t="s">
        <v>72</v>
      </c>
      <c r="C272" s="5" t="s">
        <v>22</v>
      </c>
      <c r="D272" s="5">
        <v>6</v>
      </c>
      <c r="E272" s="5">
        <v>31.1</v>
      </c>
      <c r="F272" s="5">
        <v>20</v>
      </c>
      <c r="G272" s="5">
        <v>27</v>
      </c>
      <c r="H272" s="5">
        <v>35</v>
      </c>
      <c r="I272" s="5">
        <v>11</v>
      </c>
      <c r="J272" s="5">
        <v>1</v>
      </c>
      <c r="K272" s="5">
        <v>0</v>
      </c>
    </row>
    <row r="273" spans="1:11" x14ac:dyDescent="0.25">
      <c r="A273" s="4">
        <v>3196</v>
      </c>
      <c r="B273" s="5" t="s">
        <v>49</v>
      </c>
      <c r="C273" s="5" t="s">
        <v>50</v>
      </c>
      <c r="D273" s="5">
        <v>6</v>
      </c>
      <c r="E273" s="5">
        <v>29.2</v>
      </c>
      <c r="F273" s="5">
        <v>19</v>
      </c>
      <c r="G273" s="5">
        <v>29</v>
      </c>
      <c r="H273" s="5">
        <v>32</v>
      </c>
      <c r="I273" s="5">
        <v>11</v>
      </c>
      <c r="J273" s="5">
        <v>1</v>
      </c>
      <c r="K273" s="5">
        <v>0</v>
      </c>
    </row>
    <row r="274" spans="1:11" x14ac:dyDescent="0.25">
      <c r="A274" s="4">
        <v>7608</v>
      </c>
      <c r="B274" s="5" t="s">
        <v>61</v>
      </c>
      <c r="C274" s="5" t="s">
        <v>62</v>
      </c>
      <c r="D274" s="5">
        <v>4</v>
      </c>
      <c r="E274" s="5">
        <v>23.1</v>
      </c>
      <c r="F274" s="5">
        <v>15</v>
      </c>
      <c r="G274" s="5">
        <v>19</v>
      </c>
      <c r="H274" s="5">
        <v>26</v>
      </c>
      <c r="I274" s="5">
        <v>7</v>
      </c>
      <c r="J274" s="5">
        <v>0</v>
      </c>
      <c r="K274" s="5">
        <v>0</v>
      </c>
    </row>
    <row r="275" spans="1:11" x14ac:dyDescent="0.25">
      <c r="A275" s="4">
        <v>13424</v>
      </c>
      <c r="B275" s="5" t="s">
        <v>371</v>
      </c>
      <c r="C275" s="5" t="s">
        <v>34</v>
      </c>
      <c r="D275" s="5">
        <v>0</v>
      </c>
      <c r="E275" s="5">
        <v>14</v>
      </c>
      <c r="F275" s="5">
        <v>9</v>
      </c>
      <c r="G275" s="5">
        <v>7</v>
      </c>
      <c r="H275" s="5">
        <v>21</v>
      </c>
      <c r="I275" s="5">
        <v>4</v>
      </c>
      <c r="J275" s="5">
        <v>1</v>
      </c>
      <c r="K275" s="5">
        <v>0</v>
      </c>
    </row>
    <row r="276" spans="1:11" x14ac:dyDescent="0.25">
      <c r="A276" s="4">
        <v>6570</v>
      </c>
      <c r="B276" s="5" t="s">
        <v>85</v>
      </c>
      <c r="C276" s="5" t="s">
        <v>70</v>
      </c>
      <c r="D276" s="5">
        <v>6</v>
      </c>
      <c r="E276" s="5">
        <v>29.1</v>
      </c>
      <c r="F276" s="5">
        <v>19</v>
      </c>
      <c r="G276" s="5">
        <v>23</v>
      </c>
      <c r="H276" s="5">
        <v>32</v>
      </c>
      <c r="I276" s="5">
        <v>15</v>
      </c>
      <c r="J276" s="5">
        <v>2</v>
      </c>
      <c r="K276" s="5">
        <v>0</v>
      </c>
    </row>
    <row r="277" spans="1:11" x14ac:dyDescent="0.25">
      <c r="A277" s="4">
        <v>12586</v>
      </c>
      <c r="B277" s="5" t="s">
        <v>180</v>
      </c>
      <c r="C277" s="5" t="s">
        <v>45</v>
      </c>
      <c r="D277" s="5">
        <v>5</v>
      </c>
      <c r="E277" s="5">
        <v>29.1</v>
      </c>
      <c r="F277" s="5">
        <v>19</v>
      </c>
      <c r="G277" s="5">
        <v>21</v>
      </c>
      <c r="H277" s="5">
        <v>35</v>
      </c>
      <c r="I277" s="5">
        <v>8</v>
      </c>
      <c r="J277" s="5">
        <v>1</v>
      </c>
      <c r="K277" s="5">
        <v>0</v>
      </c>
    </row>
    <row r="278" spans="1:11" x14ac:dyDescent="0.25">
      <c r="A278" s="4">
        <v>12183</v>
      </c>
      <c r="B278" s="5" t="s">
        <v>372</v>
      </c>
      <c r="C278" s="5" t="s">
        <v>84</v>
      </c>
      <c r="D278" s="5">
        <v>0</v>
      </c>
      <c r="E278" s="5">
        <v>12.1</v>
      </c>
      <c r="F278" s="5">
        <v>8</v>
      </c>
      <c r="G278" s="5">
        <v>13</v>
      </c>
      <c r="H278" s="5">
        <v>10</v>
      </c>
      <c r="I278" s="5">
        <v>5</v>
      </c>
      <c r="J278" s="5">
        <v>0</v>
      </c>
      <c r="K278" s="5">
        <v>8</v>
      </c>
    </row>
    <row r="279" spans="1:11" x14ac:dyDescent="0.25">
      <c r="A279" s="4">
        <v>7450</v>
      </c>
      <c r="B279" s="5" t="s">
        <v>101</v>
      </c>
      <c r="C279" s="5" t="s">
        <v>62</v>
      </c>
      <c r="D279" s="5">
        <v>6</v>
      </c>
      <c r="E279" s="5">
        <v>32.1</v>
      </c>
      <c r="F279" s="5">
        <v>21</v>
      </c>
      <c r="G279" s="5">
        <v>22</v>
      </c>
      <c r="H279" s="5">
        <v>38</v>
      </c>
      <c r="I279" s="5">
        <v>8</v>
      </c>
      <c r="J279" s="5">
        <v>1</v>
      </c>
      <c r="K279" s="5">
        <v>0</v>
      </c>
    </row>
    <row r="280" spans="1:11" x14ac:dyDescent="0.25">
      <c r="A280" s="4">
        <v>3284</v>
      </c>
      <c r="B280" s="5" t="s">
        <v>125</v>
      </c>
      <c r="C280" s="5" t="s">
        <v>34</v>
      </c>
      <c r="D280" s="5">
        <v>6</v>
      </c>
      <c r="E280" s="5">
        <v>30.2</v>
      </c>
      <c r="F280" s="5">
        <v>20</v>
      </c>
      <c r="G280" s="5">
        <v>33</v>
      </c>
      <c r="H280" s="5">
        <v>32</v>
      </c>
      <c r="I280" s="5">
        <v>19</v>
      </c>
      <c r="J280" s="5">
        <v>3</v>
      </c>
      <c r="K280" s="5">
        <v>0</v>
      </c>
    </row>
    <row r="281" spans="1:11" x14ac:dyDescent="0.25">
      <c r="A281" s="4">
        <v>4424</v>
      </c>
      <c r="B281" s="5" t="s">
        <v>91</v>
      </c>
      <c r="C281" s="5" t="s">
        <v>18</v>
      </c>
      <c r="D281" s="5">
        <v>6</v>
      </c>
      <c r="E281" s="5">
        <v>33.1</v>
      </c>
      <c r="F281" s="5">
        <v>22</v>
      </c>
      <c r="G281" s="5">
        <v>25</v>
      </c>
      <c r="H281" s="5">
        <v>42</v>
      </c>
      <c r="I281" s="5">
        <v>14</v>
      </c>
      <c r="J281" s="5">
        <v>3</v>
      </c>
      <c r="K281" s="5">
        <v>0</v>
      </c>
    </row>
    <row r="282" spans="1:11" x14ac:dyDescent="0.25">
      <c r="A282" s="4">
        <v>5702</v>
      </c>
      <c r="B282" s="5" t="s">
        <v>373</v>
      </c>
      <c r="C282" s="5" t="s">
        <v>96</v>
      </c>
      <c r="D282" s="5">
        <v>2</v>
      </c>
      <c r="E282" s="5">
        <v>12</v>
      </c>
      <c r="F282" s="5">
        <v>8</v>
      </c>
      <c r="G282" s="5">
        <v>9</v>
      </c>
      <c r="H282" s="5">
        <v>11</v>
      </c>
      <c r="I282" s="5">
        <v>3</v>
      </c>
      <c r="J282" s="5">
        <v>1</v>
      </c>
      <c r="K282" s="5">
        <v>0</v>
      </c>
    </row>
    <row r="283" spans="1:11" x14ac:dyDescent="0.25">
      <c r="A283" s="4">
        <v>10130</v>
      </c>
      <c r="B283" s="5" t="s">
        <v>114</v>
      </c>
      <c r="C283" s="5" t="s">
        <v>13</v>
      </c>
      <c r="D283" s="5">
        <v>6</v>
      </c>
      <c r="E283" s="5">
        <v>34.1</v>
      </c>
      <c r="F283" s="5">
        <v>23</v>
      </c>
      <c r="G283" s="5">
        <v>22</v>
      </c>
      <c r="H283" s="5">
        <v>37</v>
      </c>
      <c r="I283" s="5">
        <v>9</v>
      </c>
      <c r="J283" s="5">
        <v>0</v>
      </c>
      <c r="K283" s="5">
        <v>0</v>
      </c>
    </row>
    <row r="284" spans="1:11" x14ac:dyDescent="0.25">
      <c r="A284" s="4">
        <v>8302</v>
      </c>
      <c r="B284" s="5" t="s">
        <v>374</v>
      </c>
      <c r="C284" s="5" t="s">
        <v>52</v>
      </c>
      <c r="D284" s="5">
        <v>0</v>
      </c>
      <c r="E284" s="5">
        <v>10.1</v>
      </c>
      <c r="F284" s="5">
        <v>7</v>
      </c>
      <c r="G284" s="5">
        <v>10</v>
      </c>
      <c r="H284" s="5">
        <v>8</v>
      </c>
      <c r="I284" s="5">
        <v>4</v>
      </c>
      <c r="J284" s="5">
        <v>0</v>
      </c>
      <c r="K284" s="5">
        <v>0</v>
      </c>
    </row>
    <row r="285" spans="1:11" x14ac:dyDescent="0.25">
      <c r="A285" s="4">
        <v>10123</v>
      </c>
      <c r="B285" s="5" t="s">
        <v>68</v>
      </c>
      <c r="C285" s="5" t="s">
        <v>62</v>
      </c>
      <c r="D285" s="5">
        <v>4</v>
      </c>
      <c r="E285" s="5">
        <v>20.2</v>
      </c>
      <c r="F285" s="5">
        <v>14</v>
      </c>
      <c r="G285" s="5">
        <v>11</v>
      </c>
      <c r="H285" s="5">
        <v>24</v>
      </c>
      <c r="I285" s="5">
        <v>12</v>
      </c>
      <c r="J285" s="5">
        <v>0</v>
      </c>
      <c r="K285" s="5">
        <v>0</v>
      </c>
    </row>
    <row r="286" spans="1:11" x14ac:dyDescent="0.25">
      <c r="A286" s="4">
        <v>12304</v>
      </c>
      <c r="B286" s="5" t="s">
        <v>171</v>
      </c>
      <c r="C286" s="5" t="s">
        <v>22</v>
      </c>
      <c r="D286" s="5">
        <v>5</v>
      </c>
      <c r="E286" s="5">
        <v>28</v>
      </c>
      <c r="F286" s="5">
        <v>19</v>
      </c>
      <c r="G286" s="5">
        <v>23</v>
      </c>
      <c r="H286" s="5">
        <v>35</v>
      </c>
      <c r="I286" s="5">
        <v>14</v>
      </c>
      <c r="J286" s="5">
        <v>0</v>
      </c>
      <c r="K286" s="5">
        <v>0</v>
      </c>
    </row>
    <row r="287" spans="1:11" x14ac:dyDescent="0.25">
      <c r="A287" s="4">
        <v>15890</v>
      </c>
      <c r="B287" s="5" t="s">
        <v>245</v>
      </c>
      <c r="C287" s="5" t="s">
        <v>81</v>
      </c>
      <c r="D287" s="5">
        <v>6</v>
      </c>
      <c r="E287" s="5">
        <v>32.1</v>
      </c>
      <c r="F287" s="5">
        <v>22</v>
      </c>
      <c r="G287" s="5">
        <v>25</v>
      </c>
      <c r="H287" s="5">
        <v>42</v>
      </c>
      <c r="I287" s="5">
        <v>6</v>
      </c>
      <c r="J287" s="5">
        <v>0</v>
      </c>
      <c r="K287" s="5">
        <v>0</v>
      </c>
    </row>
    <row r="288" spans="1:11" x14ac:dyDescent="0.25">
      <c r="A288" s="4">
        <v>5985</v>
      </c>
      <c r="B288" s="5" t="s">
        <v>204</v>
      </c>
      <c r="C288" s="5" t="s">
        <v>17</v>
      </c>
      <c r="D288" s="5">
        <v>0</v>
      </c>
      <c r="E288" s="5">
        <v>19</v>
      </c>
      <c r="F288" s="5">
        <v>13</v>
      </c>
      <c r="G288" s="5">
        <v>17</v>
      </c>
      <c r="H288" s="5">
        <v>22</v>
      </c>
      <c r="I288" s="5">
        <v>7</v>
      </c>
      <c r="J288" s="5">
        <v>1</v>
      </c>
      <c r="K288" s="5">
        <v>0</v>
      </c>
    </row>
    <row r="289" spans="1:11" x14ac:dyDescent="0.25">
      <c r="A289" s="4">
        <v>5203</v>
      </c>
      <c r="B289" s="5" t="s">
        <v>87</v>
      </c>
      <c r="C289" s="5" t="s">
        <v>34</v>
      </c>
      <c r="D289" s="5">
        <v>6</v>
      </c>
      <c r="E289" s="5">
        <v>30.1</v>
      </c>
      <c r="F289" s="5">
        <v>21</v>
      </c>
      <c r="G289" s="5">
        <v>15</v>
      </c>
      <c r="H289" s="5">
        <v>44</v>
      </c>
      <c r="I289" s="5">
        <v>15</v>
      </c>
      <c r="J289" s="5">
        <v>0</v>
      </c>
      <c r="K289" s="5">
        <v>0</v>
      </c>
    </row>
    <row r="290" spans="1:11" x14ac:dyDescent="0.25">
      <c r="A290" s="4">
        <v>10756</v>
      </c>
      <c r="B290" s="5" t="s">
        <v>148</v>
      </c>
      <c r="C290" s="5" t="s">
        <v>34</v>
      </c>
      <c r="D290" s="5">
        <v>3</v>
      </c>
      <c r="E290" s="5">
        <v>14.1</v>
      </c>
      <c r="F290" s="5">
        <v>10</v>
      </c>
      <c r="G290" s="5">
        <v>11</v>
      </c>
      <c r="H290" s="5">
        <v>11</v>
      </c>
      <c r="I290" s="5">
        <v>9</v>
      </c>
      <c r="J290" s="5">
        <v>1</v>
      </c>
      <c r="K290" s="5">
        <v>1</v>
      </c>
    </row>
    <row r="291" spans="1:11" x14ac:dyDescent="0.25">
      <c r="A291" s="4">
        <v>2233</v>
      </c>
      <c r="B291" s="5" t="s">
        <v>170</v>
      </c>
      <c r="C291" s="5" t="s">
        <v>13</v>
      </c>
      <c r="D291" s="5">
        <v>7</v>
      </c>
      <c r="E291" s="5">
        <v>40</v>
      </c>
      <c r="F291" s="5">
        <v>28</v>
      </c>
      <c r="G291" s="5">
        <v>23</v>
      </c>
      <c r="H291" s="5">
        <v>48</v>
      </c>
      <c r="I291" s="5">
        <v>12</v>
      </c>
      <c r="J291" s="5">
        <v>2</v>
      </c>
      <c r="K291" s="5">
        <v>0</v>
      </c>
    </row>
    <row r="292" spans="1:11" x14ac:dyDescent="0.25">
      <c r="A292" s="4">
        <v>13218</v>
      </c>
      <c r="B292" s="5" t="s">
        <v>375</v>
      </c>
      <c r="C292" s="5" t="s">
        <v>34</v>
      </c>
      <c r="D292" s="5">
        <v>2</v>
      </c>
      <c r="E292" s="5">
        <v>10</v>
      </c>
      <c r="F292" s="5">
        <v>7</v>
      </c>
      <c r="G292" s="5">
        <v>10</v>
      </c>
      <c r="H292" s="5">
        <v>17</v>
      </c>
      <c r="I292" s="5">
        <v>3</v>
      </c>
      <c r="J292" s="5">
        <v>1</v>
      </c>
      <c r="K292" s="5">
        <v>0</v>
      </c>
    </row>
    <row r="293" spans="1:11" x14ac:dyDescent="0.25">
      <c r="A293" s="4">
        <v>10925</v>
      </c>
      <c r="B293" s="5" t="s">
        <v>217</v>
      </c>
      <c r="C293" s="5" t="s">
        <v>79</v>
      </c>
      <c r="D293" s="5">
        <v>1</v>
      </c>
      <c r="E293" s="5">
        <v>15.2</v>
      </c>
      <c r="F293" s="5">
        <v>11</v>
      </c>
      <c r="G293" s="5">
        <v>18</v>
      </c>
      <c r="H293" s="5">
        <v>20</v>
      </c>
      <c r="I293" s="5">
        <v>3</v>
      </c>
      <c r="J293" s="5">
        <v>1</v>
      </c>
      <c r="K293" s="5">
        <v>0</v>
      </c>
    </row>
    <row r="294" spans="1:11" x14ac:dyDescent="0.25">
      <c r="A294" s="4">
        <v>5070</v>
      </c>
      <c r="B294" s="5" t="s">
        <v>376</v>
      </c>
      <c r="C294" s="5" t="s">
        <v>20</v>
      </c>
      <c r="D294" s="5">
        <v>0</v>
      </c>
      <c r="E294" s="5">
        <v>12.2</v>
      </c>
      <c r="F294" s="5">
        <v>9</v>
      </c>
      <c r="G294" s="5">
        <v>16</v>
      </c>
      <c r="H294" s="5">
        <v>16</v>
      </c>
      <c r="I294" s="5">
        <v>3</v>
      </c>
      <c r="J294" s="5">
        <v>0</v>
      </c>
      <c r="K294" s="5">
        <v>0</v>
      </c>
    </row>
    <row r="295" spans="1:11" x14ac:dyDescent="0.25">
      <c r="A295" s="4">
        <v>6895</v>
      </c>
      <c r="B295" s="5" t="s">
        <v>82</v>
      </c>
      <c r="C295" s="5" t="s">
        <v>96</v>
      </c>
      <c r="D295" s="5">
        <v>6</v>
      </c>
      <c r="E295" s="5">
        <v>29.1</v>
      </c>
      <c r="F295" s="5">
        <v>21</v>
      </c>
      <c r="G295" s="5">
        <v>23</v>
      </c>
      <c r="H295" s="5">
        <v>42</v>
      </c>
      <c r="I295" s="5">
        <v>12</v>
      </c>
      <c r="J295" s="5">
        <v>1</v>
      </c>
      <c r="K295" s="5">
        <v>0</v>
      </c>
    </row>
    <row r="296" spans="1:11" x14ac:dyDescent="0.25">
      <c r="A296" s="4">
        <v>10075</v>
      </c>
      <c r="B296" s="5" t="s">
        <v>262</v>
      </c>
      <c r="C296" s="5" t="s">
        <v>52</v>
      </c>
      <c r="D296" s="5">
        <v>0</v>
      </c>
      <c r="E296" s="5">
        <v>16.2</v>
      </c>
      <c r="F296" s="5">
        <v>12</v>
      </c>
      <c r="G296" s="5">
        <v>13</v>
      </c>
      <c r="H296" s="5">
        <v>24</v>
      </c>
      <c r="I296" s="5">
        <v>8</v>
      </c>
      <c r="J296" s="5">
        <v>0</v>
      </c>
      <c r="K296" s="5">
        <v>0</v>
      </c>
    </row>
    <row r="297" spans="1:11" x14ac:dyDescent="0.25">
      <c r="A297" s="4">
        <v>2413</v>
      </c>
      <c r="B297" s="5" t="s">
        <v>257</v>
      </c>
      <c r="C297" s="5" t="s">
        <v>36</v>
      </c>
      <c r="D297" s="5">
        <v>1</v>
      </c>
      <c r="E297" s="5">
        <v>16.2</v>
      </c>
      <c r="F297" s="5">
        <v>12</v>
      </c>
      <c r="G297" s="5">
        <v>10</v>
      </c>
      <c r="H297" s="5">
        <v>10</v>
      </c>
      <c r="I297" s="5">
        <v>10</v>
      </c>
      <c r="J297" s="5">
        <v>0</v>
      </c>
      <c r="K297" s="5">
        <v>0</v>
      </c>
    </row>
    <row r="298" spans="1:11" x14ac:dyDescent="0.25">
      <c r="A298" s="4">
        <v>12988</v>
      </c>
      <c r="B298" s="5" t="s">
        <v>377</v>
      </c>
      <c r="C298" s="5" t="s">
        <v>17</v>
      </c>
      <c r="D298" s="5">
        <v>0</v>
      </c>
      <c r="E298" s="5">
        <v>11</v>
      </c>
      <c r="F298" s="5">
        <v>8</v>
      </c>
      <c r="G298" s="5">
        <v>14</v>
      </c>
      <c r="H298" s="5">
        <v>12</v>
      </c>
      <c r="I298" s="5">
        <v>6</v>
      </c>
      <c r="J298" s="5">
        <v>0</v>
      </c>
      <c r="K298" s="5">
        <v>0</v>
      </c>
    </row>
    <row r="299" spans="1:11" x14ac:dyDescent="0.25">
      <c r="A299" s="4">
        <v>3184</v>
      </c>
      <c r="B299" s="5" t="s">
        <v>33</v>
      </c>
      <c r="C299" s="5" t="s">
        <v>74</v>
      </c>
      <c r="D299" s="5">
        <v>7</v>
      </c>
      <c r="E299" s="5">
        <v>41.1</v>
      </c>
      <c r="F299" s="5">
        <v>31</v>
      </c>
      <c r="G299" s="5">
        <v>53</v>
      </c>
      <c r="H299" s="5">
        <v>45</v>
      </c>
      <c r="I299" s="5">
        <v>12</v>
      </c>
      <c r="J299" s="5">
        <v>4</v>
      </c>
      <c r="K299" s="5">
        <v>0</v>
      </c>
    </row>
    <row r="300" spans="1:11" x14ac:dyDescent="0.25">
      <c r="A300" s="4">
        <v>9417</v>
      </c>
      <c r="B300" s="5" t="s">
        <v>251</v>
      </c>
      <c r="C300" s="5" t="s">
        <v>50</v>
      </c>
      <c r="D300" s="5">
        <v>5</v>
      </c>
      <c r="E300" s="5">
        <v>22.1</v>
      </c>
      <c r="F300" s="5">
        <v>17</v>
      </c>
      <c r="G300" s="5">
        <v>18</v>
      </c>
      <c r="H300" s="5">
        <v>24</v>
      </c>
      <c r="I300" s="5">
        <v>17</v>
      </c>
      <c r="J300" s="5">
        <v>1</v>
      </c>
      <c r="K300" s="5">
        <v>0</v>
      </c>
    </row>
    <row r="301" spans="1:11" x14ac:dyDescent="0.25">
      <c r="A301" s="4">
        <v>3299</v>
      </c>
      <c r="B301" s="5" t="s">
        <v>378</v>
      </c>
      <c r="C301" s="5" t="s">
        <v>10</v>
      </c>
      <c r="D301" s="5">
        <v>0</v>
      </c>
      <c r="E301" s="5">
        <v>13</v>
      </c>
      <c r="F301" s="5">
        <v>10</v>
      </c>
      <c r="G301" s="5">
        <v>10</v>
      </c>
      <c r="H301" s="5">
        <v>14</v>
      </c>
      <c r="I301" s="5">
        <v>10</v>
      </c>
      <c r="J301" s="5">
        <v>3</v>
      </c>
      <c r="K301" s="5">
        <v>0</v>
      </c>
    </row>
    <row r="302" spans="1:11" x14ac:dyDescent="0.25">
      <c r="A302" s="4">
        <v>13183</v>
      </c>
      <c r="B302" s="5" t="s">
        <v>379</v>
      </c>
      <c r="C302" s="5" t="s">
        <v>96</v>
      </c>
      <c r="D302" s="5">
        <v>4</v>
      </c>
      <c r="E302" s="5">
        <v>19.100000000000001</v>
      </c>
      <c r="F302" s="5">
        <v>15</v>
      </c>
      <c r="G302" s="5">
        <v>13</v>
      </c>
      <c r="H302" s="5">
        <v>28</v>
      </c>
      <c r="I302" s="5">
        <v>10</v>
      </c>
      <c r="J302" s="5">
        <v>0</v>
      </c>
      <c r="K302" s="5">
        <v>0</v>
      </c>
    </row>
    <row r="303" spans="1:11" x14ac:dyDescent="0.25">
      <c r="A303" s="4">
        <v>8173</v>
      </c>
      <c r="B303" s="5" t="s">
        <v>37</v>
      </c>
      <c r="C303" s="5" t="s">
        <v>45</v>
      </c>
      <c r="D303" s="5">
        <v>4</v>
      </c>
      <c r="E303" s="5">
        <v>18</v>
      </c>
      <c r="F303" s="5">
        <v>14</v>
      </c>
      <c r="G303" s="5">
        <v>9</v>
      </c>
      <c r="H303" s="5">
        <v>23</v>
      </c>
      <c r="I303" s="5">
        <v>7</v>
      </c>
      <c r="J303" s="5">
        <v>1</v>
      </c>
      <c r="K303" s="5">
        <v>0</v>
      </c>
    </row>
    <row r="304" spans="1:11" x14ac:dyDescent="0.25">
      <c r="A304" s="4">
        <v>8110</v>
      </c>
      <c r="B304" s="5" t="s">
        <v>380</v>
      </c>
      <c r="C304" s="5" t="s">
        <v>84</v>
      </c>
      <c r="D304" s="5">
        <v>0</v>
      </c>
      <c r="E304" s="5">
        <v>12.2</v>
      </c>
      <c r="F304" s="5">
        <v>10</v>
      </c>
      <c r="G304" s="5">
        <v>16</v>
      </c>
      <c r="H304" s="5">
        <v>12</v>
      </c>
      <c r="I304" s="5">
        <v>5</v>
      </c>
      <c r="J304" s="5">
        <v>0</v>
      </c>
      <c r="K304" s="5">
        <v>0</v>
      </c>
    </row>
    <row r="305" spans="1:11" x14ac:dyDescent="0.25">
      <c r="A305" s="4">
        <v>7416</v>
      </c>
      <c r="B305" s="5" t="s">
        <v>381</v>
      </c>
      <c r="C305" s="5" t="s">
        <v>34</v>
      </c>
      <c r="D305" s="5">
        <v>0</v>
      </c>
      <c r="E305" s="5">
        <v>11.1</v>
      </c>
      <c r="F305" s="5">
        <v>9</v>
      </c>
      <c r="G305" s="5">
        <v>7</v>
      </c>
      <c r="H305" s="5">
        <v>10</v>
      </c>
      <c r="I305" s="5">
        <v>3</v>
      </c>
      <c r="J305" s="5">
        <v>1</v>
      </c>
      <c r="K305" s="5">
        <v>0</v>
      </c>
    </row>
    <row r="306" spans="1:11" x14ac:dyDescent="0.25">
      <c r="A306" s="4">
        <v>15873</v>
      </c>
      <c r="B306" s="5" t="s">
        <v>382</v>
      </c>
      <c r="C306" s="5" t="s">
        <v>22</v>
      </c>
      <c r="D306" s="5">
        <v>2</v>
      </c>
      <c r="E306" s="5">
        <v>10</v>
      </c>
      <c r="F306" s="5">
        <v>8</v>
      </c>
      <c r="G306" s="5">
        <v>9</v>
      </c>
      <c r="H306" s="5">
        <v>11</v>
      </c>
      <c r="I306" s="5">
        <v>5</v>
      </c>
      <c r="J306" s="5">
        <v>0</v>
      </c>
      <c r="K306" s="5">
        <v>0</v>
      </c>
    </row>
    <row r="307" spans="1:11" x14ac:dyDescent="0.25">
      <c r="A307" s="4">
        <v>6329</v>
      </c>
      <c r="B307" s="5" t="s">
        <v>139</v>
      </c>
      <c r="C307" s="5" t="s">
        <v>43</v>
      </c>
      <c r="D307" s="5">
        <v>4</v>
      </c>
      <c r="E307" s="5">
        <v>22.1</v>
      </c>
      <c r="F307" s="5">
        <v>18</v>
      </c>
      <c r="G307" s="5">
        <v>16</v>
      </c>
      <c r="H307" s="5">
        <v>28</v>
      </c>
      <c r="I307" s="5">
        <v>11</v>
      </c>
      <c r="J307" s="5">
        <v>0</v>
      </c>
      <c r="K307" s="5">
        <v>0</v>
      </c>
    </row>
    <row r="308" spans="1:11" x14ac:dyDescent="0.25">
      <c r="A308" s="4">
        <v>9492</v>
      </c>
      <c r="B308" s="5" t="s">
        <v>149</v>
      </c>
      <c r="C308" s="5" t="s">
        <v>26</v>
      </c>
      <c r="D308" s="5">
        <v>5</v>
      </c>
      <c r="E308" s="5">
        <v>28.1</v>
      </c>
      <c r="F308" s="5">
        <v>23</v>
      </c>
      <c r="G308" s="5">
        <v>20</v>
      </c>
      <c r="H308" s="5">
        <v>36</v>
      </c>
      <c r="I308" s="5">
        <v>15</v>
      </c>
      <c r="J308" s="5">
        <v>1</v>
      </c>
      <c r="K308" s="5">
        <v>0</v>
      </c>
    </row>
    <row r="309" spans="1:11" x14ac:dyDescent="0.25">
      <c r="A309" s="4">
        <v>10197</v>
      </c>
      <c r="B309" s="5" t="s">
        <v>25</v>
      </c>
      <c r="C309" s="5" t="s">
        <v>17</v>
      </c>
      <c r="D309" s="5">
        <v>7</v>
      </c>
      <c r="E309" s="5">
        <v>29.1</v>
      </c>
      <c r="F309" s="5">
        <v>24</v>
      </c>
      <c r="G309" s="5">
        <v>20</v>
      </c>
      <c r="H309" s="5">
        <v>31</v>
      </c>
      <c r="I309" s="5">
        <v>21</v>
      </c>
      <c r="J309" s="5">
        <v>1</v>
      </c>
      <c r="K309" s="5">
        <v>0</v>
      </c>
    </row>
    <row r="310" spans="1:11" x14ac:dyDescent="0.25">
      <c r="A310" s="4">
        <v>7738</v>
      </c>
      <c r="B310" s="5" t="s">
        <v>95</v>
      </c>
      <c r="C310" s="5" t="s">
        <v>96</v>
      </c>
      <c r="D310" s="5">
        <v>6</v>
      </c>
      <c r="E310" s="5">
        <v>30</v>
      </c>
      <c r="F310" s="5">
        <v>25</v>
      </c>
      <c r="G310" s="5">
        <v>18</v>
      </c>
      <c r="H310" s="5">
        <v>45</v>
      </c>
      <c r="I310" s="5">
        <v>13</v>
      </c>
      <c r="J310" s="5">
        <v>2</v>
      </c>
      <c r="K310" s="5">
        <v>0</v>
      </c>
    </row>
    <row r="311" spans="1:11" x14ac:dyDescent="0.25">
      <c r="A311" s="4">
        <v>12799</v>
      </c>
      <c r="B311" s="5" t="s">
        <v>168</v>
      </c>
      <c r="C311" s="5" t="s">
        <v>84</v>
      </c>
      <c r="D311" s="5">
        <v>5</v>
      </c>
      <c r="E311" s="5">
        <v>25</v>
      </c>
      <c r="F311" s="5">
        <v>21</v>
      </c>
      <c r="G311" s="5">
        <v>16</v>
      </c>
      <c r="H311" s="5">
        <v>40</v>
      </c>
      <c r="I311" s="5">
        <v>5</v>
      </c>
      <c r="J311" s="5">
        <v>0</v>
      </c>
      <c r="K311" s="5">
        <v>0</v>
      </c>
    </row>
    <row r="312" spans="1:11" x14ac:dyDescent="0.25">
      <c r="A312" s="4">
        <v>9975</v>
      </c>
      <c r="B312" s="5" t="s">
        <v>383</v>
      </c>
      <c r="C312" s="5" t="s">
        <v>32</v>
      </c>
      <c r="D312" s="5">
        <v>0</v>
      </c>
      <c r="E312" s="5">
        <v>13</v>
      </c>
      <c r="F312" s="5">
        <v>11</v>
      </c>
      <c r="G312" s="5">
        <v>4</v>
      </c>
      <c r="H312" s="5">
        <v>17</v>
      </c>
      <c r="I312" s="5">
        <v>6</v>
      </c>
      <c r="J312" s="5">
        <v>2</v>
      </c>
      <c r="K312" s="5">
        <v>0</v>
      </c>
    </row>
    <row r="313" spans="1:11" x14ac:dyDescent="0.25">
      <c r="A313" s="4">
        <v>7593</v>
      </c>
      <c r="B313" s="5" t="s">
        <v>136</v>
      </c>
      <c r="C313" s="5" t="s">
        <v>79</v>
      </c>
      <c r="D313" s="5">
        <v>4</v>
      </c>
      <c r="E313" s="5">
        <v>17.2</v>
      </c>
      <c r="F313" s="5">
        <v>15</v>
      </c>
      <c r="G313" s="5">
        <v>9</v>
      </c>
      <c r="H313" s="5">
        <v>22</v>
      </c>
      <c r="I313" s="5">
        <v>11</v>
      </c>
      <c r="J313" s="5">
        <v>1</v>
      </c>
      <c r="K313" s="5">
        <v>0</v>
      </c>
    </row>
    <row r="314" spans="1:11" x14ac:dyDescent="0.25">
      <c r="A314" s="4">
        <v>4732</v>
      </c>
      <c r="B314" s="5" t="s">
        <v>175</v>
      </c>
      <c r="C314" s="5" t="s">
        <v>54</v>
      </c>
      <c r="D314" s="5">
        <v>6</v>
      </c>
      <c r="E314" s="5">
        <v>31</v>
      </c>
      <c r="F314" s="5">
        <v>27</v>
      </c>
      <c r="G314" s="5">
        <v>21</v>
      </c>
      <c r="H314" s="5">
        <v>44</v>
      </c>
      <c r="I314" s="5">
        <v>9</v>
      </c>
      <c r="J314" s="5">
        <v>0</v>
      </c>
      <c r="K314" s="5">
        <v>0</v>
      </c>
    </row>
    <row r="315" spans="1:11" x14ac:dyDescent="0.25">
      <c r="A315" s="4">
        <v>3656</v>
      </c>
      <c r="B315" s="5" t="s">
        <v>384</v>
      </c>
      <c r="C315" s="5" t="s">
        <v>26</v>
      </c>
      <c r="D315" s="5">
        <v>0</v>
      </c>
      <c r="E315" s="5">
        <v>13.2</v>
      </c>
      <c r="F315" s="5">
        <v>12</v>
      </c>
      <c r="G315" s="5">
        <v>14</v>
      </c>
      <c r="H315" s="5">
        <v>13</v>
      </c>
      <c r="I315" s="5">
        <v>6</v>
      </c>
      <c r="J315" s="5">
        <v>0</v>
      </c>
      <c r="K315" s="5">
        <v>0</v>
      </c>
    </row>
    <row r="316" spans="1:11" x14ac:dyDescent="0.25">
      <c r="A316" s="4">
        <v>3926</v>
      </c>
      <c r="B316" s="5" t="s">
        <v>385</v>
      </c>
      <c r="C316" s="5" t="s">
        <v>62</v>
      </c>
      <c r="D316" s="5">
        <v>0</v>
      </c>
      <c r="E316" s="5">
        <v>13.2</v>
      </c>
      <c r="F316" s="5">
        <v>12</v>
      </c>
      <c r="G316" s="5">
        <v>12</v>
      </c>
      <c r="H316" s="5">
        <v>21</v>
      </c>
      <c r="I316" s="5">
        <v>3</v>
      </c>
      <c r="J316" s="5">
        <v>1</v>
      </c>
      <c r="K316" s="5">
        <v>0</v>
      </c>
    </row>
    <row r="317" spans="1:11" x14ac:dyDescent="0.25">
      <c r="A317" s="4">
        <v>10304</v>
      </c>
      <c r="B317" s="5" t="s">
        <v>100</v>
      </c>
      <c r="C317" s="5" t="s">
        <v>70</v>
      </c>
      <c r="D317" s="5">
        <v>3</v>
      </c>
      <c r="E317" s="5">
        <v>14.2</v>
      </c>
      <c r="F317" s="5">
        <v>13</v>
      </c>
      <c r="G317" s="5">
        <v>8</v>
      </c>
      <c r="H317" s="5">
        <v>16</v>
      </c>
      <c r="I317" s="5">
        <v>15</v>
      </c>
      <c r="J317" s="5">
        <v>0</v>
      </c>
      <c r="K317" s="5">
        <v>0</v>
      </c>
    </row>
    <row r="318" spans="1:11" x14ac:dyDescent="0.25">
      <c r="A318" s="4">
        <v>3548</v>
      </c>
      <c r="B318" s="5" t="s">
        <v>202</v>
      </c>
      <c r="C318" s="5" t="s">
        <v>22</v>
      </c>
      <c r="D318" s="5">
        <v>0</v>
      </c>
      <c r="E318" s="5">
        <v>16.100000000000001</v>
      </c>
      <c r="F318" s="5">
        <v>15</v>
      </c>
      <c r="G318" s="5">
        <v>19</v>
      </c>
      <c r="H318" s="5">
        <v>28</v>
      </c>
      <c r="I318" s="5">
        <v>1</v>
      </c>
      <c r="J318" s="5">
        <v>0</v>
      </c>
      <c r="K318" s="5">
        <v>0</v>
      </c>
    </row>
    <row r="319" spans="1:11" x14ac:dyDescent="0.25">
      <c r="A319" s="4">
        <v>1051</v>
      </c>
      <c r="B319" s="5" t="s">
        <v>178</v>
      </c>
      <c r="C319" s="5" t="s">
        <v>54</v>
      </c>
      <c r="D319" s="5">
        <v>6</v>
      </c>
      <c r="E319" s="5">
        <v>29</v>
      </c>
      <c r="F319" s="5">
        <v>29</v>
      </c>
      <c r="G319" s="5">
        <v>25</v>
      </c>
      <c r="H319" s="5">
        <v>47</v>
      </c>
      <c r="I319" s="5">
        <v>8</v>
      </c>
      <c r="J319" s="5">
        <v>1</v>
      </c>
      <c r="K319" s="5">
        <v>0</v>
      </c>
    </row>
    <row r="320" spans="1:11" x14ac:dyDescent="0.25">
      <c r="A320" s="4">
        <v>3855</v>
      </c>
      <c r="B320" s="5" t="s">
        <v>111</v>
      </c>
      <c r="C320" s="5" t="s">
        <v>66</v>
      </c>
      <c r="D320" s="5">
        <v>0</v>
      </c>
      <c r="E320" s="5">
        <v>15</v>
      </c>
      <c r="F320" s="5">
        <v>15</v>
      </c>
      <c r="G320" s="5">
        <v>16</v>
      </c>
      <c r="H320" s="5">
        <v>26</v>
      </c>
      <c r="I320" s="5">
        <v>7</v>
      </c>
      <c r="J320" s="5">
        <v>2</v>
      </c>
      <c r="K320" s="5">
        <v>0</v>
      </c>
    </row>
    <row r="321" spans="1:11" x14ac:dyDescent="0.25">
      <c r="A321" s="4">
        <v>6983</v>
      </c>
      <c r="B321" s="5" t="s">
        <v>386</v>
      </c>
      <c r="C321" s="5" t="s">
        <v>77</v>
      </c>
      <c r="D321" s="5">
        <v>0</v>
      </c>
      <c r="E321" s="5">
        <v>11</v>
      </c>
      <c r="F321" s="5">
        <v>11</v>
      </c>
      <c r="G321" s="5">
        <v>10</v>
      </c>
      <c r="H321" s="5">
        <v>18</v>
      </c>
      <c r="I321" s="5">
        <v>3</v>
      </c>
      <c r="J321" s="5">
        <v>0</v>
      </c>
      <c r="K321" s="5">
        <v>2</v>
      </c>
    </row>
    <row r="322" spans="1:11" x14ac:dyDescent="0.25">
      <c r="A322" s="4">
        <v>4776</v>
      </c>
      <c r="B322" s="5" t="s">
        <v>135</v>
      </c>
      <c r="C322" s="5" t="s">
        <v>36</v>
      </c>
      <c r="D322" s="5">
        <v>5</v>
      </c>
      <c r="E322" s="5">
        <v>20.2</v>
      </c>
      <c r="F322" s="5">
        <v>21</v>
      </c>
      <c r="G322" s="5">
        <v>16</v>
      </c>
      <c r="H322" s="5">
        <v>29</v>
      </c>
      <c r="I322" s="5">
        <v>10</v>
      </c>
      <c r="J322" s="5">
        <v>1</v>
      </c>
      <c r="K322" s="5">
        <v>0</v>
      </c>
    </row>
    <row r="323" spans="1:11" x14ac:dyDescent="0.25">
      <c r="A323" s="4">
        <v>13119</v>
      </c>
      <c r="B323" s="5" t="s">
        <v>164</v>
      </c>
      <c r="C323" s="5" t="s">
        <v>96</v>
      </c>
      <c r="D323" s="5">
        <v>5</v>
      </c>
      <c r="E323" s="5">
        <v>20.2</v>
      </c>
      <c r="F323" s="5">
        <v>21</v>
      </c>
      <c r="G323" s="5">
        <v>13</v>
      </c>
      <c r="H323" s="5">
        <v>27</v>
      </c>
      <c r="I323" s="5">
        <v>13</v>
      </c>
      <c r="J323" s="5">
        <v>0</v>
      </c>
      <c r="K323" s="5">
        <v>0</v>
      </c>
    </row>
    <row r="324" spans="1:11" x14ac:dyDescent="0.25">
      <c r="A324" s="4">
        <v>12910</v>
      </c>
      <c r="B324" s="5" t="s">
        <v>387</v>
      </c>
      <c r="C324" s="5" t="s">
        <v>20</v>
      </c>
      <c r="D324" s="5">
        <v>0</v>
      </c>
      <c r="E324" s="5">
        <v>11.2</v>
      </c>
      <c r="F324" s="5">
        <v>12</v>
      </c>
      <c r="G324" s="5">
        <v>16</v>
      </c>
      <c r="H324" s="5">
        <v>17</v>
      </c>
      <c r="I324" s="5">
        <v>5</v>
      </c>
      <c r="J324" s="5">
        <v>0</v>
      </c>
      <c r="K324" s="5">
        <v>0</v>
      </c>
    </row>
    <row r="325" spans="1:11" x14ac:dyDescent="0.25">
      <c r="A325" s="4">
        <v>2155</v>
      </c>
      <c r="B325" s="5" t="s">
        <v>388</v>
      </c>
      <c r="C325" s="5" t="s">
        <v>52</v>
      </c>
      <c r="D325" s="5">
        <v>5</v>
      </c>
      <c r="E325" s="5">
        <v>21</v>
      </c>
      <c r="F325" s="5">
        <v>23</v>
      </c>
      <c r="G325" s="5">
        <v>21</v>
      </c>
      <c r="H325" s="5">
        <v>35</v>
      </c>
      <c r="I325" s="5">
        <v>11</v>
      </c>
      <c r="J325" s="5">
        <v>1</v>
      </c>
      <c r="K325" s="5">
        <v>0</v>
      </c>
    </row>
    <row r="326" spans="1:11" x14ac:dyDescent="0.25">
      <c r="A326" s="4">
        <v>2047</v>
      </c>
      <c r="B326" s="5" t="s">
        <v>122</v>
      </c>
      <c r="C326" s="5" t="s">
        <v>79</v>
      </c>
      <c r="D326" s="5">
        <v>5</v>
      </c>
      <c r="E326" s="5">
        <v>20.100000000000001</v>
      </c>
      <c r="F326" s="5">
        <v>23</v>
      </c>
      <c r="G326" s="5">
        <v>28</v>
      </c>
      <c r="H326" s="5">
        <v>30</v>
      </c>
      <c r="I326" s="5">
        <v>12</v>
      </c>
      <c r="J326" s="5">
        <v>1</v>
      </c>
      <c r="K326" s="5">
        <v>0</v>
      </c>
    </row>
    <row r="327" spans="1:11" x14ac:dyDescent="0.25">
      <c r="A327" s="4">
        <v>14682</v>
      </c>
      <c r="B327" s="5" t="s">
        <v>270</v>
      </c>
      <c r="C327" s="5" t="s">
        <v>38</v>
      </c>
      <c r="D327" s="5">
        <v>0</v>
      </c>
      <c r="E327" s="5">
        <v>10.199999999999999</v>
      </c>
      <c r="F327" s="5">
        <v>13</v>
      </c>
      <c r="G327" s="5">
        <v>6</v>
      </c>
      <c r="H327" s="5">
        <v>24</v>
      </c>
      <c r="I327" s="5">
        <v>4</v>
      </c>
      <c r="J327" s="5">
        <v>1</v>
      </c>
      <c r="K327" s="5">
        <v>0</v>
      </c>
    </row>
    <row r="328" spans="1:11" x14ac:dyDescent="0.25">
      <c r="A328" s="4">
        <v>9037</v>
      </c>
      <c r="B328" s="5" t="s">
        <v>389</v>
      </c>
      <c r="C328" s="5" t="s">
        <v>52</v>
      </c>
      <c r="D328" s="5">
        <v>0</v>
      </c>
      <c r="E328" s="5">
        <v>10.199999999999999</v>
      </c>
      <c r="F328" s="5">
        <v>17</v>
      </c>
      <c r="G328" s="5">
        <v>7</v>
      </c>
      <c r="H328" s="5">
        <v>19</v>
      </c>
      <c r="I328" s="5">
        <v>6</v>
      </c>
      <c r="J328" s="5">
        <v>0</v>
      </c>
      <c r="K328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abSelected="1" topLeftCell="A16" workbookViewId="0">
      <selection activeCell="N22" sqref="N22"/>
    </sheetView>
  </sheetViews>
  <sheetFormatPr defaultRowHeight="15" x14ac:dyDescent="0.25"/>
  <cols>
    <col min="1" max="1" width="23.42578125" style="3" bestFit="1" customWidth="1"/>
    <col min="2" max="2" width="9.85546875" style="3" customWidth="1"/>
  </cols>
  <sheetData>
    <row r="1" spans="1:10" x14ac:dyDescent="0.25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184</v>
      </c>
      <c r="J1" t="s">
        <v>233</v>
      </c>
    </row>
    <row r="2" spans="1:10" x14ac:dyDescent="0.25">
      <c r="A2" s="3" t="s">
        <v>63</v>
      </c>
      <c r="B2" s="3" t="s">
        <v>10</v>
      </c>
      <c r="C2">
        <v>7</v>
      </c>
      <c r="D2">
        <v>53</v>
      </c>
      <c r="E2">
        <v>12</v>
      </c>
      <c r="F2">
        <v>64</v>
      </c>
      <c r="G2">
        <v>38</v>
      </c>
      <c r="H2">
        <v>3</v>
      </c>
      <c r="I2">
        <v>0</v>
      </c>
      <c r="J2">
        <v>5.9483401578418249</v>
      </c>
    </row>
    <row r="3" spans="1:10" x14ac:dyDescent="0.25">
      <c r="A3" s="3" t="s">
        <v>277</v>
      </c>
      <c r="B3" s="3" t="s">
        <v>10</v>
      </c>
      <c r="C3">
        <v>0</v>
      </c>
      <c r="D3">
        <v>13.1</v>
      </c>
      <c r="E3">
        <v>1</v>
      </c>
      <c r="F3">
        <v>14</v>
      </c>
      <c r="G3">
        <v>7</v>
      </c>
      <c r="H3">
        <v>1</v>
      </c>
      <c r="I3">
        <v>11</v>
      </c>
      <c r="J3">
        <v>5.3877219587077931</v>
      </c>
    </row>
    <row r="4" spans="1:10" x14ac:dyDescent="0.25">
      <c r="A4" s="3" t="s">
        <v>42</v>
      </c>
      <c r="B4" s="3" t="s">
        <v>43</v>
      </c>
      <c r="C4">
        <v>7</v>
      </c>
      <c r="D4">
        <v>50.1</v>
      </c>
      <c r="E4">
        <v>10</v>
      </c>
      <c r="F4">
        <v>47</v>
      </c>
      <c r="G4">
        <v>29</v>
      </c>
      <c r="H4">
        <v>10</v>
      </c>
      <c r="I4">
        <v>0</v>
      </c>
      <c r="J4">
        <v>5.1092392688528143</v>
      </c>
    </row>
    <row r="5" spans="1:10" x14ac:dyDescent="0.25">
      <c r="A5" s="3" t="s">
        <v>93</v>
      </c>
      <c r="B5" s="3" t="s">
        <v>43</v>
      </c>
      <c r="C5">
        <v>7</v>
      </c>
      <c r="D5">
        <v>45.2</v>
      </c>
      <c r="E5">
        <v>7</v>
      </c>
      <c r="F5">
        <v>42</v>
      </c>
      <c r="G5">
        <v>36</v>
      </c>
      <c r="H5">
        <v>9</v>
      </c>
      <c r="I5">
        <v>0</v>
      </c>
      <c r="J5">
        <v>5.038583068894809</v>
      </c>
    </row>
    <row r="6" spans="1:10" x14ac:dyDescent="0.25">
      <c r="A6" s="3" t="s">
        <v>48</v>
      </c>
      <c r="B6" s="3" t="s">
        <v>47</v>
      </c>
      <c r="C6">
        <v>7</v>
      </c>
      <c r="D6">
        <v>48</v>
      </c>
      <c r="E6">
        <v>6</v>
      </c>
      <c r="F6">
        <v>44</v>
      </c>
      <c r="G6">
        <v>26</v>
      </c>
      <c r="H6">
        <v>16</v>
      </c>
      <c r="I6">
        <v>0</v>
      </c>
      <c r="J6">
        <v>4.9898650118509131</v>
      </c>
    </row>
    <row r="7" spans="1:10" x14ac:dyDescent="0.25">
      <c r="A7" s="3" t="s">
        <v>58</v>
      </c>
      <c r="B7" s="3" t="s">
        <v>34</v>
      </c>
      <c r="C7">
        <v>6</v>
      </c>
      <c r="D7">
        <v>41</v>
      </c>
      <c r="E7">
        <v>5</v>
      </c>
      <c r="F7">
        <v>25</v>
      </c>
      <c r="G7">
        <v>35</v>
      </c>
      <c r="H7">
        <v>8</v>
      </c>
      <c r="I7">
        <v>0</v>
      </c>
      <c r="J7">
        <v>4.7601152430527023</v>
      </c>
    </row>
    <row r="8" spans="1:10" x14ac:dyDescent="0.25">
      <c r="A8" s="3" t="s">
        <v>51</v>
      </c>
      <c r="B8" s="3" t="s">
        <v>54</v>
      </c>
      <c r="C8">
        <v>7</v>
      </c>
      <c r="D8">
        <v>50.2</v>
      </c>
      <c r="E8">
        <v>17</v>
      </c>
      <c r="F8">
        <v>44</v>
      </c>
      <c r="G8">
        <v>49</v>
      </c>
      <c r="H8">
        <v>8</v>
      </c>
      <c r="I8">
        <v>0</v>
      </c>
      <c r="J8">
        <v>4.7593485387060346</v>
      </c>
    </row>
    <row r="9" spans="1:10" x14ac:dyDescent="0.25">
      <c r="A9" s="3" t="s">
        <v>196</v>
      </c>
      <c r="B9" s="3" t="s">
        <v>43</v>
      </c>
      <c r="C9">
        <v>0</v>
      </c>
      <c r="D9">
        <v>13.1</v>
      </c>
      <c r="E9">
        <v>1</v>
      </c>
      <c r="F9">
        <v>17</v>
      </c>
      <c r="G9">
        <v>6</v>
      </c>
      <c r="H9">
        <v>5</v>
      </c>
      <c r="I9">
        <v>10</v>
      </c>
      <c r="J9">
        <v>4.2215600845127055</v>
      </c>
    </row>
    <row r="10" spans="1:10" x14ac:dyDescent="0.25">
      <c r="A10" s="3" t="s">
        <v>97</v>
      </c>
      <c r="B10" s="3" t="s">
        <v>47</v>
      </c>
      <c r="C10">
        <v>6</v>
      </c>
      <c r="D10">
        <v>40</v>
      </c>
      <c r="E10">
        <v>7</v>
      </c>
      <c r="F10">
        <v>38</v>
      </c>
      <c r="G10">
        <v>33</v>
      </c>
      <c r="H10">
        <v>9</v>
      </c>
      <c r="I10">
        <v>0</v>
      </c>
      <c r="J10">
        <v>4.0998070052893931</v>
      </c>
    </row>
    <row r="11" spans="1:10" x14ac:dyDescent="0.25">
      <c r="A11" s="3" t="s">
        <v>218</v>
      </c>
      <c r="B11" s="3" t="s">
        <v>11</v>
      </c>
      <c r="C11">
        <v>0</v>
      </c>
      <c r="D11">
        <v>16</v>
      </c>
      <c r="E11">
        <v>2</v>
      </c>
      <c r="F11">
        <v>17</v>
      </c>
      <c r="G11">
        <v>9</v>
      </c>
      <c r="H11">
        <v>4</v>
      </c>
      <c r="I11">
        <v>9</v>
      </c>
      <c r="J11">
        <v>3.9080336696766054</v>
      </c>
    </row>
    <row r="12" spans="1:10" x14ac:dyDescent="0.25">
      <c r="A12" s="3" t="s">
        <v>121</v>
      </c>
      <c r="B12" s="3" t="s">
        <v>54</v>
      </c>
      <c r="C12">
        <v>7</v>
      </c>
      <c r="D12">
        <v>48.1</v>
      </c>
      <c r="E12">
        <v>17</v>
      </c>
      <c r="F12">
        <v>44</v>
      </c>
      <c r="G12">
        <v>42</v>
      </c>
      <c r="H12">
        <v>13</v>
      </c>
      <c r="I12">
        <v>0</v>
      </c>
      <c r="J12">
        <v>3.8246342428512246</v>
      </c>
    </row>
    <row r="13" spans="1:10" x14ac:dyDescent="0.25">
      <c r="A13" s="3" t="s">
        <v>142</v>
      </c>
      <c r="B13" s="3" t="s">
        <v>15</v>
      </c>
      <c r="C13">
        <v>6</v>
      </c>
      <c r="D13">
        <v>42</v>
      </c>
      <c r="E13">
        <v>11</v>
      </c>
      <c r="F13">
        <v>47</v>
      </c>
      <c r="G13">
        <v>33</v>
      </c>
      <c r="H13">
        <v>9</v>
      </c>
      <c r="I13">
        <v>0</v>
      </c>
      <c r="J13">
        <v>3.7695753920332042</v>
      </c>
    </row>
    <row r="14" spans="1:10" x14ac:dyDescent="0.25">
      <c r="A14" s="3" t="s">
        <v>146</v>
      </c>
      <c r="B14" s="3" t="s">
        <v>15</v>
      </c>
      <c r="C14">
        <v>7</v>
      </c>
      <c r="D14">
        <v>44.1</v>
      </c>
      <c r="E14">
        <v>10</v>
      </c>
      <c r="F14">
        <v>41</v>
      </c>
      <c r="G14">
        <v>34</v>
      </c>
      <c r="H14">
        <v>17</v>
      </c>
      <c r="I14">
        <v>0</v>
      </c>
      <c r="J14">
        <v>3.7486019202984813</v>
      </c>
    </row>
    <row r="15" spans="1:10" x14ac:dyDescent="0.25">
      <c r="A15" s="3" t="s">
        <v>197</v>
      </c>
      <c r="B15" s="3" t="s">
        <v>66</v>
      </c>
      <c r="C15">
        <v>0</v>
      </c>
      <c r="D15">
        <v>18.2</v>
      </c>
      <c r="E15">
        <v>5</v>
      </c>
      <c r="F15">
        <v>15</v>
      </c>
      <c r="G15">
        <v>18</v>
      </c>
      <c r="H15">
        <v>5</v>
      </c>
      <c r="I15">
        <v>11</v>
      </c>
      <c r="J15">
        <v>3.7045641341635882</v>
      </c>
    </row>
    <row r="16" spans="1:10" x14ac:dyDescent="0.25">
      <c r="A16" s="3" t="s">
        <v>166</v>
      </c>
      <c r="B16" s="3" t="s">
        <v>74</v>
      </c>
      <c r="C16">
        <v>6</v>
      </c>
      <c r="D16">
        <v>41.1</v>
      </c>
      <c r="E16">
        <v>7</v>
      </c>
      <c r="F16">
        <v>38</v>
      </c>
      <c r="G16">
        <v>25</v>
      </c>
      <c r="H16">
        <v>16</v>
      </c>
      <c r="I16">
        <v>0</v>
      </c>
      <c r="J16">
        <v>3.6821016609765187</v>
      </c>
    </row>
    <row r="17" spans="1:10" x14ac:dyDescent="0.25">
      <c r="A17" s="3" t="s">
        <v>241</v>
      </c>
      <c r="B17" s="3" t="s">
        <v>77</v>
      </c>
      <c r="C17">
        <v>7</v>
      </c>
      <c r="D17">
        <v>50</v>
      </c>
      <c r="E17">
        <v>20</v>
      </c>
      <c r="F17">
        <v>36</v>
      </c>
      <c r="G17">
        <v>38</v>
      </c>
      <c r="H17">
        <v>13</v>
      </c>
      <c r="I17">
        <v>0</v>
      </c>
      <c r="J17">
        <v>3.6158894565427162</v>
      </c>
    </row>
    <row r="18" spans="1:10" x14ac:dyDescent="0.25">
      <c r="A18" s="3" t="s">
        <v>237</v>
      </c>
      <c r="B18" s="3" t="s">
        <v>66</v>
      </c>
      <c r="C18">
        <v>7</v>
      </c>
      <c r="D18">
        <v>46</v>
      </c>
      <c r="E18">
        <v>16</v>
      </c>
      <c r="F18">
        <v>49</v>
      </c>
      <c r="G18">
        <v>31</v>
      </c>
      <c r="H18">
        <v>8</v>
      </c>
      <c r="I18">
        <v>0</v>
      </c>
      <c r="J18">
        <v>3.5451646512355706</v>
      </c>
    </row>
    <row r="19" spans="1:10" x14ac:dyDescent="0.25">
      <c r="A19" s="3" t="s">
        <v>273</v>
      </c>
      <c r="B19" s="3" t="s">
        <v>50</v>
      </c>
      <c r="C19">
        <v>0</v>
      </c>
      <c r="D19">
        <v>10.199999999999999</v>
      </c>
      <c r="E19">
        <v>0</v>
      </c>
      <c r="F19">
        <v>11</v>
      </c>
      <c r="G19">
        <v>3</v>
      </c>
      <c r="H19">
        <v>5</v>
      </c>
      <c r="I19">
        <v>8</v>
      </c>
      <c r="J19">
        <v>3.543223219905852</v>
      </c>
    </row>
    <row r="20" spans="1:10" x14ac:dyDescent="0.25">
      <c r="A20" s="3" t="s">
        <v>280</v>
      </c>
      <c r="B20" s="3" t="s">
        <v>47</v>
      </c>
      <c r="C20">
        <v>0</v>
      </c>
      <c r="D20">
        <v>11.1</v>
      </c>
      <c r="E20">
        <v>1</v>
      </c>
      <c r="F20">
        <v>18</v>
      </c>
      <c r="G20">
        <v>4</v>
      </c>
      <c r="H20">
        <v>0</v>
      </c>
      <c r="I20">
        <v>6</v>
      </c>
      <c r="J20">
        <v>3.5347674988053335</v>
      </c>
    </row>
    <row r="21" spans="1:10" x14ac:dyDescent="0.25">
      <c r="A21" s="3" t="s">
        <v>259</v>
      </c>
      <c r="B21" s="3" t="s">
        <v>10</v>
      </c>
      <c r="C21">
        <v>6</v>
      </c>
      <c r="D21">
        <v>38</v>
      </c>
      <c r="E21">
        <v>7</v>
      </c>
      <c r="F21">
        <v>35</v>
      </c>
      <c r="G21">
        <v>26</v>
      </c>
      <c r="H21">
        <v>10</v>
      </c>
      <c r="I21">
        <v>0</v>
      </c>
      <c r="J21">
        <v>3.5295531201919235</v>
      </c>
    </row>
    <row r="22" spans="1:10" x14ac:dyDescent="0.25">
      <c r="A22" s="3" t="s">
        <v>89</v>
      </c>
      <c r="B22" s="3" t="s">
        <v>81</v>
      </c>
      <c r="C22">
        <v>6</v>
      </c>
      <c r="D22">
        <v>39.1</v>
      </c>
      <c r="E22">
        <v>10</v>
      </c>
      <c r="F22">
        <v>35</v>
      </c>
      <c r="G22">
        <v>29</v>
      </c>
      <c r="H22">
        <v>7</v>
      </c>
      <c r="I22">
        <v>0</v>
      </c>
      <c r="J22">
        <v>3.4297581477008312</v>
      </c>
    </row>
    <row r="23" spans="1:10" x14ac:dyDescent="0.25">
      <c r="A23" s="3" t="s">
        <v>83</v>
      </c>
      <c r="B23" s="3" t="s">
        <v>84</v>
      </c>
      <c r="C23">
        <v>6</v>
      </c>
      <c r="D23">
        <v>43</v>
      </c>
      <c r="E23">
        <v>16</v>
      </c>
      <c r="F23">
        <v>42</v>
      </c>
      <c r="G23">
        <v>34</v>
      </c>
      <c r="H23">
        <v>7</v>
      </c>
      <c r="I23">
        <v>0</v>
      </c>
      <c r="J23">
        <v>3.2547600665176746</v>
      </c>
    </row>
    <row r="24" spans="1:10" x14ac:dyDescent="0.25">
      <c r="A24" s="3" t="s">
        <v>267</v>
      </c>
      <c r="B24" s="3" t="s">
        <v>79</v>
      </c>
      <c r="C24">
        <v>6</v>
      </c>
      <c r="D24">
        <v>37.200000000000003</v>
      </c>
      <c r="E24">
        <v>9</v>
      </c>
      <c r="F24">
        <v>27</v>
      </c>
      <c r="G24">
        <v>34</v>
      </c>
      <c r="H24">
        <v>8</v>
      </c>
      <c r="I24">
        <v>0</v>
      </c>
      <c r="J24">
        <v>3.2219014909093868</v>
      </c>
    </row>
    <row r="25" spans="1:10" x14ac:dyDescent="0.25">
      <c r="A25" s="3" t="s">
        <v>271</v>
      </c>
      <c r="B25" s="3" t="s">
        <v>38</v>
      </c>
      <c r="C25">
        <v>0</v>
      </c>
      <c r="D25">
        <v>12</v>
      </c>
      <c r="E25">
        <v>0</v>
      </c>
      <c r="F25">
        <v>13</v>
      </c>
      <c r="G25">
        <v>6</v>
      </c>
      <c r="H25">
        <v>6</v>
      </c>
      <c r="I25">
        <v>8</v>
      </c>
      <c r="J25">
        <v>3.2070229742659571</v>
      </c>
    </row>
    <row r="26" spans="1:10" x14ac:dyDescent="0.25">
      <c r="A26" s="3" t="s">
        <v>133</v>
      </c>
      <c r="B26" s="3" t="s">
        <v>24</v>
      </c>
      <c r="C26">
        <v>6</v>
      </c>
      <c r="D26">
        <v>38.1</v>
      </c>
      <c r="E26">
        <v>12</v>
      </c>
      <c r="F26">
        <v>33</v>
      </c>
      <c r="G26">
        <v>39</v>
      </c>
      <c r="H26">
        <v>4</v>
      </c>
      <c r="I26">
        <v>0</v>
      </c>
      <c r="J26">
        <v>3.194569559283456</v>
      </c>
    </row>
    <row r="27" spans="1:10" x14ac:dyDescent="0.25">
      <c r="A27" s="3" t="s">
        <v>272</v>
      </c>
      <c r="B27" s="3" t="s">
        <v>81</v>
      </c>
      <c r="C27">
        <v>0</v>
      </c>
      <c r="D27">
        <v>11.2</v>
      </c>
      <c r="E27">
        <v>0</v>
      </c>
      <c r="F27">
        <v>20</v>
      </c>
      <c r="G27">
        <v>7</v>
      </c>
      <c r="H27">
        <v>1</v>
      </c>
      <c r="I27">
        <v>6</v>
      </c>
      <c r="J27">
        <v>3.1937088044429682</v>
      </c>
    </row>
    <row r="28" spans="1:10" x14ac:dyDescent="0.25">
      <c r="A28" s="3" t="s">
        <v>90</v>
      </c>
      <c r="B28" s="3" t="s">
        <v>77</v>
      </c>
      <c r="C28">
        <v>6</v>
      </c>
      <c r="D28">
        <v>39.200000000000003</v>
      </c>
      <c r="E28">
        <v>11</v>
      </c>
      <c r="F28">
        <v>25</v>
      </c>
      <c r="G28">
        <v>37</v>
      </c>
      <c r="H28">
        <v>10</v>
      </c>
      <c r="I28">
        <v>0</v>
      </c>
      <c r="J28">
        <v>3.1789747038767358</v>
      </c>
    </row>
    <row r="29" spans="1:10" x14ac:dyDescent="0.25">
      <c r="A29" s="3" t="s">
        <v>299</v>
      </c>
      <c r="B29" s="3" t="s">
        <v>29</v>
      </c>
      <c r="C29">
        <v>0</v>
      </c>
      <c r="D29">
        <v>13</v>
      </c>
      <c r="E29">
        <v>3</v>
      </c>
      <c r="F29">
        <v>16</v>
      </c>
      <c r="G29">
        <v>9</v>
      </c>
      <c r="H29">
        <v>3</v>
      </c>
      <c r="I29">
        <v>9</v>
      </c>
      <c r="J29">
        <v>3.1585487931646972</v>
      </c>
    </row>
    <row r="30" spans="1:10" x14ac:dyDescent="0.25">
      <c r="A30" s="3" t="s">
        <v>71</v>
      </c>
      <c r="B30" s="3" t="s">
        <v>29</v>
      </c>
      <c r="C30">
        <v>1</v>
      </c>
      <c r="D30">
        <v>27.1</v>
      </c>
      <c r="E30">
        <v>4</v>
      </c>
      <c r="F30">
        <v>19</v>
      </c>
      <c r="G30">
        <v>18</v>
      </c>
      <c r="H30">
        <v>3</v>
      </c>
      <c r="I30">
        <v>0</v>
      </c>
      <c r="J30">
        <v>3.0152541771747927</v>
      </c>
    </row>
    <row r="31" spans="1:10" x14ac:dyDescent="0.25">
      <c r="A31" s="3" t="s">
        <v>80</v>
      </c>
      <c r="B31" s="3" t="s">
        <v>24</v>
      </c>
      <c r="C31">
        <v>6</v>
      </c>
      <c r="D31">
        <v>38.1</v>
      </c>
      <c r="E31">
        <v>11</v>
      </c>
      <c r="F31">
        <v>49</v>
      </c>
      <c r="G31">
        <v>33</v>
      </c>
      <c r="H31">
        <v>8</v>
      </c>
      <c r="I31">
        <v>0</v>
      </c>
      <c r="J31">
        <v>3.0135395161196583</v>
      </c>
    </row>
    <row r="32" spans="1:10" x14ac:dyDescent="0.25">
      <c r="A32" s="3" t="s">
        <v>288</v>
      </c>
      <c r="B32" s="3" t="s">
        <v>54</v>
      </c>
      <c r="C32">
        <v>0</v>
      </c>
      <c r="D32">
        <v>12.1</v>
      </c>
      <c r="E32">
        <v>2</v>
      </c>
      <c r="F32">
        <v>14</v>
      </c>
      <c r="G32">
        <v>6</v>
      </c>
      <c r="H32">
        <v>2</v>
      </c>
      <c r="I32">
        <v>7</v>
      </c>
      <c r="J32">
        <v>3.0062985271382532</v>
      </c>
    </row>
    <row r="33" spans="1:10" x14ac:dyDescent="0.25">
      <c r="A33" s="3" t="s">
        <v>53</v>
      </c>
      <c r="B33" s="3" t="s">
        <v>54</v>
      </c>
      <c r="C33">
        <v>7</v>
      </c>
      <c r="D33">
        <v>43</v>
      </c>
      <c r="E33">
        <v>15</v>
      </c>
      <c r="F33">
        <v>55</v>
      </c>
      <c r="G33">
        <v>43</v>
      </c>
      <c r="H33">
        <v>14</v>
      </c>
      <c r="I33">
        <v>0</v>
      </c>
      <c r="J33">
        <v>2.9915586890535595</v>
      </c>
    </row>
    <row r="34" spans="1:10" x14ac:dyDescent="0.25">
      <c r="A34" s="3" t="s">
        <v>39</v>
      </c>
      <c r="B34" s="3" t="s">
        <v>13</v>
      </c>
      <c r="C34">
        <v>7</v>
      </c>
      <c r="D34">
        <v>43.1</v>
      </c>
      <c r="E34">
        <v>15</v>
      </c>
      <c r="F34">
        <v>38</v>
      </c>
      <c r="G34">
        <v>41</v>
      </c>
      <c r="H34">
        <v>14</v>
      </c>
      <c r="I34">
        <v>0</v>
      </c>
      <c r="J34">
        <v>2.9700105203780955</v>
      </c>
    </row>
    <row r="35" spans="1:10" x14ac:dyDescent="0.25">
      <c r="A35" s="3" t="s">
        <v>117</v>
      </c>
      <c r="B35" s="3" t="s">
        <v>15</v>
      </c>
      <c r="C35">
        <v>6</v>
      </c>
      <c r="D35">
        <v>37</v>
      </c>
      <c r="E35">
        <v>9</v>
      </c>
      <c r="F35">
        <v>28</v>
      </c>
      <c r="G35">
        <v>29</v>
      </c>
      <c r="H35">
        <v>10</v>
      </c>
      <c r="I35">
        <v>0</v>
      </c>
      <c r="J35">
        <v>2.9674068029239939</v>
      </c>
    </row>
    <row r="36" spans="1:10" x14ac:dyDescent="0.25">
      <c r="A36" s="3" t="s">
        <v>132</v>
      </c>
      <c r="B36" s="3" t="s">
        <v>50</v>
      </c>
      <c r="C36">
        <v>6</v>
      </c>
      <c r="D36">
        <v>38</v>
      </c>
      <c r="E36">
        <v>9</v>
      </c>
      <c r="F36">
        <v>35</v>
      </c>
      <c r="G36">
        <v>28</v>
      </c>
      <c r="H36">
        <v>13</v>
      </c>
      <c r="I36">
        <v>0</v>
      </c>
      <c r="J36">
        <v>2.9479336553439945</v>
      </c>
    </row>
    <row r="37" spans="1:10" x14ac:dyDescent="0.25">
      <c r="A37" s="3" t="s">
        <v>187</v>
      </c>
      <c r="B37" s="3" t="s">
        <v>24</v>
      </c>
      <c r="C37">
        <v>0</v>
      </c>
      <c r="D37">
        <v>15</v>
      </c>
      <c r="E37">
        <v>4</v>
      </c>
      <c r="F37">
        <v>12</v>
      </c>
      <c r="G37">
        <v>16</v>
      </c>
      <c r="H37">
        <v>4</v>
      </c>
      <c r="I37">
        <v>10</v>
      </c>
      <c r="J37">
        <v>2.926457018050026</v>
      </c>
    </row>
    <row r="38" spans="1:10" x14ac:dyDescent="0.25">
      <c r="A38" s="3" t="s">
        <v>174</v>
      </c>
      <c r="B38" s="3" t="s">
        <v>29</v>
      </c>
      <c r="C38">
        <v>6</v>
      </c>
      <c r="D38">
        <v>39.200000000000003</v>
      </c>
      <c r="E38">
        <v>12</v>
      </c>
      <c r="F38">
        <v>47</v>
      </c>
      <c r="G38">
        <v>23</v>
      </c>
      <c r="H38">
        <v>8</v>
      </c>
      <c r="I38">
        <v>0</v>
      </c>
      <c r="J38">
        <v>2.9022438928118217</v>
      </c>
    </row>
    <row r="39" spans="1:10" x14ac:dyDescent="0.25">
      <c r="A39" s="3" t="s">
        <v>279</v>
      </c>
      <c r="B39" s="3" t="s">
        <v>70</v>
      </c>
      <c r="C39">
        <v>0</v>
      </c>
      <c r="D39">
        <v>12.1</v>
      </c>
      <c r="E39">
        <v>1</v>
      </c>
      <c r="F39">
        <v>18</v>
      </c>
      <c r="G39">
        <v>6</v>
      </c>
      <c r="H39">
        <v>8</v>
      </c>
      <c r="I39">
        <v>9</v>
      </c>
      <c r="J39">
        <v>2.8714182795309746</v>
      </c>
    </row>
    <row r="40" spans="1:10" x14ac:dyDescent="0.25">
      <c r="A40" s="3" t="s">
        <v>165</v>
      </c>
      <c r="B40" s="3" t="s">
        <v>66</v>
      </c>
      <c r="C40">
        <v>6</v>
      </c>
      <c r="D40">
        <v>37.1</v>
      </c>
      <c r="E40">
        <v>9</v>
      </c>
      <c r="F40">
        <v>44</v>
      </c>
      <c r="G40">
        <v>25</v>
      </c>
      <c r="H40">
        <v>11</v>
      </c>
      <c r="I40">
        <v>0</v>
      </c>
      <c r="J40">
        <v>2.8651836640513171</v>
      </c>
    </row>
    <row r="41" spans="1:10" x14ac:dyDescent="0.25">
      <c r="A41" s="3" t="s">
        <v>126</v>
      </c>
      <c r="B41" s="3" t="s">
        <v>11</v>
      </c>
      <c r="C41">
        <v>6</v>
      </c>
      <c r="D41">
        <v>32</v>
      </c>
      <c r="E41">
        <v>7</v>
      </c>
      <c r="F41">
        <v>29</v>
      </c>
      <c r="G41">
        <v>30</v>
      </c>
      <c r="H41">
        <v>3</v>
      </c>
      <c r="I41">
        <v>0</v>
      </c>
      <c r="J41">
        <v>2.855829499244015</v>
      </c>
    </row>
    <row r="42" spans="1:10" x14ac:dyDescent="0.25">
      <c r="A42" s="3" t="s">
        <v>31</v>
      </c>
      <c r="B42" s="3" t="s">
        <v>29</v>
      </c>
      <c r="C42">
        <v>7</v>
      </c>
      <c r="D42">
        <v>40.200000000000003</v>
      </c>
      <c r="E42">
        <v>14</v>
      </c>
      <c r="F42">
        <v>34</v>
      </c>
      <c r="G42">
        <v>39</v>
      </c>
      <c r="H42">
        <v>8</v>
      </c>
      <c r="I42">
        <v>0</v>
      </c>
      <c r="J42">
        <v>2.8330011595289704</v>
      </c>
    </row>
    <row r="43" spans="1:10" x14ac:dyDescent="0.25">
      <c r="A43" s="3" t="s">
        <v>144</v>
      </c>
      <c r="B43" s="3" t="s">
        <v>74</v>
      </c>
      <c r="C43">
        <v>6</v>
      </c>
      <c r="D43">
        <v>39.200000000000003</v>
      </c>
      <c r="E43">
        <v>13</v>
      </c>
      <c r="F43">
        <v>41</v>
      </c>
      <c r="G43">
        <v>30</v>
      </c>
      <c r="H43">
        <v>8</v>
      </c>
      <c r="I43">
        <v>0</v>
      </c>
      <c r="J43">
        <v>2.8267309670238632</v>
      </c>
    </row>
    <row r="44" spans="1:10" x14ac:dyDescent="0.25">
      <c r="A44" s="3" t="s">
        <v>41</v>
      </c>
      <c r="B44" s="3" t="s">
        <v>13</v>
      </c>
      <c r="C44">
        <v>6</v>
      </c>
      <c r="D44">
        <v>38</v>
      </c>
      <c r="E44">
        <v>11</v>
      </c>
      <c r="F44">
        <v>30</v>
      </c>
      <c r="G44">
        <v>26</v>
      </c>
      <c r="H44">
        <v>11</v>
      </c>
      <c r="I44">
        <v>0</v>
      </c>
      <c r="J44">
        <v>2.674157955423111</v>
      </c>
    </row>
    <row r="45" spans="1:10" x14ac:dyDescent="0.25">
      <c r="A45" s="3" t="s">
        <v>318</v>
      </c>
      <c r="B45" s="3" t="s">
        <v>18</v>
      </c>
      <c r="C45">
        <v>0</v>
      </c>
      <c r="D45">
        <v>13</v>
      </c>
      <c r="E45">
        <v>4</v>
      </c>
      <c r="F45">
        <v>11</v>
      </c>
      <c r="G45">
        <v>12</v>
      </c>
      <c r="H45">
        <v>2</v>
      </c>
      <c r="I45">
        <v>9</v>
      </c>
      <c r="J45">
        <v>2.6709762926778153</v>
      </c>
    </row>
    <row r="46" spans="1:10" x14ac:dyDescent="0.25">
      <c r="A46" s="3" t="s">
        <v>283</v>
      </c>
      <c r="B46" s="3" t="s">
        <v>22</v>
      </c>
      <c r="C46">
        <v>0</v>
      </c>
      <c r="D46">
        <v>13.2</v>
      </c>
      <c r="E46">
        <v>2</v>
      </c>
      <c r="F46">
        <v>11</v>
      </c>
      <c r="G46">
        <v>11</v>
      </c>
      <c r="H46">
        <v>4</v>
      </c>
      <c r="I46">
        <v>8</v>
      </c>
      <c r="J46">
        <v>2.6289022074368109</v>
      </c>
    </row>
    <row r="47" spans="1:10" x14ac:dyDescent="0.25">
      <c r="A47" s="3" t="s">
        <v>86</v>
      </c>
      <c r="B47" s="3" t="s">
        <v>84</v>
      </c>
      <c r="C47">
        <v>6</v>
      </c>
      <c r="D47">
        <v>37.200000000000003</v>
      </c>
      <c r="E47">
        <v>8</v>
      </c>
      <c r="F47">
        <v>43</v>
      </c>
      <c r="G47">
        <v>18</v>
      </c>
      <c r="H47">
        <v>16</v>
      </c>
      <c r="I47">
        <v>0</v>
      </c>
      <c r="J47">
        <v>2.6264242055597444</v>
      </c>
    </row>
    <row r="48" spans="1:10" x14ac:dyDescent="0.25">
      <c r="A48" s="3" t="s">
        <v>76</v>
      </c>
      <c r="B48" s="3" t="s">
        <v>77</v>
      </c>
      <c r="C48">
        <v>6</v>
      </c>
      <c r="D48">
        <v>38.1</v>
      </c>
      <c r="E48">
        <v>12</v>
      </c>
      <c r="F48">
        <v>34</v>
      </c>
      <c r="G48">
        <v>33</v>
      </c>
      <c r="H48">
        <v>12</v>
      </c>
      <c r="I48">
        <v>0</v>
      </c>
      <c r="J48">
        <v>2.5278575547161766</v>
      </c>
    </row>
    <row r="49" spans="1:10" x14ac:dyDescent="0.25">
      <c r="A49" s="3" t="s">
        <v>173</v>
      </c>
      <c r="B49" s="3" t="s">
        <v>15</v>
      </c>
      <c r="C49">
        <v>5</v>
      </c>
      <c r="D49">
        <v>29.1</v>
      </c>
      <c r="E49">
        <v>4</v>
      </c>
      <c r="F49">
        <v>23</v>
      </c>
      <c r="G49">
        <v>20</v>
      </c>
      <c r="H49">
        <v>9</v>
      </c>
      <c r="I49">
        <v>0</v>
      </c>
      <c r="J49">
        <v>2.5040559325094294</v>
      </c>
    </row>
    <row r="50" spans="1:10" x14ac:dyDescent="0.25">
      <c r="A50" s="3" t="s">
        <v>98</v>
      </c>
      <c r="B50" s="3" t="s">
        <v>77</v>
      </c>
      <c r="C50">
        <v>6</v>
      </c>
      <c r="D50">
        <v>37.200000000000003</v>
      </c>
      <c r="E50">
        <v>10</v>
      </c>
      <c r="F50">
        <v>36</v>
      </c>
      <c r="G50">
        <v>27</v>
      </c>
      <c r="H50">
        <v>14</v>
      </c>
      <c r="I50">
        <v>0</v>
      </c>
      <c r="J50">
        <v>2.488107891436198</v>
      </c>
    </row>
    <row r="51" spans="1:10" x14ac:dyDescent="0.25">
      <c r="A51" s="3" t="s">
        <v>109</v>
      </c>
      <c r="B51" s="3" t="s">
        <v>38</v>
      </c>
      <c r="C51">
        <v>7</v>
      </c>
      <c r="D51">
        <v>45</v>
      </c>
      <c r="E51">
        <v>18</v>
      </c>
      <c r="F51">
        <v>34</v>
      </c>
      <c r="G51">
        <v>40</v>
      </c>
      <c r="H51">
        <v>20</v>
      </c>
      <c r="I51">
        <v>0</v>
      </c>
      <c r="J51">
        <v>2.4788565827730404</v>
      </c>
    </row>
    <row r="52" spans="1:10" x14ac:dyDescent="0.25">
      <c r="A52" s="3" t="s">
        <v>301</v>
      </c>
      <c r="B52" s="3" t="s">
        <v>45</v>
      </c>
      <c r="C52">
        <v>0</v>
      </c>
      <c r="D52">
        <v>12.1</v>
      </c>
      <c r="E52">
        <v>3</v>
      </c>
      <c r="F52">
        <v>17</v>
      </c>
      <c r="G52">
        <v>6</v>
      </c>
      <c r="H52">
        <v>3</v>
      </c>
      <c r="I52">
        <v>7</v>
      </c>
      <c r="J52">
        <v>2.4310719055353296</v>
      </c>
    </row>
    <row r="53" spans="1:10" x14ac:dyDescent="0.25">
      <c r="A53" s="3" t="s">
        <v>340</v>
      </c>
      <c r="B53" s="3" t="s">
        <v>74</v>
      </c>
      <c r="C53">
        <v>0</v>
      </c>
      <c r="D53">
        <v>13</v>
      </c>
      <c r="E53">
        <v>5</v>
      </c>
      <c r="F53">
        <v>22</v>
      </c>
      <c r="G53">
        <v>5</v>
      </c>
      <c r="H53">
        <v>6</v>
      </c>
      <c r="I53">
        <v>9</v>
      </c>
      <c r="J53">
        <v>2.3787792298379293</v>
      </c>
    </row>
    <row r="54" spans="1:10" x14ac:dyDescent="0.25">
      <c r="A54" s="3" t="s">
        <v>46</v>
      </c>
      <c r="B54" s="3" t="s">
        <v>47</v>
      </c>
      <c r="C54">
        <v>6</v>
      </c>
      <c r="D54">
        <v>34</v>
      </c>
      <c r="E54">
        <v>7</v>
      </c>
      <c r="F54">
        <v>28</v>
      </c>
      <c r="G54">
        <v>25</v>
      </c>
      <c r="H54">
        <v>14</v>
      </c>
      <c r="I54">
        <v>0</v>
      </c>
      <c r="J54">
        <v>2.3739334665107483</v>
      </c>
    </row>
    <row r="55" spans="1:10" x14ac:dyDescent="0.25">
      <c r="A55" s="3" t="s">
        <v>102</v>
      </c>
      <c r="B55" s="3" t="s">
        <v>32</v>
      </c>
      <c r="C55">
        <v>6</v>
      </c>
      <c r="D55">
        <v>38</v>
      </c>
      <c r="E55">
        <v>14</v>
      </c>
      <c r="F55">
        <v>27</v>
      </c>
      <c r="G55">
        <v>40</v>
      </c>
      <c r="H55">
        <v>11</v>
      </c>
      <c r="I55">
        <v>0</v>
      </c>
      <c r="J55">
        <v>2.2842999703638318</v>
      </c>
    </row>
    <row r="56" spans="1:10" x14ac:dyDescent="0.25">
      <c r="A56" s="3" t="s">
        <v>219</v>
      </c>
      <c r="B56" s="3" t="s">
        <v>17</v>
      </c>
      <c r="C56">
        <v>7</v>
      </c>
      <c r="D56">
        <v>43.2</v>
      </c>
      <c r="E56">
        <v>20</v>
      </c>
      <c r="F56">
        <v>28</v>
      </c>
      <c r="G56">
        <v>44</v>
      </c>
      <c r="H56">
        <v>12</v>
      </c>
      <c r="I56">
        <v>0</v>
      </c>
      <c r="J56">
        <v>2.267146509348307</v>
      </c>
    </row>
    <row r="57" spans="1:10" x14ac:dyDescent="0.25">
      <c r="A57" s="3" t="s">
        <v>240</v>
      </c>
      <c r="B57" s="3" t="s">
        <v>22</v>
      </c>
      <c r="C57">
        <v>7</v>
      </c>
      <c r="D57">
        <v>37.200000000000003</v>
      </c>
      <c r="E57">
        <v>10</v>
      </c>
      <c r="F57">
        <v>46</v>
      </c>
      <c r="G57">
        <v>28</v>
      </c>
      <c r="H57">
        <v>16</v>
      </c>
      <c r="I57">
        <v>0</v>
      </c>
      <c r="J57">
        <v>2.2065904463842947</v>
      </c>
    </row>
    <row r="58" spans="1:10" x14ac:dyDescent="0.25">
      <c r="A58" s="3" t="s">
        <v>183</v>
      </c>
      <c r="B58" s="3" t="s">
        <v>11</v>
      </c>
      <c r="C58">
        <v>7</v>
      </c>
      <c r="D58">
        <v>43</v>
      </c>
      <c r="E58">
        <v>20</v>
      </c>
      <c r="F58">
        <v>36</v>
      </c>
      <c r="G58">
        <v>46</v>
      </c>
      <c r="H58">
        <v>13</v>
      </c>
      <c r="I58">
        <v>0</v>
      </c>
      <c r="J58">
        <v>2.1962692529069003</v>
      </c>
    </row>
    <row r="59" spans="1:10" x14ac:dyDescent="0.25">
      <c r="A59" s="3" t="s">
        <v>134</v>
      </c>
      <c r="B59" s="3" t="s">
        <v>26</v>
      </c>
      <c r="C59">
        <v>7</v>
      </c>
      <c r="D59">
        <v>41.1</v>
      </c>
      <c r="E59">
        <v>16</v>
      </c>
      <c r="F59">
        <v>39</v>
      </c>
      <c r="G59">
        <v>36</v>
      </c>
      <c r="H59">
        <v>14</v>
      </c>
      <c r="I59">
        <v>0</v>
      </c>
      <c r="J59">
        <v>2.1937465709497301</v>
      </c>
    </row>
    <row r="60" spans="1:10" x14ac:dyDescent="0.25">
      <c r="A60" s="3" t="s">
        <v>55</v>
      </c>
      <c r="B60" s="3" t="s">
        <v>11</v>
      </c>
      <c r="C60">
        <v>6</v>
      </c>
      <c r="D60">
        <v>36.200000000000003</v>
      </c>
      <c r="E60">
        <v>9</v>
      </c>
      <c r="F60">
        <v>29</v>
      </c>
      <c r="G60">
        <v>28</v>
      </c>
      <c r="H60">
        <v>18</v>
      </c>
      <c r="I60">
        <v>0</v>
      </c>
      <c r="J60">
        <v>2.1699233606938031</v>
      </c>
    </row>
    <row r="61" spans="1:10" x14ac:dyDescent="0.25">
      <c r="A61" s="3" t="s">
        <v>78</v>
      </c>
      <c r="B61" s="3" t="s">
        <v>79</v>
      </c>
      <c r="C61">
        <v>7</v>
      </c>
      <c r="D61">
        <v>43</v>
      </c>
      <c r="E61">
        <v>21</v>
      </c>
      <c r="F61">
        <v>30</v>
      </c>
      <c r="G61">
        <v>42</v>
      </c>
      <c r="H61">
        <v>10</v>
      </c>
      <c r="I61">
        <v>0</v>
      </c>
      <c r="J61">
        <v>2.1137167599501034</v>
      </c>
    </row>
    <row r="62" spans="1:10" x14ac:dyDescent="0.25">
      <c r="A62" s="3" t="s">
        <v>137</v>
      </c>
      <c r="B62" s="3" t="s">
        <v>43</v>
      </c>
      <c r="C62">
        <v>6</v>
      </c>
      <c r="D62">
        <v>34.1</v>
      </c>
      <c r="E62">
        <v>10</v>
      </c>
      <c r="F62">
        <v>19</v>
      </c>
      <c r="G62">
        <v>31</v>
      </c>
      <c r="H62">
        <v>10</v>
      </c>
      <c r="I62">
        <v>0</v>
      </c>
      <c r="J62">
        <v>2.1016714884630017</v>
      </c>
    </row>
    <row r="63" spans="1:10" x14ac:dyDescent="0.25">
      <c r="A63" s="3" t="s">
        <v>268</v>
      </c>
      <c r="B63" s="3" t="s">
        <v>26</v>
      </c>
      <c r="C63">
        <v>5</v>
      </c>
      <c r="D63">
        <v>33.1</v>
      </c>
      <c r="E63">
        <v>12</v>
      </c>
      <c r="F63">
        <v>23</v>
      </c>
      <c r="G63">
        <v>21</v>
      </c>
      <c r="H63">
        <v>9</v>
      </c>
      <c r="I63">
        <v>1</v>
      </c>
      <c r="J63">
        <v>2.0893375097716658</v>
      </c>
    </row>
    <row r="64" spans="1:10" x14ac:dyDescent="0.25">
      <c r="A64" s="3" t="s">
        <v>12</v>
      </c>
      <c r="B64" s="3" t="s">
        <v>13</v>
      </c>
      <c r="C64">
        <v>6</v>
      </c>
      <c r="D64">
        <v>38.1</v>
      </c>
      <c r="E64">
        <v>13</v>
      </c>
      <c r="F64">
        <v>40</v>
      </c>
      <c r="G64">
        <v>24</v>
      </c>
      <c r="H64">
        <v>14</v>
      </c>
      <c r="I64">
        <v>0</v>
      </c>
      <c r="J64">
        <v>2.0590468781388744</v>
      </c>
    </row>
    <row r="65" spans="1:10" x14ac:dyDescent="0.25">
      <c r="A65" s="3" t="s">
        <v>118</v>
      </c>
      <c r="B65" s="3" t="s">
        <v>96</v>
      </c>
      <c r="C65">
        <v>7</v>
      </c>
      <c r="D65">
        <v>43.1</v>
      </c>
      <c r="E65">
        <v>18</v>
      </c>
      <c r="F65">
        <v>36</v>
      </c>
      <c r="G65">
        <v>36</v>
      </c>
      <c r="H65">
        <v>18</v>
      </c>
      <c r="I65">
        <v>0</v>
      </c>
      <c r="J65">
        <v>2.0446132255181535</v>
      </c>
    </row>
    <row r="66" spans="1:10" x14ac:dyDescent="0.25">
      <c r="A66" s="3" t="s">
        <v>65</v>
      </c>
      <c r="B66" s="3" t="s">
        <v>32</v>
      </c>
      <c r="C66">
        <v>6</v>
      </c>
      <c r="D66">
        <v>37</v>
      </c>
      <c r="E66">
        <v>11</v>
      </c>
      <c r="F66">
        <v>36</v>
      </c>
      <c r="G66">
        <v>28</v>
      </c>
      <c r="H66">
        <v>17</v>
      </c>
      <c r="I66">
        <v>0</v>
      </c>
      <c r="J66">
        <v>2.0298547549258008</v>
      </c>
    </row>
    <row r="67" spans="1:10" x14ac:dyDescent="0.25">
      <c r="A67" s="3" t="s">
        <v>69</v>
      </c>
      <c r="B67" s="3" t="s">
        <v>47</v>
      </c>
      <c r="C67">
        <v>6</v>
      </c>
      <c r="D67">
        <v>40.1</v>
      </c>
      <c r="E67">
        <v>18</v>
      </c>
      <c r="F67">
        <v>40</v>
      </c>
      <c r="G67">
        <v>34</v>
      </c>
      <c r="H67">
        <v>10</v>
      </c>
      <c r="I67">
        <v>0</v>
      </c>
      <c r="J67">
        <v>2.0286923584892569</v>
      </c>
    </row>
    <row r="68" spans="1:10" x14ac:dyDescent="0.25">
      <c r="A68" s="3" t="s">
        <v>260</v>
      </c>
      <c r="B68" s="3" t="s">
        <v>20</v>
      </c>
      <c r="C68">
        <v>2</v>
      </c>
      <c r="D68">
        <v>24.2</v>
      </c>
      <c r="E68">
        <v>4</v>
      </c>
      <c r="F68">
        <v>22</v>
      </c>
      <c r="G68">
        <v>22</v>
      </c>
      <c r="H68">
        <v>5</v>
      </c>
      <c r="I68">
        <v>0</v>
      </c>
      <c r="J68">
        <v>1.9893628819425311</v>
      </c>
    </row>
    <row r="69" spans="1:10" x14ac:dyDescent="0.25">
      <c r="A69" s="3" t="s">
        <v>116</v>
      </c>
      <c r="B69" s="3" t="s">
        <v>38</v>
      </c>
      <c r="C69">
        <v>6</v>
      </c>
      <c r="D69">
        <v>34</v>
      </c>
      <c r="E69">
        <v>8</v>
      </c>
      <c r="F69">
        <v>41</v>
      </c>
      <c r="G69">
        <v>21</v>
      </c>
      <c r="H69">
        <v>16</v>
      </c>
      <c r="I69">
        <v>0</v>
      </c>
      <c r="J69">
        <v>1.9704478971230299</v>
      </c>
    </row>
    <row r="70" spans="1:10" x14ac:dyDescent="0.25">
      <c r="A70" s="3" t="s">
        <v>295</v>
      </c>
      <c r="B70" s="3" t="s">
        <v>77</v>
      </c>
      <c r="C70">
        <v>0</v>
      </c>
      <c r="D70">
        <v>14</v>
      </c>
      <c r="E70">
        <v>3</v>
      </c>
      <c r="F70">
        <v>16</v>
      </c>
      <c r="G70">
        <v>10</v>
      </c>
      <c r="H70">
        <v>3</v>
      </c>
      <c r="I70">
        <v>6</v>
      </c>
      <c r="J70">
        <v>1.9629458313078054</v>
      </c>
    </row>
    <row r="71" spans="1:10" x14ac:dyDescent="0.25">
      <c r="A71" s="3" t="s">
        <v>75</v>
      </c>
      <c r="B71" s="3" t="s">
        <v>36</v>
      </c>
      <c r="C71">
        <v>6</v>
      </c>
      <c r="D71">
        <v>34.200000000000003</v>
      </c>
      <c r="E71">
        <v>9</v>
      </c>
      <c r="F71">
        <v>34</v>
      </c>
      <c r="G71">
        <v>31</v>
      </c>
      <c r="H71">
        <v>15</v>
      </c>
      <c r="I71">
        <v>0</v>
      </c>
      <c r="J71">
        <v>1.9394195714271298</v>
      </c>
    </row>
    <row r="72" spans="1:10" x14ac:dyDescent="0.25">
      <c r="A72" s="3" t="s">
        <v>317</v>
      </c>
      <c r="B72" s="3" t="s">
        <v>96</v>
      </c>
      <c r="C72">
        <v>0</v>
      </c>
      <c r="D72">
        <v>13.2</v>
      </c>
      <c r="E72">
        <v>4</v>
      </c>
      <c r="F72">
        <v>8</v>
      </c>
      <c r="G72">
        <v>15</v>
      </c>
      <c r="H72">
        <v>2</v>
      </c>
      <c r="I72">
        <v>8</v>
      </c>
      <c r="J72">
        <v>1.9219433764308651</v>
      </c>
    </row>
    <row r="73" spans="1:10" x14ac:dyDescent="0.25">
      <c r="A73" s="3" t="s">
        <v>60</v>
      </c>
      <c r="B73" s="3" t="s">
        <v>50</v>
      </c>
      <c r="C73">
        <v>7</v>
      </c>
      <c r="D73">
        <v>41.2</v>
      </c>
      <c r="E73">
        <v>18</v>
      </c>
      <c r="F73">
        <v>36</v>
      </c>
      <c r="G73">
        <v>44</v>
      </c>
      <c r="H73">
        <v>15</v>
      </c>
      <c r="I73">
        <v>0</v>
      </c>
      <c r="J73">
        <v>1.921898098055675</v>
      </c>
    </row>
    <row r="74" spans="1:10" x14ac:dyDescent="0.25">
      <c r="A74" s="3" t="s">
        <v>147</v>
      </c>
      <c r="B74" s="3" t="s">
        <v>45</v>
      </c>
      <c r="C74">
        <v>7</v>
      </c>
      <c r="D74">
        <v>38.1</v>
      </c>
      <c r="E74">
        <v>13</v>
      </c>
      <c r="F74">
        <v>40</v>
      </c>
      <c r="G74">
        <v>30</v>
      </c>
      <c r="H74">
        <v>16</v>
      </c>
      <c r="I74">
        <v>0</v>
      </c>
      <c r="J74">
        <v>1.8150274372802959</v>
      </c>
    </row>
    <row r="75" spans="1:10" x14ac:dyDescent="0.25">
      <c r="A75" s="3" t="s">
        <v>9</v>
      </c>
      <c r="B75" s="3" t="s">
        <v>17</v>
      </c>
      <c r="C75">
        <v>7</v>
      </c>
      <c r="D75">
        <v>43.2</v>
      </c>
      <c r="E75">
        <v>25</v>
      </c>
      <c r="F75">
        <v>40</v>
      </c>
      <c r="G75">
        <v>54</v>
      </c>
      <c r="H75">
        <v>9</v>
      </c>
      <c r="I75">
        <v>0</v>
      </c>
      <c r="J75">
        <v>1.7647710846540339</v>
      </c>
    </row>
    <row r="76" spans="1:10" x14ac:dyDescent="0.25">
      <c r="A76" s="3" t="s">
        <v>347</v>
      </c>
      <c r="B76" s="3" t="s">
        <v>15</v>
      </c>
      <c r="C76">
        <v>0</v>
      </c>
      <c r="D76">
        <v>14</v>
      </c>
      <c r="E76">
        <v>6</v>
      </c>
      <c r="F76">
        <v>9</v>
      </c>
      <c r="G76">
        <v>18</v>
      </c>
      <c r="H76">
        <v>2</v>
      </c>
      <c r="I76">
        <v>9</v>
      </c>
      <c r="J76">
        <v>1.7124030813495168</v>
      </c>
    </row>
    <row r="77" spans="1:10" x14ac:dyDescent="0.25">
      <c r="A77" s="3" t="s">
        <v>35</v>
      </c>
      <c r="B77" s="3" t="s">
        <v>36</v>
      </c>
      <c r="C77">
        <v>6</v>
      </c>
      <c r="D77">
        <v>37.200000000000003</v>
      </c>
      <c r="E77">
        <v>15</v>
      </c>
      <c r="F77">
        <v>32</v>
      </c>
      <c r="G77">
        <v>33</v>
      </c>
      <c r="H77">
        <v>13</v>
      </c>
      <c r="I77">
        <v>0</v>
      </c>
      <c r="J77">
        <v>1.6383197631878064</v>
      </c>
    </row>
    <row r="78" spans="1:10" x14ac:dyDescent="0.25">
      <c r="A78" s="3" t="s">
        <v>286</v>
      </c>
      <c r="B78" s="3" t="s">
        <v>45</v>
      </c>
      <c r="C78">
        <v>3</v>
      </c>
      <c r="D78">
        <v>19</v>
      </c>
      <c r="E78">
        <v>3</v>
      </c>
      <c r="F78">
        <v>14</v>
      </c>
      <c r="G78">
        <v>10</v>
      </c>
      <c r="H78">
        <v>3</v>
      </c>
      <c r="I78">
        <v>0</v>
      </c>
      <c r="J78">
        <v>1.6329120574026321</v>
      </c>
    </row>
    <row r="79" spans="1:10" x14ac:dyDescent="0.25">
      <c r="A79" s="3" t="s">
        <v>336</v>
      </c>
      <c r="B79" s="3" t="s">
        <v>20</v>
      </c>
      <c r="C79">
        <v>0</v>
      </c>
      <c r="D79">
        <v>13.2</v>
      </c>
      <c r="E79">
        <v>5</v>
      </c>
      <c r="F79">
        <v>11</v>
      </c>
      <c r="G79">
        <v>8</v>
      </c>
      <c r="H79">
        <v>4</v>
      </c>
      <c r="I79">
        <v>7</v>
      </c>
      <c r="J79">
        <v>1.5988075369328043</v>
      </c>
    </row>
    <row r="80" spans="1:10" x14ac:dyDescent="0.25">
      <c r="A80" s="3" t="s">
        <v>19</v>
      </c>
      <c r="B80" s="3" t="s">
        <v>20</v>
      </c>
      <c r="C80">
        <v>7</v>
      </c>
      <c r="D80">
        <v>44</v>
      </c>
      <c r="E80">
        <v>23</v>
      </c>
      <c r="F80">
        <v>38</v>
      </c>
      <c r="G80">
        <v>48</v>
      </c>
      <c r="H80">
        <v>19</v>
      </c>
      <c r="I80">
        <v>0</v>
      </c>
      <c r="J80">
        <v>1.5825062106235503</v>
      </c>
    </row>
    <row r="81" spans="1:10" x14ac:dyDescent="0.25">
      <c r="A81" s="3" t="s">
        <v>14</v>
      </c>
      <c r="B81" s="3" t="s">
        <v>15</v>
      </c>
      <c r="C81">
        <v>7</v>
      </c>
      <c r="D81">
        <v>43</v>
      </c>
      <c r="E81">
        <v>22</v>
      </c>
      <c r="F81">
        <v>46</v>
      </c>
      <c r="G81">
        <v>40</v>
      </c>
      <c r="H81">
        <v>15</v>
      </c>
      <c r="I81">
        <v>0</v>
      </c>
      <c r="J81">
        <v>1.561364841344552</v>
      </c>
    </row>
    <row r="82" spans="1:10" x14ac:dyDescent="0.25">
      <c r="A82" s="3" t="s">
        <v>143</v>
      </c>
      <c r="B82" s="3" t="s">
        <v>62</v>
      </c>
      <c r="C82">
        <v>6</v>
      </c>
      <c r="D82">
        <v>38.1</v>
      </c>
      <c r="E82">
        <v>20</v>
      </c>
      <c r="F82">
        <v>34</v>
      </c>
      <c r="G82">
        <v>39</v>
      </c>
      <c r="H82">
        <v>5</v>
      </c>
      <c r="I82">
        <v>0</v>
      </c>
      <c r="J82">
        <v>1.5609080139120306</v>
      </c>
    </row>
    <row r="83" spans="1:10" x14ac:dyDescent="0.25">
      <c r="A83" s="3" t="s">
        <v>238</v>
      </c>
      <c r="B83" s="3" t="s">
        <v>32</v>
      </c>
      <c r="C83">
        <v>7</v>
      </c>
      <c r="D83">
        <v>41</v>
      </c>
      <c r="E83">
        <v>16</v>
      </c>
      <c r="F83">
        <v>25</v>
      </c>
      <c r="G83">
        <v>32</v>
      </c>
      <c r="H83">
        <v>23</v>
      </c>
      <c r="I83">
        <v>0</v>
      </c>
      <c r="J83">
        <v>1.4839624958811102</v>
      </c>
    </row>
    <row r="84" spans="1:10" x14ac:dyDescent="0.25">
      <c r="A84" s="3" t="s">
        <v>243</v>
      </c>
      <c r="B84" s="3" t="s">
        <v>66</v>
      </c>
      <c r="C84">
        <v>6</v>
      </c>
      <c r="D84">
        <v>36.1</v>
      </c>
      <c r="E84">
        <v>17</v>
      </c>
      <c r="F84">
        <v>34</v>
      </c>
      <c r="G84">
        <v>35</v>
      </c>
      <c r="H84">
        <v>7</v>
      </c>
      <c r="I84">
        <v>0</v>
      </c>
      <c r="J84">
        <v>1.4136737048811285</v>
      </c>
    </row>
    <row r="85" spans="1:10" x14ac:dyDescent="0.25">
      <c r="A85" s="3" t="s">
        <v>56</v>
      </c>
      <c r="B85" s="3" t="s">
        <v>24</v>
      </c>
      <c r="C85">
        <v>7</v>
      </c>
      <c r="D85">
        <v>40</v>
      </c>
      <c r="E85">
        <v>20</v>
      </c>
      <c r="F85">
        <v>35</v>
      </c>
      <c r="G85">
        <v>46</v>
      </c>
      <c r="H85">
        <v>13</v>
      </c>
      <c r="I85">
        <v>0</v>
      </c>
      <c r="J85">
        <v>1.3670744197364542</v>
      </c>
    </row>
    <row r="86" spans="1:10" x14ac:dyDescent="0.25">
      <c r="A86" s="3" t="s">
        <v>113</v>
      </c>
      <c r="B86" s="3" t="s">
        <v>11</v>
      </c>
      <c r="C86">
        <v>6</v>
      </c>
      <c r="D86">
        <v>38</v>
      </c>
      <c r="E86">
        <v>20</v>
      </c>
      <c r="F86">
        <v>28</v>
      </c>
      <c r="G86">
        <v>42</v>
      </c>
      <c r="H86">
        <v>8</v>
      </c>
      <c r="I86">
        <v>0</v>
      </c>
      <c r="J86">
        <v>1.3570930646010058</v>
      </c>
    </row>
    <row r="87" spans="1:10" x14ac:dyDescent="0.25">
      <c r="A87" s="3" t="s">
        <v>201</v>
      </c>
      <c r="B87" s="3" t="s">
        <v>24</v>
      </c>
      <c r="C87">
        <v>2</v>
      </c>
      <c r="D87">
        <v>21.1</v>
      </c>
      <c r="E87">
        <v>3</v>
      </c>
      <c r="F87">
        <v>17</v>
      </c>
      <c r="G87">
        <v>17</v>
      </c>
      <c r="H87">
        <v>7</v>
      </c>
      <c r="I87">
        <v>0</v>
      </c>
      <c r="J87">
        <v>1.3414480002325651</v>
      </c>
    </row>
    <row r="88" spans="1:10" x14ac:dyDescent="0.25">
      <c r="A88" s="3" t="s">
        <v>104</v>
      </c>
      <c r="B88" s="3" t="s">
        <v>47</v>
      </c>
      <c r="C88">
        <v>5</v>
      </c>
      <c r="D88">
        <v>29</v>
      </c>
      <c r="E88">
        <v>10</v>
      </c>
      <c r="F88">
        <v>23</v>
      </c>
      <c r="G88">
        <v>23</v>
      </c>
      <c r="H88">
        <v>6</v>
      </c>
      <c r="I88">
        <v>0</v>
      </c>
      <c r="J88">
        <v>1.3167568973964643</v>
      </c>
    </row>
    <row r="89" spans="1:10" x14ac:dyDescent="0.25">
      <c r="A89" s="3" t="s">
        <v>263</v>
      </c>
      <c r="B89" s="3" t="s">
        <v>32</v>
      </c>
      <c r="C89">
        <v>6</v>
      </c>
      <c r="D89">
        <v>33.200000000000003</v>
      </c>
      <c r="E89">
        <v>11</v>
      </c>
      <c r="F89">
        <v>28</v>
      </c>
      <c r="G89">
        <v>24</v>
      </c>
      <c r="H89">
        <v>14</v>
      </c>
      <c r="I89">
        <v>0</v>
      </c>
      <c r="J89">
        <v>1.2903132199732252</v>
      </c>
    </row>
    <row r="90" spans="1:10" x14ac:dyDescent="0.25">
      <c r="A90" s="3" t="s">
        <v>169</v>
      </c>
      <c r="B90" s="3" t="s">
        <v>24</v>
      </c>
      <c r="C90">
        <v>5</v>
      </c>
      <c r="D90">
        <v>28.2</v>
      </c>
      <c r="E90">
        <v>9</v>
      </c>
      <c r="F90">
        <v>30</v>
      </c>
      <c r="G90">
        <v>27</v>
      </c>
      <c r="H90">
        <v>7</v>
      </c>
      <c r="I90">
        <v>0</v>
      </c>
      <c r="J90">
        <v>1.201213729411106</v>
      </c>
    </row>
    <row r="91" spans="1:10" x14ac:dyDescent="0.25">
      <c r="A91" s="3" t="s">
        <v>246</v>
      </c>
      <c r="B91" s="3" t="s">
        <v>84</v>
      </c>
      <c r="C91">
        <v>5</v>
      </c>
      <c r="D91">
        <v>29</v>
      </c>
      <c r="E91">
        <v>12</v>
      </c>
      <c r="F91">
        <v>19</v>
      </c>
      <c r="G91">
        <v>30</v>
      </c>
      <c r="H91">
        <v>2</v>
      </c>
      <c r="I91">
        <v>0</v>
      </c>
      <c r="J91">
        <v>1.1633468363716699</v>
      </c>
    </row>
    <row r="92" spans="1:10" x14ac:dyDescent="0.25">
      <c r="A92" s="3" t="s">
        <v>130</v>
      </c>
      <c r="B92" s="3" t="s">
        <v>81</v>
      </c>
      <c r="C92">
        <v>6</v>
      </c>
      <c r="D92">
        <v>37.200000000000003</v>
      </c>
      <c r="E92">
        <v>20</v>
      </c>
      <c r="F92">
        <v>37</v>
      </c>
      <c r="G92">
        <v>39</v>
      </c>
      <c r="H92">
        <v>8</v>
      </c>
      <c r="I92">
        <v>0</v>
      </c>
      <c r="J92">
        <v>1.0861152525499942</v>
      </c>
    </row>
    <row r="93" spans="1:10" x14ac:dyDescent="0.25">
      <c r="A93" s="3" t="s">
        <v>250</v>
      </c>
      <c r="B93" s="3" t="s">
        <v>70</v>
      </c>
      <c r="C93">
        <v>6</v>
      </c>
      <c r="D93">
        <v>32.1</v>
      </c>
      <c r="E93">
        <v>11</v>
      </c>
      <c r="F93">
        <v>34</v>
      </c>
      <c r="G93">
        <v>23</v>
      </c>
      <c r="H93">
        <v>13</v>
      </c>
      <c r="I93">
        <v>0</v>
      </c>
      <c r="J93">
        <v>1.085270732764128</v>
      </c>
    </row>
    <row r="94" spans="1:10" x14ac:dyDescent="0.25">
      <c r="A94" s="3" t="s">
        <v>44</v>
      </c>
      <c r="B94" s="3" t="s">
        <v>70</v>
      </c>
      <c r="C94">
        <v>6</v>
      </c>
      <c r="D94">
        <v>36.200000000000003</v>
      </c>
      <c r="E94">
        <v>19</v>
      </c>
      <c r="F94">
        <v>24</v>
      </c>
      <c r="G94">
        <v>40</v>
      </c>
      <c r="H94">
        <v>7</v>
      </c>
      <c r="I94">
        <v>0</v>
      </c>
      <c r="J94">
        <v>1.0826482813160931</v>
      </c>
    </row>
    <row r="95" spans="1:10" x14ac:dyDescent="0.25">
      <c r="A95" s="3" t="s">
        <v>67</v>
      </c>
      <c r="B95" s="3" t="s">
        <v>11</v>
      </c>
      <c r="C95">
        <v>6</v>
      </c>
      <c r="D95">
        <v>34.200000000000003</v>
      </c>
      <c r="E95">
        <v>13</v>
      </c>
      <c r="F95">
        <v>38</v>
      </c>
      <c r="G95">
        <v>31</v>
      </c>
      <c r="H95">
        <v>15</v>
      </c>
      <c r="I95">
        <v>0</v>
      </c>
      <c r="J95">
        <v>1.0699023603909759</v>
      </c>
    </row>
    <row r="96" spans="1:10" x14ac:dyDescent="0.25">
      <c r="A96" s="3" t="s">
        <v>247</v>
      </c>
      <c r="B96" s="3" t="s">
        <v>43</v>
      </c>
      <c r="C96">
        <v>0</v>
      </c>
      <c r="D96">
        <v>14</v>
      </c>
      <c r="E96">
        <v>1</v>
      </c>
      <c r="F96">
        <v>13</v>
      </c>
      <c r="G96">
        <v>4</v>
      </c>
      <c r="H96">
        <v>3</v>
      </c>
      <c r="I96">
        <v>1</v>
      </c>
      <c r="J96">
        <v>0.99919790312803447</v>
      </c>
    </row>
    <row r="97" spans="1:10" x14ac:dyDescent="0.25">
      <c r="A97" s="3" t="s">
        <v>253</v>
      </c>
      <c r="B97" s="3" t="s">
        <v>38</v>
      </c>
      <c r="C97">
        <v>6</v>
      </c>
      <c r="D97">
        <v>35.1</v>
      </c>
      <c r="E97">
        <v>15</v>
      </c>
      <c r="F97">
        <v>27</v>
      </c>
      <c r="G97">
        <v>33</v>
      </c>
      <c r="H97">
        <v>14</v>
      </c>
      <c r="I97">
        <v>0</v>
      </c>
      <c r="J97">
        <v>0.98902564534212667</v>
      </c>
    </row>
    <row r="98" spans="1:10" x14ac:dyDescent="0.25">
      <c r="A98" s="3" t="s">
        <v>23</v>
      </c>
      <c r="B98" s="3" t="s">
        <v>24</v>
      </c>
      <c r="C98">
        <v>4</v>
      </c>
      <c r="D98">
        <v>22.2</v>
      </c>
      <c r="E98">
        <v>5</v>
      </c>
      <c r="F98">
        <v>16</v>
      </c>
      <c r="G98">
        <v>23</v>
      </c>
      <c r="H98">
        <v>5</v>
      </c>
      <c r="I98">
        <v>0</v>
      </c>
      <c r="J98">
        <v>0.93653034656542933</v>
      </c>
    </row>
    <row r="99" spans="1:10" x14ac:dyDescent="0.25">
      <c r="A99" s="3" t="s">
        <v>205</v>
      </c>
      <c r="B99" s="3" t="s">
        <v>52</v>
      </c>
      <c r="C99">
        <v>7</v>
      </c>
      <c r="D99">
        <v>39</v>
      </c>
      <c r="E99">
        <v>18</v>
      </c>
      <c r="F99">
        <v>28</v>
      </c>
      <c r="G99">
        <v>33</v>
      </c>
      <c r="H99">
        <v>18</v>
      </c>
      <c r="I99">
        <v>0</v>
      </c>
      <c r="J99">
        <v>0.9183074044506967</v>
      </c>
    </row>
    <row r="100" spans="1:10" x14ac:dyDescent="0.25">
      <c r="A100" s="3" t="s">
        <v>106</v>
      </c>
      <c r="B100" s="3" t="s">
        <v>84</v>
      </c>
      <c r="C100">
        <v>4</v>
      </c>
      <c r="D100">
        <v>22</v>
      </c>
      <c r="E100">
        <v>6</v>
      </c>
      <c r="F100">
        <v>20</v>
      </c>
      <c r="G100">
        <v>16</v>
      </c>
      <c r="H100">
        <v>5</v>
      </c>
      <c r="I100">
        <v>0</v>
      </c>
      <c r="J100">
        <v>0.85746715548987917</v>
      </c>
    </row>
    <row r="101" spans="1:10" x14ac:dyDescent="0.25">
      <c r="A101" s="3" t="s">
        <v>28</v>
      </c>
      <c r="B101" s="3" t="s">
        <v>29</v>
      </c>
      <c r="C101">
        <v>7</v>
      </c>
      <c r="D101">
        <v>38.1</v>
      </c>
      <c r="E101">
        <v>18</v>
      </c>
      <c r="F101">
        <v>49</v>
      </c>
      <c r="G101">
        <v>41</v>
      </c>
      <c r="H101">
        <v>17</v>
      </c>
      <c r="I101">
        <v>0</v>
      </c>
      <c r="J101">
        <v>0.85278749670503062</v>
      </c>
    </row>
    <row r="102" spans="1:10" x14ac:dyDescent="0.25">
      <c r="A102" s="3" t="s">
        <v>285</v>
      </c>
      <c r="B102" s="3" t="s">
        <v>11</v>
      </c>
      <c r="C102">
        <v>0</v>
      </c>
      <c r="D102">
        <v>13</v>
      </c>
      <c r="E102">
        <v>2</v>
      </c>
      <c r="F102">
        <v>15</v>
      </c>
      <c r="G102">
        <v>5</v>
      </c>
      <c r="H102">
        <v>1</v>
      </c>
      <c r="I102">
        <v>1</v>
      </c>
      <c r="J102">
        <v>0.84699371018005221</v>
      </c>
    </row>
    <row r="103" spans="1:10" x14ac:dyDescent="0.25">
      <c r="A103" s="3" t="s">
        <v>27</v>
      </c>
      <c r="B103" s="3" t="s">
        <v>18</v>
      </c>
      <c r="C103">
        <v>6</v>
      </c>
      <c r="D103">
        <v>33.1</v>
      </c>
      <c r="E103">
        <v>14</v>
      </c>
      <c r="F103">
        <v>32</v>
      </c>
      <c r="G103">
        <v>33</v>
      </c>
      <c r="H103">
        <v>12</v>
      </c>
      <c r="I103">
        <v>0</v>
      </c>
      <c r="J103">
        <v>0.7874924079889154</v>
      </c>
    </row>
    <row r="104" spans="1:10" x14ac:dyDescent="0.25">
      <c r="A104" s="3" t="s">
        <v>64</v>
      </c>
      <c r="B104" s="3" t="s">
        <v>18</v>
      </c>
      <c r="C104">
        <v>6</v>
      </c>
      <c r="D104">
        <v>35</v>
      </c>
      <c r="E104">
        <v>14</v>
      </c>
      <c r="F104">
        <v>39</v>
      </c>
      <c r="G104">
        <v>29</v>
      </c>
      <c r="H104">
        <v>19</v>
      </c>
      <c r="I104">
        <v>0</v>
      </c>
      <c r="J104">
        <v>0.74620163867825351</v>
      </c>
    </row>
    <row r="105" spans="1:10" x14ac:dyDescent="0.25">
      <c r="A105" s="3" t="s">
        <v>266</v>
      </c>
      <c r="B105" s="3" t="s">
        <v>10</v>
      </c>
      <c r="C105">
        <v>6</v>
      </c>
      <c r="D105">
        <v>33</v>
      </c>
      <c r="E105">
        <v>14</v>
      </c>
      <c r="F105">
        <v>28</v>
      </c>
      <c r="G105">
        <v>27</v>
      </c>
      <c r="H105">
        <v>12</v>
      </c>
      <c r="I105">
        <v>0</v>
      </c>
      <c r="J105">
        <v>0.73944042888998762</v>
      </c>
    </row>
    <row r="106" spans="1:10" x14ac:dyDescent="0.25">
      <c r="A106" s="3" t="s">
        <v>186</v>
      </c>
      <c r="B106" s="3" t="s">
        <v>17</v>
      </c>
      <c r="C106">
        <v>0</v>
      </c>
      <c r="D106">
        <v>14.1</v>
      </c>
      <c r="E106">
        <v>4</v>
      </c>
      <c r="F106">
        <v>10</v>
      </c>
      <c r="G106">
        <v>16</v>
      </c>
      <c r="H106">
        <v>7</v>
      </c>
      <c r="I106">
        <v>7</v>
      </c>
      <c r="J106">
        <v>0.6943084574306102</v>
      </c>
    </row>
    <row r="107" spans="1:10" x14ac:dyDescent="0.25">
      <c r="A107" s="3" t="s">
        <v>370</v>
      </c>
      <c r="B107" s="3" t="s">
        <v>32</v>
      </c>
      <c r="C107">
        <v>0</v>
      </c>
      <c r="D107">
        <v>11.1</v>
      </c>
      <c r="E107">
        <v>7</v>
      </c>
      <c r="F107">
        <v>10</v>
      </c>
      <c r="G107">
        <v>14</v>
      </c>
      <c r="H107">
        <v>3</v>
      </c>
      <c r="I107">
        <v>10</v>
      </c>
      <c r="J107">
        <v>0.67812939024715746</v>
      </c>
    </row>
    <row r="108" spans="1:10" x14ac:dyDescent="0.25">
      <c r="A108" s="3" t="s">
        <v>179</v>
      </c>
      <c r="B108" s="3" t="s">
        <v>52</v>
      </c>
      <c r="C108">
        <v>4</v>
      </c>
      <c r="D108">
        <v>30.1</v>
      </c>
      <c r="E108">
        <v>12</v>
      </c>
      <c r="F108">
        <v>26</v>
      </c>
      <c r="G108">
        <v>20</v>
      </c>
      <c r="H108">
        <v>14</v>
      </c>
      <c r="I108">
        <v>0</v>
      </c>
      <c r="J108">
        <v>0.63925720609679981</v>
      </c>
    </row>
    <row r="109" spans="1:10" x14ac:dyDescent="0.25">
      <c r="A109" s="3" t="s">
        <v>207</v>
      </c>
      <c r="B109" s="3" t="s">
        <v>18</v>
      </c>
      <c r="C109">
        <v>6</v>
      </c>
      <c r="D109">
        <v>31.1</v>
      </c>
      <c r="E109">
        <v>11</v>
      </c>
      <c r="F109">
        <v>32</v>
      </c>
      <c r="G109">
        <v>27</v>
      </c>
      <c r="H109">
        <v>15</v>
      </c>
      <c r="I109">
        <v>0</v>
      </c>
      <c r="J109">
        <v>0.62851251607250713</v>
      </c>
    </row>
    <row r="110" spans="1:10" x14ac:dyDescent="0.25">
      <c r="A110" s="3" t="s">
        <v>131</v>
      </c>
      <c r="B110" s="3" t="s">
        <v>77</v>
      </c>
      <c r="C110">
        <v>7</v>
      </c>
      <c r="D110">
        <v>40</v>
      </c>
      <c r="E110">
        <v>23</v>
      </c>
      <c r="F110">
        <v>28</v>
      </c>
      <c r="G110">
        <v>45</v>
      </c>
      <c r="H110">
        <v>15</v>
      </c>
      <c r="I110">
        <v>0</v>
      </c>
      <c r="J110">
        <v>0.61288176895592916</v>
      </c>
    </row>
    <row r="111" spans="1:10" x14ac:dyDescent="0.25">
      <c r="A111" s="3" t="s">
        <v>176</v>
      </c>
      <c r="B111" s="3" t="s">
        <v>52</v>
      </c>
      <c r="C111">
        <v>5</v>
      </c>
      <c r="D111">
        <v>28.1</v>
      </c>
      <c r="E111">
        <v>11</v>
      </c>
      <c r="F111">
        <v>29</v>
      </c>
      <c r="G111">
        <v>34</v>
      </c>
      <c r="H111">
        <v>7</v>
      </c>
      <c r="I111">
        <v>0</v>
      </c>
      <c r="J111">
        <v>0.60087357300884969</v>
      </c>
    </row>
    <row r="112" spans="1:10" x14ac:dyDescent="0.25">
      <c r="A112" s="3" t="s">
        <v>193</v>
      </c>
      <c r="B112" s="3" t="s">
        <v>45</v>
      </c>
      <c r="C112">
        <v>3</v>
      </c>
      <c r="D112">
        <v>23.2</v>
      </c>
      <c r="E112">
        <v>8</v>
      </c>
      <c r="F112">
        <v>13</v>
      </c>
      <c r="G112">
        <v>20</v>
      </c>
      <c r="H112">
        <v>6</v>
      </c>
      <c r="I112">
        <v>0</v>
      </c>
      <c r="J112">
        <v>0.57995618463067999</v>
      </c>
    </row>
    <row r="113" spans="1:10" x14ac:dyDescent="0.25">
      <c r="A113" s="3" t="s">
        <v>224</v>
      </c>
      <c r="B113" s="3" t="s">
        <v>29</v>
      </c>
      <c r="C113">
        <v>6</v>
      </c>
      <c r="D113">
        <v>36.1</v>
      </c>
      <c r="E113">
        <v>20</v>
      </c>
      <c r="F113">
        <v>37</v>
      </c>
      <c r="G113">
        <v>34</v>
      </c>
      <c r="H113">
        <v>10</v>
      </c>
      <c r="I113">
        <v>0</v>
      </c>
      <c r="J113">
        <v>0.55562738602395867</v>
      </c>
    </row>
    <row r="114" spans="1:10" x14ac:dyDescent="0.25">
      <c r="A114" s="3" t="s">
        <v>128</v>
      </c>
      <c r="B114" s="3" t="s">
        <v>36</v>
      </c>
      <c r="C114">
        <v>6</v>
      </c>
      <c r="D114">
        <v>34.1</v>
      </c>
      <c r="E114">
        <v>18</v>
      </c>
      <c r="F114">
        <v>19</v>
      </c>
      <c r="G114">
        <v>43</v>
      </c>
      <c r="H114">
        <v>9</v>
      </c>
      <c r="I114">
        <v>0</v>
      </c>
      <c r="J114">
        <v>0.50765633166783908</v>
      </c>
    </row>
    <row r="115" spans="1:10" x14ac:dyDescent="0.25">
      <c r="A115" s="3" t="s">
        <v>182</v>
      </c>
      <c r="B115" s="3" t="s">
        <v>34</v>
      </c>
      <c r="C115">
        <v>7</v>
      </c>
      <c r="D115">
        <v>41.2</v>
      </c>
      <c r="E115">
        <v>25</v>
      </c>
      <c r="F115">
        <v>42</v>
      </c>
      <c r="G115">
        <v>40</v>
      </c>
      <c r="H115">
        <v>15</v>
      </c>
      <c r="I115">
        <v>0</v>
      </c>
      <c r="J115">
        <v>0.48805079766986653</v>
      </c>
    </row>
    <row r="116" spans="1:10" x14ac:dyDescent="0.25">
      <c r="A116" s="3" t="s">
        <v>185</v>
      </c>
      <c r="B116" s="3" t="s">
        <v>20</v>
      </c>
      <c r="C116">
        <v>0</v>
      </c>
      <c r="D116">
        <v>14.2</v>
      </c>
      <c r="E116">
        <v>1</v>
      </c>
      <c r="F116">
        <v>13</v>
      </c>
      <c r="G116">
        <v>9</v>
      </c>
      <c r="H116">
        <v>1</v>
      </c>
      <c r="I116">
        <v>0</v>
      </c>
      <c r="J116">
        <v>0.42727466350363125</v>
      </c>
    </row>
    <row r="117" spans="1:10" x14ac:dyDescent="0.25">
      <c r="A117" s="3" t="s">
        <v>105</v>
      </c>
      <c r="B117" s="3" t="s">
        <v>20</v>
      </c>
      <c r="C117">
        <v>6</v>
      </c>
      <c r="D117">
        <v>35.200000000000003</v>
      </c>
      <c r="E117">
        <v>18</v>
      </c>
      <c r="F117">
        <v>19</v>
      </c>
      <c r="G117">
        <v>33</v>
      </c>
      <c r="H117">
        <v>14</v>
      </c>
      <c r="I117">
        <v>0</v>
      </c>
      <c r="J117">
        <v>0.38384175963828521</v>
      </c>
    </row>
    <row r="118" spans="1:10" x14ac:dyDescent="0.25">
      <c r="A118" s="3" t="s">
        <v>189</v>
      </c>
      <c r="B118" s="3" t="s">
        <v>50</v>
      </c>
      <c r="C118">
        <v>0</v>
      </c>
      <c r="D118">
        <v>14.1</v>
      </c>
      <c r="E118">
        <v>0</v>
      </c>
      <c r="F118">
        <v>19</v>
      </c>
      <c r="G118">
        <v>11</v>
      </c>
      <c r="H118">
        <v>2</v>
      </c>
      <c r="I118">
        <v>0</v>
      </c>
      <c r="J118">
        <v>0.29368979830309877</v>
      </c>
    </row>
    <row r="119" spans="1:10" x14ac:dyDescent="0.25">
      <c r="A119" s="3" t="s">
        <v>57</v>
      </c>
      <c r="B119" s="3" t="s">
        <v>45</v>
      </c>
      <c r="C119">
        <v>6</v>
      </c>
      <c r="D119">
        <v>35.200000000000003</v>
      </c>
      <c r="E119">
        <v>18</v>
      </c>
      <c r="F119">
        <v>35</v>
      </c>
      <c r="G119">
        <v>41</v>
      </c>
      <c r="H119">
        <v>16</v>
      </c>
      <c r="I119">
        <v>0</v>
      </c>
      <c r="J119">
        <v>0.29285893258189194</v>
      </c>
    </row>
    <row r="120" spans="1:10" x14ac:dyDescent="0.25">
      <c r="A120" s="3" t="s">
        <v>275</v>
      </c>
      <c r="B120" s="3" t="s">
        <v>17</v>
      </c>
      <c r="C120">
        <v>0</v>
      </c>
      <c r="D120">
        <v>14.2</v>
      </c>
      <c r="E120">
        <v>1</v>
      </c>
      <c r="F120">
        <v>10</v>
      </c>
      <c r="G120">
        <v>5</v>
      </c>
      <c r="H120">
        <v>4</v>
      </c>
      <c r="I120">
        <v>0</v>
      </c>
      <c r="J120">
        <v>0.27454766784635648</v>
      </c>
    </row>
    <row r="121" spans="1:10" x14ac:dyDescent="0.25">
      <c r="A121" s="3" t="s">
        <v>140</v>
      </c>
      <c r="B121" s="3" t="s">
        <v>66</v>
      </c>
      <c r="C121">
        <v>7</v>
      </c>
      <c r="D121">
        <v>36.200000000000003</v>
      </c>
      <c r="E121">
        <v>20</v>
      </c>
      <c r="F121">
        <v>37</v>
      </c>
      <c r="G121">
        <v>40</v>
      </c>
      <c r="H121">
        <v>11</v>
      </c>
      <c r="I121">
        <v>0</v>
      </c>
      <c r="J121">
        <v>0.27297954323285895</v>
      </c>
    </row>
    <row r="122" spans="1:10" x14ac:dyDescent="0.25">
      <c r="A122" s="3" t="s">
        <v>88</v>
      </c>
      <c r="B122" s="3" t="s">
        <v>70</v>
      </c>
      <c r="C122">
        <v>0</v>
      </c>
      <c r="D122">
        <v>19</v>
      </c>
      <c r="E122">
        <v>4</v>
      </c>
      <c r="F122">
        <v>22</v>
      </c>
      <c r="G122">
        <v>9</v>
      </c>
      <c r="H122">
        <v>8</v>
      </c>
      <c r="I122">
        <v>2</v>
      </c>
      <c r="J122">
        <v>0.20355588020214344</v>
      </c>
    </row>
    <row r="123" spans="1:10" x14ac:dyDescent="0.25">
      <c r="A123" s="3" t="s">
        <v>103</v>
      </c>
      <c r="B123" s="3" t="s">
        <v>20</v>
      </c>
      <c r="C123">
        <v>6</v>
      </c>
      <c r="D123">
        <v>33.200000000000003</v>
      </c>
      <c r="E123">
        <v>20</v>
      </c>
      <c r="F123">
        <v>26</v>
      </c>
      <c r="G123">
        <v>43</v>
      </c>
      <c r="H123">
        <v>4</v>
      </c>
      <c r="I123">
        <v>0</v>
      </c>
      <c r="J123">
        <v>0.17594868933738822</v>
      </c>
    </row>
    <row r="124" spans="1:10" x14ac:dyDescent="0.25">
      <c r="A124" s="3" t="s">
        <v>235</v>
      </c>
      <c r="B124" s="3" t="s">
        <v>66</v>
      </c>
      <c r="C124">
        <v>0</v>
      </c>
      <c r="D124">
        <v>20</v>
      </c>
      <c r="E124">
        <v>4</v>
      </c>
      <c r="F124">
        <v>28</v>
      </c>
      <c r="G124">
        <v>10</v>
      </c>
      <c r="H124">
        <v>6</v>
      </c>
      <c r="I124">
        <v>1</v>
      </c>
      <c r="J124">
        <v>0.15131128291431331</v>
      </c>
    </row>
    <row r="125" spans="1:10" x14ac:dyDescent="0.25">
      <c r="A125" s="3" t="s">
        <v>108</v>
      </c>
      <c r="B125" s="3" t="s">
        <v>43</v>
      </c>
      <c r="C125">
        <v>6</v>
      </c>
      <c r="D125">
        <v>33</v>
      </c>
      <c r="E125">
        <v>16</v>
      </c>
      <c r="F125">
        <v>33</v>
      </c>
      <c r="G125">
        <v>32</v>
      </c>
      <c r="H125">
        <v>14</v>
      </c>
      <c r="I125">
        <v>0</v>
      </c>
      <c r="J125">
        <v>0.13635023690692455</v>
      </c>
    </row>
    <row r="126" spans="1:10" x14ac:dyDescent="0.25">
      <c r="A126" s="3" t="s">
        <v>372</v>
      </c>
      <c r="B126" s="3" t="s">
        <v>84</v>
      </c>
      <c r="C126">
        <v>0</v>
      </c>
      <c r="D126">
        <v>12.1</v>
      </c>
      <c r="E126">
        <v>8</v>
      </c>
      <c r="F126">
        <v>13</v>
      </c>
      <c r="G126">
        <v>10</v>
      </c>
      <c r="H126">
        <v>5</v>
      </c>
      <c r="I126">
        <v>8</v>
      </c>
      <c r="J126">
        <v>0.11931190370064026</v>
      </c>
    </row>
    <row r="127" spans="1:10" x14ac:dyDescent="0.25">
      <c r="A127" s="3" t="s">
        <v>203</v>
      </c>
      <c r="B127" s="3" t="s">
        <v>45</v>
      </c>
      <c r="C127">
        <v>0</v>
      </c>
      <c r="D127">
        <v>17</v>
      </c>
      <c r="E127">
        <v>2</v>
      </c>
      <c r="F127">
        <v>17</v>
      </c>
      <c r="G127">
        <v>7</v>
      </c>
      <c r="H127">
        <v>5</v>
      </c>
      <c r="I127">
        <v>0</v>
      </c>
      <c r="J127">
        <v>5.0878269757590411E-2</v>
      </c>
    </row>
    <row r="128" spans="1:10" x14ac:dyDescent="0.25">
      <c r="A128" s="3" t="s">
        <v>190</v>
      </c>
      <c r="B128" s="3" t="s">
        <v>70</v>
      </c>
      <c r="C128">
        <v>6</v>
      </c>
      <c r="D128">
        <v>33.200000000000003</v>
      </c>
      <c r="E128">
        <v>16</v>
      </c>
      <c r="F128">
        <v>47</v>
      </c>
      <c r="G128">
        <v>29</v>
      </c>
      <c r="H128">
        <v>16</v>
      </c>
      <c r="I128">
        <v>0</v>
      </c>
      <c r="J128">
        <v>2.1693130474172206E-2</v>
      </c>
    </row>
    <row r="129" spans="1:10" x14ac:dyDescent="0.25">
      <c r="A129" s="3" t="s">
        <v>21</v>
      </c>
      <c r="B129" s="3" t="s">
        <v>22</v>
      </c>
      <c r="C129">
        <v>6</v>
      </c>
      <c r="D129">
        <v>35.1</v>
      </c>
      <c r="E129">
        <v>19</v>
      </c>
      <c r="F129">
        <v>32</v>
      </c>
      <c r="G129">
        <v>35</v>
      </c>
      <c r="H129">
        <v>16</v>
      </c>
      <c r="I129">
        <v>0</v>
      </c>
      <c r="J129">
        <v>2.2763603642050878E-4</v>
      </c>
    </row>
    <row r="130" spans="1:10" x14ac:dyDescent="0.25">
      <c r="A130" s="3" t="s">
        <v>234</v>
      </c>
      <c r="B130" s="3" t="s">
        <v>36</v>
      </c>
      <c r="C130">
        <v>6</v>
      </c>
      <c r="D130">
        <v>31.2</v>
      </c>
      <c r="E130">
        <v>13</v>
      </c>
      <c r="F130">
        <v>36</v>
      </c>
      <c r="G130">
        <v>35</v>
      </c>
      <c r="H130">
        <v>17</v>
      </c>
      <c r="I130">
        <v>0</v>
      </c>
      <c r="J130">
        <v>-1.0550449490820013E-2</v>
      </c>
    </row>
    <row r="131" spans="1:10" x14ac:dyDescent="0.25">
      <c r="A131" s="3" t="s">
        <v>208</v>
      </c>
      <c r="B131" s="3" t="s">
        <v>22</v>
      </c>
      <c r="C131">
        <v>0</v>
      </c>
      <c r="D131">
        <v>19</v>
      </c>
      <c r="E131">
        <v>2</v>
      </c>
      <c r="F131">
        <v>18</v>
      </c>
      <c r="G131">
        <v>10</v>
      </c>
      <c r="H131">
        <v>6</v>
      </c>
      <c r="I131">
        <v>0</v>
      </c>
      <c r="J131">
        <v>-1.3482757820034552E-2</v>
      </c>
    </row>
    <row r="132" spans="1:10" x14ac:dyDescent="0.25">
      <c r="A132" s="3" t="s">
        <v>324</v>
      </c>
      <c r="B132" s="3" t="s">
        <v>70</v>
      </c>
      <c r="C132">
        <v>3</v>
      </c>
      <c r="D132">
        <v>19.100000000000001</v>
      </c>
      <c r="E132">
        <v>6</v>
      </c>
      <c r="F132">
        <v>3</v>
      </c>
      <c r="G132">
        <v>16</v>
      </c>
      <c r="H132">
        <v>6</v>
      </c>
      <c r="I132">
        <v>0</v>
      </c>
      <c r="J132">
        <v>-3.925197431861166E-2</v>
      </c>
    </row>
    <row r="133" spans="1:10" x14ac:dyDescent="0.25">
      <c r="A133" s="3" t="s">
        <v>282</v>
      </c>
      <c r="B133" s="3" t="s">
        <v>38</v>
      </c>
      <c r="C133">
        <v>3</v>
      </c>
      <c r="D133">
        <v>16.100000000000001</v>
      </c>
      <c r="E133">
        <v>2</v>
      </c>
      <c r="F133">
        <v>12</v>
      </c>
      <c r="G133">
        <v>13</v>
      </c>
      <c r="H133">
        <v>9</v>
      </c>
      <c r="I133">
        <v>0</v>
      </c>
      <c r="J133">
        <v>-5.6102912543049277E-2</v>
      </c>
    </row>
    <row r="134" spans="1:10" x14ac:dyDescent="0.25">
      <c r="A134" s="3" t="s">
        <v>236</v>
      </c>
      <c r="B134" s="3" t="s">
        <v>43</v>
      </c>
      <c r="C134">
        <v>0</v>
      </c>
      <c r="D134">
        <v>14.2</v>
      </c>
      <c r="E134">
        <v>1</v>
      </c>
      <c r="F134">
        <v>9</v>
      </c>
      <c r="G134">
        <v>10</v>
      </c>
      <c r="H134">
        <v>3</v>
      </c>
      <c r="I134">
        <v>0</v>
      </c>
      <c r="J134">
        <v>-7.0508448172934612E-2</v>
      </c>
    </row>
    <row r="135" spans="1:10" x14ac:dyDescent="0.25">
      <c r="A135" s="3" t="s">
        <v>170</v>
      </c>
      <c r="B135" s="3" t="s">
        <v>13</v>
      </c>
      <c r="C135">
        <v>7</v>
      </c>
      <c r="D135">
        <v>40</v>
      </c>
      <c r="E135">
        <v>28</v>
      </c>
      <c r="F135">
        <v>23</v>
      </c>
      <c r="G135">
        <v>48</v>
      </c>
      <c r="H135">
        <v>12</v>
      </c>
      <c r="I135">
        <v>0</v>
      </c>
      <c r="J135">
        <v>-0.12323180382152582</v>
      </c>
    </row>
    <row r="136" spans="1:10" x14ac:dyDescent="0.25">
      <c r="A136" s="3" t="s">
        <v>315</v>
      </c>
      <c r="B136" s="3" t="s">
        <v>62</v>
      </c>
      <c r="C136">
        <v>3</v>
      </c>
      <c r="D136">
        <v>17.100000000000001</v>
      </c>
      <c r="E136">
        <v>5</v>
      </c>
      <c r="F136">
        <v>17</v>
      </c>
      <c r="G136">
        <v>16</v>
      </c>
      <c r="H136">
        <v>4</v>
      </c>
      <c r="I136">
        <v>0</v>
      </c>
      <c r="J136">
        <v>-0.13949507500172215</v>
      </c>
    </row>
    <row r="137" spans="1:10" x14ac:dyDescent="0.25">
      <c r="A137" s="3" t="s">
        <v>194</v>
      </c>
      <c r="B137" s="3" t="s">
        <v>22</v>
      </c>
      <c r="C137">
        <v>0</v>
      </c>
      <c r="D137">
        <v>14</v>
      </c>
      <c r="E137">
        <v>2</v>
      </c>
      <c r="F137">
        <v>7</v>
      </c>
      <c r="G137">
        <v>13</v>
      </c>
      <c r="H137">
        <v>0</v>
      </c>
      <c r="I137">
        <v>0</v>
      </c>
      <c r="J137">
        <v>-0.14968362442713828</v>
      </c>
    </row>
    <row r="138" spans="1:10" x14ac:dyDescent="0.25">
      <c r="A138" s="3" t="s">
        <v>145</v>
      </c>
      <c r="B138" s="3" t="s">
        <v>81</v>
      </c>
      <c r="C138">
        <v>5</v>
      </c>
      <c r="D138">
        <v>28.1</v>
      </c>
      <c r="E138">
        <v>12</v>
      </c>
      <c r="F138">
        <v>21</v>
      </c>
      <c r="G138">
        <v>31</v>
      </c>
      <c r="H138">
        <v>13</v>
      </c>
      <c r="I138">
        <v>0</v>
      </c>
      <c r="J138">
        <v>-0.20065098339577392</v>
      </c>
    </row>
    <row r="139" spans="1:10" x14ac:dyDescent="0.25">
      <c r="A139" s="3" t="s">
        <v>123</v>
      </c>
      <c r="B139" s="3" t="s">
        <v>17</v>
      </c>
      <c r="C139">
        <v>5</v>
      </c>
      <c r="D139">
        <v>29.1</v>
      </c>
      <c r="E139">
        <v>15</v>
      </c>
      <c r="F139">
        <v>32</v>
      </c>
      <c r="G139">
        <v>26</v>
      </c>
      <c r="H139">
        <v>10</v>
      </c>
      <c r="I139">
        <v>0</v>
      </c>
      <c r="J139">
        <v>-0.24625302659735074</v>
      </c>
    </row>
    <row r="140" spans="1:10" x14ac:dyDescent="0.25">
      <c r="A140" s="3" t="s">
        <v>115</v>
      </c>
      <c r="B140" s="3" t="s">
        <v>45</v>
      </c>
      <c r="C140">
        <v>2</v>
      </c>
      <c r="D140">
        <v>18.2</v>
      </c>
      <c r="E140">
        <v>6</v>
      </c>
      <c r="F140">
        <v>19</v>
      </c>
      <c r="G140">
        <v>17</v>
      </c>
      <c r="H140">
        <v>6</v>
      </c>
      <c r="I140">
        <v>0</v>
      </c>
      <c r="J140">
        <v>-0.25410218013170893</v>
      </c>
    </row>
    <row r="141" spans="1:10" x14ac:dyDescent="0.25">
      <c r="A141" s="3" t="s">
        <v>278</v>
      </c>
      <c r="B141" s="3" t="s">
        <v>62</v>
      </c>
      <c r="C141">
        <v>0</v>
      </c>
      <c r="D141">
        <v>13.1</v>
      </c>
      <c r="E141">
        <v>1</v>
      </c>
      <c r="F141">
        <v>14</v>
      </c>
      <c r="G141">
        <v>8</v>
      </c>
      <c r="H141">
        <v>4</v>
      </c>
      <c r="I141">
        <v>0</v>
      </c>
      <c r="J141">
        <v>-0.27060081793203633</v>
      </c>
    </row>
    <row r="142" spans="1:10" x14ac:dyDescent="0.25">
      <c r="A142" s="3" t="s">
        <v>274</v>
      </c>
      <c r="B142" s="3" t="s">
        <v>15</v>
      </c>
      <c r="C142">
        <v>0</v>
      </c>
      <c r="D142">
        <v>10.1</v>
      </c>
      <c r="E142">
        <v>0</v>
      </c>
      <c r="F142">
        <v>14</v>
      </c>
      <c r="G142">
        <v>9</v>
      </c>
      <c r="H142">
        <v>2</v>
      </c>
      <c r="I142">
        <v>0</v>
      </c>
      <c r="J142">
        <v>-0.34263964212065595</v>
      </c>
    </row>
    <row r="143" spans="1:10" x14ac:dyDescent="0.25">
      <c r="A143" s="3" t="s">
        <v>59</v>
      </c>
      <c r="B143" s="3" t="s">
        <v>10</v>
      </c>
      <c r="C143">
        <v>6</v>
      </c>
      <c r="D143">
        <v>33</v>
      </c>
      <c r="E143">
        <v>19</v>
      </c>
      <c r="F143">
        <v>28</v>
      </c>
      <c r="G143">
        <v>37</v>
      </c>
      <c r="H143">
        <v>12</v>
      </c>
      <c r="I143">
        <v>0</v>
      </c>
      <c r="J143">
        <v>-0.35656606353812553</v>
      </c>
    </row>
    <row r="144" spans="1:10" x14ac:dyDescent="0.25">
      <c r="A144" s="3" t="s">
        <v>119</v>
      </c>
      <c r="B144" s="3" t="s">
        <v>20</v>
      </c>
      <c r="C144">
        <v>7</v>
      </c>
      <c r="D144">
        <v>34.1</v>
      </c>
      <c r="E144">
        <v>21</v>
      </c>
      <c r="F144">
        <v>28</v>
      </c>
      <c r="G144">
        <v>48</v>
      </c>
      <c r="H144">
        <v>8</v>
      </c>
      <c r="I144">
        <v>0</v>
      </c>
      <c r="J144">
        <v>-0.36922300492272581</v>
      </c>
    </row>
    <row r="145" spans="1:10" x14ac:dyDescent="0.25">
      <c r="A145" s="3" t="s">
        <v>33</v>
      </c>
      <c r="B145" s="3" t="s">
        <v>74</v>
      </c>
      <c r="C145">
        <v>7</v>
      </c>
      <c r="D145">
        <v>41.1</v>
      </c>
      <c r="E145">
        <v>31</v>
      </c>
      <c r="F145">
        <v>53</v>
      </c>
      <c r="G145">
        <v>45</v>
      </c>
      <c r="H145">
        <v>12</v>
      </c>
      <c r="I145">
        <v>0</v>
      </c>
      <c r="J145">
        <v>-0.40591169063080151</v>
      </c>
    </row>
    <row r="146" spans="1:10" x14ac:dyDescent="0.25">
      <c r="A146" s="3" t="s">
        <v>107</v>
      </c>
      <c r="B146" s="3" t="s">
        <v>38</v>
      </c>
      <c r="C146">
        <v>7</v>
      </c>
      <c r="D146">
        <v>34.200000000000003</v>
      </c>
      <c r="E146">
        <v>19</v>
      </c>
      <c r="F146">
        <v>28</v>
      </c>
      <c r="G146">
        <v>38</v>
      </c>
      <c r="H146">
        <v>14</v>
      </c>
      <c r="I146">
        <v>0</v>
      </c>
      <c r="J146">
        <v>-0.41171732027666824</v>
      </c>
    </row>
    <row r="147" spans="1:10" x14ac:dyDescent="0.25">
      <c r="A147" s="3" t="s">
        <v>99</v>
      </c>
      <c r="B147" s="3" t="s">
        <v>81</v>
      </c>
      <c r="C147">
        <v>6</v>
      </c>
      <c r="D147">
        <v>33</v>
      </c>
      <c r="E147">
        <v>21</v>
      </c>
      <c r="F147">
        <v>34</v>
      </c>
      <c r="G147">
        <v>43</v>
      </c>
      <c r="H147">
        <v>9</v>
      </c>
      <c r="I147">
        <v>0</v>
      </c>
      <c r="J147">
        <v>-0.53729253215577311</v>
      </c>
    </row>
    <row r="148" spans="1:10" x14ac:dyDescent="0.25">
      <c r="A148" s="3" t="s">
        <v>297</v>
      </c>
      <c r="B148" s="3" t="s">
        <v>47</v>
      </c>
      <c r="C148">
        <v>0</v>
      </c>
      <c r="D148">
        <v>13.1</v>
      </c>
      <c r="E148">
        <v>3</v>
      </c>
      <c r="F148">
        <v>19</v>
      </c>
      <c r="G148">
        <v>5</v>
      </c>
      <c r="H148">
        <v>4</v>
      </c>
      <c r="I148">
        <v>0</v>
      </c>
      <c r="J148">
        <v>-0.53764242334333989</v>
      </c>
    </row>
    <row r="149" spans="1:10" x14ac:dyDescent="0.25">
      <c r="A149" s="3" t="s">
        <v>215</v>
      </c>
      <c r="B149" s="3" t="s">
        <v>36</v>
      </c>
      <c r="C149">
        <v>0</v>
      </c>
      <c r="D149">
        <v>16</v>
      </c>
      <c r="E149">
        <v>4</v>
      </c>
      <c r="F149">
        <v>13</v>
      </c>
      <c r="G149">
        <v>10</v>
      </c>
      <c r="H149">
        <v>3</v>
      </c>
      <c r="I149">
        <v>0</v>
      </c>
      <c r="J149">
        <v>-0.53838962696852843</v>
      </c>
    </row>
    <row r="150" spans="1:10" x14ac:dyDescent="0.25">
      <c r="A150" s="3" t="s">
        <v>216</v>
      </c>
      <c r="B150" s="3" t="s">
        <v>15</v>
      </c>
      <c r="C150">
        <v>0</v>
      </c>
      <c r="D150">
        <v>18.2</v>
      </c>
      <c r="E150">
        <v>4</v>
      </c>
      <c r="F150">
        <v>15</v>
      </c>
      <c r="G150">
        <v>14</v>
      </c>
      <c r="H150">
        <v>4</v>
      </c>
      <c r="I150">
        <v>0</v>
      </c>
      <c r="J150">
        <v>-0.55256244984981295</v>
      </c>
    </row>
    <row r="151" spans="1:10" x14ac:dyDescent="0.25">
      <c r="A151" s="3" t="s">
        <v>367</v>
      </c>
      <c r="B151" s="3" t="s">
        <v>79</v>
      </c>
      <c r="C151">
        <v>0</v>
      </c>
      <c r="D151">
        <v>11.2</v>
      </c>
      <c r="E151">
        <v>7</v>
      </c>
      <c r="F151">
        <v>5</v>
      </c>
      <c r="G151">
        <v>15</v>
      </c>
      <c r="H151">
        <v>4</v>
      </c>
      <c r="I151">
        <v>8</v>
      </c>
      <c r="J151">
        <v>-0.55865645324164248</v>
      </c>
    </row>
    <row r="152" spans="1:10" x14ac:dyDescent="0.25">
      <c r="A152" s="3" t="s">
        <v>129</v>
      </c>
      <c r="B152" s="3" t="s">
        <v>20</v>
      </c>
      <c r="C152">
        <v>4</v>
      </c>
      <c r="D152">
        <v>24.2</v>
      </c>
      <c r="E152">
        <v>10</v>
      </c>
      <c r="F152">
        <v>17</v>
      </c>
      <c r="G152">
        <v>26</v>
      </c>
      <c r="H152">
        <v>11</v>
      </c>
      <c r="I152">
        <v>0</v>
      </c>
      <c r="J152">
        <v>-0.56055117499981055</v>
      </c>
    </row>
    <row r="153" spans="1:10" x14ac:dyDescent="0.25">
      <c r="A153" s="3" t="s">
        <v>244</v>
      </c>
      <c r="B153" s="3" t="s">
        <v>77</v>
      </c>
      <c r="C153">
        <v>0</v>
      </c>
      <c r="D153">
        <v>13.1</v>
      </c>
      <c r="E153">
        <v>3</v>
      </c>
      <c r="F153">
        <v>15</v>
      </c>
      <c r="G153">
        <v>7</v>
      </c>
      <c r="H153">
        <v>3</v>
      </c>
      <c r="I153">
        <v>0</v>
      </c>
      <c r="J153">
        <v>-0.57509242124045556</v>
      </c>
    </row>
    <row r="154" spans="1:10" x14ac:dyDescent="0.25">
      <c r="A154" s="3" t="s">
        <v>114</v>
      </c>
      <c r="B154" s="3" t="s">
        <v>13</v>
      </c>
      <c r="C154">
        <v>6</v>
      </c>
      <c r="D154">
        <v>34.1</v>
      </c>
      <c r="E154">
        <v>23</v>
      </c>
      <c r="F154">
        <v>22</v>
      </c>
      <c r="G154">
        <v>37</v>
      </c>
      <c r="H154">
        <v>9</v>
      </c>
      <c r="I154">
        <v>0</v>
      </c>
      <c r="J154">
        <v>-0.61690751419683354</v>
      </c>
    </row>
    <row r="155" spans="1:10" x14ac:dyDescent="0.25">
      <c r="A155" s="3" t="s">
        <v>289</v>
      </c>
      <c r="B155" s="3" t="s">
        <v>26</v>
      </c>
      <c r="C155">
        <v>0</v>
      </c>
      <c r="D155">
        <v>12.1</v>
      </c>
      <c r="E155">
        <v>2</v>
      </c>
      <c r="F155">
        <v>19</v>
      </c>
      <c r="G155">
        <v>11</v>
      </c>
      <c r="H155">
        <v>7</v>
      </c>
      <c r="I155">
        <v>3</v>
      </c>
      <c r="J155">
        <v>-0.62826962767399719</v>
      </c>
    </row>
    <row r="156" spans="1:10" x14ac:dyDescent="0.25">
      <c r="A156" s="3" t="s">
        <v>252</v>
      </c>
      <c r="B156" s="3" t="s">
        <v>22</v>
      </c>
      <c r="C156">
        <v>0</v>
      </c>
      <c r="D156">
        <v>18</v>
      </c>
      <c r="E156">
        <v>6</v>
      </c>
      <c r="F156">
        <v>18</v>
      </c>
      <c r="G156">
        <v>11</v>
      </c>
      <c r="H156">
        <v>3</v>
      </c>
      <c r="I156">
        <v>0</v>
      </c>
      <c r="J156">
        <v>-0.70478196310000785</v>
      </c>
    </row>
    <row r="157" spans="1:10" x14ac:dyDescent="0.25">
      <c r="A157" s="3" t="s">
        <v>305</v>
      </c>
      <c r="B157" s="3" t="s">
        <v>45</v>
      </c>
      <c r="C157">
        <v>0</v>
      </c>
      <c r="D157">
        <v>11.1</v>
      </c>
      <c r="E157">
        <v>3</v>
      </c>
      <c r="F157">
        <v>16</v>
      </c>
      <c r="G157">
        <v>10</v>
      </c>
      <c r="H157">
        <v>3</v>
      </c>
      <c r="I157">
        <v>2</v>
      </c>
      <c r="J157">
        <v>-0.72506728292896072</v>
      </c>
    </row>
    <row r="158" spans="1:10" x14ac:dyDescent="0.25">
      <c r="A158" s="3" t="s">
        <v>361</v>
      </c>
      <c r="B158" s="3" t="s">
        <v>34</v>
      </c>
      <c r="C158">
        <v>0</v>
      </c>
      <c r="D158">
        <v>10.199999999999999</v>
      </c>
      <c r="E158">
        <v>6</v>
      </c>
      <c r="F158">
        <v>8</v>
      </c>
      <c r="G158">
        <v>12</v>
      </c>
      <c r="H158">
        <v>4</v>
      </c>
      <c r="I158">
        <v>7</v>
      </c>
      <c r="J158">
        <v>-0.75700797678150611</v>
      </c>
    </row>
    <row r="159" spans="1:10" x14ac:dyDescent="0.25">
      <c r="A159" s="3" t="s">
        <v>296</v>
      </c>
      <c r="B159" s="3" t="s">
        <v>54</v>
      </c>
      <c r="C159">
        <v>0</v>
      </c>
      <c r="D159">
        <v>13.2</v>
      </c>
      <c r="E159">
        <v>3</v>
      </c>
      <c r="F159">
        <v>8</v>
      </c>
      <c r="G159">
        <v>7</v>
      </c>
      <c r="H159">
        <v>4</v>
      </c>
      <c r="I159">
        <v>0</v>
      </c>
      <c r="J159">
        <v>-0.7614749689297533</v>
      </c>
    </row>
    <row r="160" spans="1:10" x14ac:dyDescent="0.25">
      <c r="A160" s="3" t="s">
        <v>120</v>
      </c>
      <c r="B160" s="3" t="s">
        <v>18</v>
      </c>
      <c r="C160">
        <v>6</v>
      </c>
      <c r="D160">
        <v>32.200000000000003</v>
      </c>
      <c r="E160">
        <v>17</v>
      </c>
      <c r="F160">
        <v>22</v>
      </c>
      <c r="G160">
        <v>36</v>
      </c>
      <c r="H160">
        <v>19</v>
      </c>
      <c r="I160">
        <v>0</v>
      </c>
      <c r="J160">
        <v>-0.77682889042119707</v>
      </c>
    </row>
    <row r="161" spans="1:10" x14ac:dyDescent="0.25">
      <c r="A161" s="3" t="s">
        <v>101</v>
      </c>
      <c r="B161" s="3" t="s">
        <v>62</v>
      </c>
      <c r="C161">
        <v>6</v>
      </c>
      <c r="D161">
        <v>32.1</v>
      </c>
      <c r="E161">
        <v>21</v>
      </c>
      <c r="F161">
        <v>22</v>
      </c>
      <c r="G161">
        <v>38</v>
      </c>
      <c r="H161">
        <v>8</v>
      </c>
      <c r="I161">
        <v>0</v>
      </c>
      <c r="J161">
        <v>-0.78930379087202462</v>
      </c>
    </row>
    <row r="162" spans="1:10" x14ac:dyDescent="0.25">
      <c r="A162" s="3" t="s">
        <v>320</v>
      </c>
      <c r="B162" s="3" t="s">
        <v>10</v>
      </c>
      <c r="C162">
        <v>0</v>
      </c>
      <c r="D162">
        <v>13</v>
      </c>
      <c r="E162">
        <v>4</v>
      </c>
      <c r="F162">
        <v>10</v>
      </c>
      <c r="G162">
        <v>6</v>
      </c>
      <c r="H162">
        <v>3</v>
      </c>
      <c r="I162">
        <v>0</v>
      </c>
      <c r="J162">
        <v>-0.79526477516863703</v>
      </c>
    </row>
    <row r="163" spans="1:10" x14ac:dyDescent="0.25">
      <c r="A163" s="3" t="s">
        <v>276</v>
      </c>
      <c r="B163" s="3" t="s">
        <v>38</v>
      </c>
      <c r="C163">
        <v>0</v>
      </c>
      <c r="D163">
        <v>14.2</v>
      </c>
      <c r="E163">
        <v>1</v>
      </c>
      <c r="F163">
        <v>21</v>
      </c>
      <c r="G163">
        <v>8</v>
      </c>
      <c r="H163">
        <v>8</v>
      </c>
      <c r="I163">
        <v>0</v>
      </c>
      <c r="J163">
        <v>-0.82900904129906205</v>
      </c>
    </row>
    <row r="164" spans="1:10" x14ac:dyDescent="0.25">
      <c r="A164" s="3" t="s">
        <v>346</v>
      </c>
      <c r="B164" s="3" t="s">
        <v>79</v>
      </c>
      <c r="C164">
        <v>2</v>
      </c>
      <c r="D164">
        <v>14</v>
      </c>
      <c r="E164">
        <v>6</v>
      </c>
      <c r="F164">
        <v>13</v>
      </c>
      <c r="G164">
        <v>10</v>
      </c>
      <c r="H164">
        <v>3</v>
      </c>
      <c r="I164">
        <v>0</v>
      </c>
      <c r="J164">
        <v>-0.82909305608724848</v>
      </c>
    </row>
    <row r="165" spans="1:10" x14ac:dyDescent="0.25">
      <c r="A165" s="3" t="s">
        <v>245</v>
      </c>
      <c r="B165" s="3" t="s">
        <v>81</v>
      </c>
      <c r="C165">
        <v>6</v>
      </c>
      <c r="D165">
        <v>32.1</v>
      </c>
      <c r="E165">
        <v>22</v>
      </c>
      <c r="F165">
        <v>25</v>
      </c>
      <c r="G165">
        <v>42</v>
      </c>
      <c r="H165">
        <v>6</v>
      </c>
      <c r="I165">
        <v>0</v>
      </c>
      <c r="J165">
        <v>-0.84571248980892988</v>
      </c>
    </row>
    <row r="166" spans="1:10" x14ac:dyDescent="0.25">
      <c r="A166" s="3" t="s">
        <v>261</v>
      </c>
      <c r="B166" s="3" t="s">
        <v>13</v>
      </c>
      <c r="C166">
        <v>0</v>
      </c>
      <c r="D166">
        <v>16.100000000000001</v>
      </c>
      <c r="E166">
        <v>3</v>
      </c>
      <c r="F166">
        <v>20</v>
      </c>
      <c r="G166">
        <v>9</v>
      </c>
      <c r="H166">
        <v>7</v>
      </c>
      <c r="I166">
        <v>0</v>
      </c>
      <c r="J166">
        <v>-0.86008980012588188</v>
      </c>
    </row>
    <row r="167" spans="1:10" x14ac:dyDescent="0.25">
      <c r="A167" s="3" t="s">
        <v>73</v>
      </c>
      <c r="B167" s="3" t="s">
        <v>74</v>
      </c>
      <c r="C167">
        <v>6</v>
      </c>
      <c r="D167">
        <v>34.200000000000003</v>
      </c>
      <c r="E167">
        <v>22</v>
      </c>
      <c r="F167">
        <v>25</v>
      </c>
      <c r="G167">
        <v>34</v>
      </c>
      <c r="H167">
        <v>15</v>
      </c>
      <c r="I167">
        <v>0</v>
      </c>
      <c r="J167">
        <v>-0.86855946577838727</v>
      </c>
    </row>
    <row r="168" spans="1:10" x14ac:dyDescent="0.25">
      <c r="A168" s="3" t="s">
        <v>313</v>
      </c>
      <c r="B168" s="3" t="s">
        <v>17</v>
      </c>
      <c r="C168">
        <v>0</v>
      </c>
      <c r="D168">
        <v>14</v>
      </c>
      <c r="E168">
        <v>4</v>
      </c>
      <c r="F168">
        <v>14</v>
      </c>
      <c r="G168">
        <v>11</v>
      </c>
      <c r="H168">
        <v>4</v>
      </c>
      <c r="I168">
        <v>1</v>
      </c>
      <c r="J168">
        <v>-0.87234449132856551</v>
      </c>
    </row>
    <row r="169" spans="1:10" x14ac:dyDescent="0.25">
      <c r="A169" s="3" t="s">
        <v>255</v>
      </c>
      <c r="B169" s="3" t="s">
        <v>38</v>
      </c>
      <c r="C169">
        <v>2</v>
      </c>
      <c r="D169">
        <v>15.2</v>
      </c>
      <c r="E169">
        <v>7</v>
      </c>
      <c r="F169">
        <v>13</v>
      </c>
      <c r="G169">
        <v>12</v>
      </c>
      <c r="H169">
        <v>3</v>
      </c>
      <c r="I169">
        <v>0</v>
      </c>
      <c r="J169">
        <v>-0.87856915585204187</v>
      </c>
    </row>
    <row r="170" spans="1:10" x14ac:dyDescent="0.25">
      <c r="A170" s="3" t="s">
        <v>40</v>
      </c>
      <c r="B170" s="3" t="s">
        <v>10</v>
      </c>
      <c r="C170">
        <v>6</v>
      </c>
      <c r="D170">
        <v>31.2</v>
      </c>
      <c r="E170">
        <v>20</v>
      </c>
      <c r="F170">
        <v>30</v>
      </c>
      <c r="G170">
        <v>35</v>
      </c>
      <c r="H170">
        <v>8</v>
      </c>
      <c r="I170">
        <v>0</v>
      </c>
      <c r="J170">
        <v>-0.88019327918659962</v>
      </c>
    </row>
    <row r="171" spans="1:10" x14ac:dyDescent="0.25">
      <c r="A171" s="3" t="s">
        <v>294</v>
      </c>
      <c r="B171" s="3" t="s">
        <v>52</v>
      </c>
      <c r="C171">
        <v>2</v>
      </c>
      <c r="D171">
        <v>10</v>
      </c>
      <c r="E171">
        <v>2</v>
      </c>
      <c r="F171">
        <v>7</v>
      </c>
      <c r="G171">
        <v>8</v>
      </c>
      <c r="H171">
        <v>4</v>
      </c>
      <c r="I171">
        <v>0</v>
      </c>
      <c r="J171">
        <v>-0.90372129843000693</v>
      </c>
    </row>
    <row r="172" spans="1:10" x14ac:dyDescent="0.25">
      <c r="A172" s="3" t="s">
        <v>256</v>
      </c>
      <c r="B172" s="3" t="s">
        <v>32</v>
      </c>
      <c r="C172">
        <v>6</v>
      </c>
      <c r="D172">
        <v>31.2</v>
      </c>
      <c r="E172">
        <v>19</v>
      </c>
      <c r="F172">
        <v>18</v>
      </c>
      <c r="G172">
        <v>33</v>
      </c>
      <c r="H172">
        <v>11</v>
      </c>
      <c r="I172">
        <v>0</v>
      </c>
      <c r="J172">
        <v>-0.90442658378820684</v>
      </c>
    </row>
    <row r="173" spans="1:10" x14ac:dyDescent="0.25">
      <c r="A173" s="3" t="s">
        <v>138</v>
      </c>
      <c r="B173" s="3" t="s">
        <v>79</v>
      </c>
      <c r="C173">
        <v>2</v>
      </c>
      <c r="D173">
        <v>20.100000000000001</v>
      </c>
      <c r="E173">
        <v>10</v>
      </c>
      <c r="F173">
        <v>17</v>
      </c>
      <c r="G173">
        <v>20</v>
      </c>
      <c r="H173">
        <v>7</v>
      </c>
      <c r="I173">
        <v>0</v>
      </c>
      <c r="J173">
        <v>-0.93000972819927852</v>
      </c>
    </row>
    <row r="174" spans="1:10" x14ac:dyDescent="0.25">
      <c r="A174" s="3" t="s">
        <v>304</v>
      </c>
      <c r="B174" s="3" t="s">
        <v>32</v>
      </c>
      <c r="C174">
        <v>0</v>
      </c>
      <c r="D174">
        <v>11.2</v>
      </c>
      <c r="E174">
        <v>3</v>
      </c>
      <c r="F174">
        <v>15</v>
      </c>
      <c r="G174">
        <v>6</v>
      </c>
      <c r="H174">
        <v>3</v>
      </c>
      <c r="I174">
        <v>0</v>
      </c>
      <c r="J174">
        <v>-0.93617276870594024</v>
      </c>
    </row>
    <row r="175" spans="1:10" x14ac:dyDescent="0.25">
      <c r="A175" s="3" t="s">
        <v>300</v>
      </c>
      <c r="B175" s="3" t="s">
        <v>36</v>
      </c>
      <c r="C175">
        <v>0</v>
      </c>
      <c r="D175">
        <v>12.2</v>
      </c>
      <c r="E175">
        <v>3</v>
      </c>
      <c r="F175">
        <v>10</v>
      </c>
      <c r="G175">
        <v>8</v>
      </c>
      <c r="H175">
        <v>3</v>
      </c>
      <c r="I175">
        <v>0</v>
      </c>
      <c r="J175">
        <v>-0.94171362460660868</v>
      </c>
    </row>
    <row r="176" spans="1:10" x14ac:dyDescent="0.25">
      <c r="A176" s="3" t="s">
        <v>284</v>
      </c>
      <c r="B176" s="3" t="s">
        <v>47</v>
      </c>
      <c r="C176">
        <v>0</v>
      </c>
      <c r="D176">
        <v>13.1</v>
      </c>
      <c r="E176">
        <v>2</v>
      </c>
      <c r="F176">
        <v>12</v>
      </c>
      <c r="G176">
        <v>6</v>
      </c>
      <c r="H176">
        <v>7</v>
      </c>
      <c r="I176">
        <v>0</v>
      </c>
      <c r="J176">
        <v>-0.97572866470467345</v>
      </c>
    </row>
    <row r="177" spans="1:10" x14ac:dyDescent="0.25">
      <c r="A177" s="3" t="s">
        <v>308</v>
      </c>
      <c r="B177" s="3" t="s">
        <v>52</v>
      </c>
      <c r="C177">
        <v>2</v>
      </c>
      <c r="D177">
        <v>11</v>
      </c>
      <c r="E177">
        <v>3</v>
      </c>
      <c r="F177">
        <v>10</v>
      </c>
      <c r="G177">
        <v>7</v>
      </c>
      <c r="H177">
        <v>5</v>
      </c>
      <c r="I177">
        <v>0</v>
      </c>
      <c r="J177">
        <v>-0.98348817564495339</v>
      </c>
    </row>
    <row r="178" spans="1:10" x14ac:dyDescent="0.25">
      <c r="A178" s="3" t="s">
        <v>16</v>
      </c>
      <c r="B178" s="3" t="s">
        <v>17</v>
      </c>
      <c r="C178">
        <v>6</v>
      </c>
      <c r="D178">
        <v>30.2</v>
      </c>
      <c r="E178">
        <v>16</v>
      </c>
      <c r="F178">
        <v>32</v>
      </c>
      <c r="G178">
        <v>34</v>
      </c>
      <c r="H178">
        <v>16</v>
      </c>
      <c r="I178">
        <v>0</v>
      </c>
      <c r="J178">
        <v>-0.99673193708994168</v>
      </c>
    </row>
    <row r="179" spans="1:10" x14ac:dyDescent="0.25">
      <c r="A179" s="3" t="s">
        <v>314</v>
      </c>
      <c r="B179" s="3" t="s">
        <v>81</v>
      </c>
      <c r="C179">
        <v>0</v>
      </c>
      <c r="D179">
        <v>14</v>
      </c>
      <c r="E179">
        <v>4</v>
      </c>
      <c r="F179">
        <v>27</v>
      </c>
      <c r="G179">
        <v>10</v>
      </c>
      <c r="H179">
        <v>3</v>
      </c>
      <c r="I179">
        <v>0</v>
      </c>
      <c r="J179">
        <v>-1.0093603169648409</v>
      </c>
    </row>
    <row r="180" spans="1:10" x14ac:dyDescent="0.25">
      <c r="A180" s="3" t="s">
        <v>265</v>
      </c>
      <c r="B180" s="3" t="s">
        <v>52</v>
      </c>
      <c r="C180">
        <v>2</v>
      </c>
      <c r="D180">
        <v>12</v>
      </c>
      <c r="E180">
        <v>4</v>
      </c>
      <c r="F180">
        <v>4</v>
      </c>
      <c r="G180">
        <v>9</v>
      </c>
      <c r="H180">
        <v>4</v>
      </c>
      <c r="I180">
        <v>0</v>
      </c>
      <c r="J180">
        <v>-1.0195651711692835</v>
      </c>
    </row>
    <row r="181" spans="1:10" x14ac:dyDescent="0.25">
      <c r="A181" s="3" t="s">
        <v>124</v>
      </c>
      <c r="B181" s="3" t="s">
        <v>62</v>
      </c>
      <c r="C181">
        <v>0</v>
      </c>
      <c r="D181">
        <v>18</v>
      </c>
      <c r="E181">
        <v>4</v>
      </c>
      <c r="F181">
        <v>26</v>
      </c>
      <c r="G181">
        <v>12</v>
      </c>
      <c r="H181">
        <v>8</v>
      </c>
      <c r="I181">
        <v>0</v>
      </c>
      <c r="J181">
        <v>-1.0745281863632845</v>
      </c>
    </row>
    <row r="182" spans="1:10" x14ac:dyDescent="0.25">
      <c r="A182" s="3" t="s">
        <v>180</v>
      </c>
      <c r="B182" s="3" t="s">
        <v>45</v>
      </c>
      <c r="C182">
        <v>5</v>
      </c>
      <c r="D182">
        <v>29.1</v>
      </c>
      <c r="E182">
        <v>19</v>
      </c>
      <c r="F182">
        <v>21</v>
      </c>
      <c r="G182">
        <v>35</v>
      </c>
      <c r="H182">
        <v>8</v>
      </c>
      <c r="I182">
        <v>0</v>
      </c>
      <c r="J182">
        <v>-1.077470926099426</v>
      </c>
    </row>
    <row r="183" spans="1:10" x14ac:dyDescent="0.25">
      <c r="A183" s="3" t="s">
        <v>298</v>
      </c>
      <c r="B183" s="3" t="s">
        <v>43</v>
      </c>
      <c r="C183">
        <v>0</v>
      </c>
      <c r="D183">
        <v>13</v>
      </c>
      <c r="E183">
        <v>3</v>
      </c>
      <c r="F183">
        <v>12</v>
      </c>
      <c r="G183">
        <v>11</v>
      </c>
      <c r="H183">
        <v>3</v>
      </c>
      <c r="I183">
        <v>0</v>
      </c>
      <c r="J183">
        <v>-1.1026528502866719</v>
      </c>
    </row>
    <row r="184" spans="1:10" x14ac:dyDescent="0.25">
      <c r="A184" s="3" t="s">
        <v>325</v>
      </c>
      <c r="B184" s="3" t="s">
        <v>11</v>
      </c>
      <c r="C184">
        <v>0</v>
      </c>
      <c r="D184">
        <v>12.2</v>
      </c>
      <c r="E184">
        <v>4</v>
      </c>
      <c r="F184">
        <v>16</v>
      </c>
      <c r="G184">
        <v>7</v>
      </c>
      <c r="H184">
        <v>3</v>
      </c>
      <c r="I184">
        <v>0</v>
      </c>
      <c r="J184">
        <v>-1.1454380446940531</v>
      </c>
    </row>
    <row r="185" spans="1:10" x14ac:dyDescent="0.25">
      <c r="A185" s="3" t="s">
        <v>91</v>
      </c>
      <c r="B185" s="3" t="s">
        <v>18</v>
      </c>
      <c r="C185">
        <v>6</v>
      </c>
      <c r="D185">
        <v>33.1</v>
      </c>
      <c r="E185">
        <v>22</v>
      </c>
      <c r="F185">
        <v>25</v>
      </c>
      <c r="G185">
        <v>42</v>
      </c>
      <c r="H185">
        <v>14</v>
      </c>
      <c r="I185">
        <v>0</v>
      </c>
      <c r="J185">
        <v>-1.1469044321468485</v>
      </c>
    </row>
    <row r="186" spans="1:10" x14ac:dyDescent="0.25">
      <c r="A186" s="3" t="s">
        <v>72</v>
      </c>
      <c r="B186" s="3" t="s">
        <v>22</v>
      </c>
      <c r="C186">
        <v>6</v>
      </c>
      <c r="D186">
        <v>31.1</v>
      </c>
      <c r="E186">
        <v>20</v>
      </c>
      <c r="F186">
        <v>27</v>
      </c>
      <c r="G186">
        <v>35</v>
      </c>
      <c r="H186">
        <v>11</v>
      </c>
      <c r="I186">
        <v>0</v>
      </c>
      <c r="J186">
        <v>-1.1836190006304512</v>
      </c>
    </row>
    <row r="187" spans="1:10" x14ac:dyDescent="0.25">
      <c r="A187" s="3" t="s">
        <v>258</v>
      </c>
      <c r="B187" s="3" t="s">
        <v>17</v>
      </c>
      <c r="C187">
        <v>0</v>
      </c>
      <c r="D187">
        <v>10</v>
      </c>
      <c r="E187">
        <v>2</v>
      </c>
      <c r="F187">
        <v>7</v>
      </c>
      <c r="G187">
        <v>9</v>
      </c>
      <c r="H187">
        <v>2</v>
      </c>
      <c r="I187">
        <v>0</v>
      </c>
      <c r="J187">
        <v>-1.2113239278238193</v>
      </c>
    </row>
    <row r="188" spans="1:10" x14ac:dyDescent="0.25">
      <c r="A188" s="3" t="s">
        <v>281</v>
      </c>
      <c r="B188" s="3" t="s">
        <v>74</v>
      </c>
      <c r="C188">
        <v>0</v>
      </c>
      <c r="D188">
        <v>10.1</v>
      </c>
      <c r="E188">
        <v>1</v>
      </c>
      <c r="F188">
        <v>11</v>
      </c>
      <c r="G188">
        <v>10</v>
      </c>
      <c r="H188">
        <v>3</v>
      </c>
      <c r="I188">
        <v>0</v>
      </c>
      <c r="J188">
        <v>-1.2188793362751356</v>
      </c>
    </row>
    <row r="189" spans="1:10" x14ac:dyDescent="0.25">
      <c r="A189" s="3" t="s">
        <v>303</v>
      </c>
      <c r="B189" s="3" t="s">
        <v>79</v>
      </c>
      <c r="C189">
        <v>0</v>
      </c>
      <c r="D189">
        <v>12</v>
      </c>
      <c r="E189">
        <v>3</v>
      </c>
      <c r="F189">
        <v>15</v>
      </c>
      <c r="G189">
        <v>8</v>
      </c>
      <c r="H189">
        <v>4</v>
      </c>
      <c r="I189">
        <v>0</v>
      </c>
      <c r="J189">
        <v>-1.2311127144766836</v>
      </c>
    </row>
    <row r="190" spans="1:10" x14ac:dyDescent="0.25">
      <c r="A190" s="3" t="s">
        <v>223</v>
      </c>
      <c r="B190" s="3" t="s">
        <v>62</v>
      </c>
      <c r="C190">
        <v>5</v>
      </c>
      <c r="D190">
        <v>23.1</v>
      </c>
      <c r="E190">
        <v>10</v>
      </c>
      <c r="F190">
        <v>22</v>
      </c>
      <c r="G190">
        <v>27</v>
      </c>
      <c r="H190">
        <v>11</v>
      </c>
      <c r="I190">
        <v>0</v>
      </c>
      <c r="J190">
        <v>-1.2514669988132705</v>
      </c>
    </row>
    <row r="191" spans="1:10" x14ac:dyDescent="0.25">
      <c r="A191" s="3" t="s">
        <v>222</v>
      </c>
      <c r="B191" s="3" t="s">
        <v>24</v>
      </c>
      <c r="C191">
        <v>0</v>
      </c>
      <c r="D191">
        <v>15</v>
      </c>
      <c r="E191">
        <v>5</v>
      </c>
      <c r="F191">
        <v>21</v>
      </c>
      <c r="G191">
        <v>15</v>
      </c>
      <c r="H191">
        <v>4</v>
      </c>
      <c r="I191">
        <v>1</v>
      </c>
      <c r="J191">
        <v>-1.2647010787819313</v>
      </c>
    </row>
    <row r="192" spans="1:10" x14ac:dyDescent="0.25">
      <c r="A192" s="3" t="s">
        <v>199</v>
      </c>
      <c r="B192" s="3" t="s">
        <v>36</v>
      </c>
      <c r="C192">
        <v>0</v>
      </c>
      <c r="D192">
        <v>16</v>
      </c>
      <c r="E192">
        <v>8</v>
      </c>
      <c r="F192">
        <v>8</v>
      </c>
      <c r="G192">
        <v>17</v>
      </c>
      <c r="H192">
        <v>3</v>
      </c>
      <c r="I192">
        <v>2</v>
      </c>
      <c r="J192">
        <v>-1.29807861956732</v>
      </c>
    </row>
    <row r="193" spans="1:10" x14ac:dyDescent="0.25">
      <c r="A193" s="3" t="s">
        <v>321</v>
      </c>
      <c r="B193" s="3" t="s">
        <v>74</v>
      </c>
      <c r="C193">
        <v>0</v>
      </c>
      <c r="D193">
        <v>13</v>
      </c>
      <c r="E193">
        <v>4</v>
      </c>
      <c r="F193">
        <v>13</v>
      </c>
      <c r="G193">
        <v>10</v>
      </c>
      <c r="H193">
        <v>3</v>
      </c>
      <c r="I193">
        <v>0</v>
      </c>
      <c r="J193">
        <v>-1.299188433885649</v>
      </c>
    </row>
    <row r="194" spans="1:10" x14ac:dyDescent="0.25">
      <c r="A194" s="3" t="s">
        <v>322</v>
      </c>
      <c r="B194" s="3" t="s">
        <v>13</v>
      </c>
      <c r="C194">
        <v>0</v>
      </c>
      <c r="D194">
        <v>13</v>
      </c>
      <c r="E194">
        <v>4</v>
      </c>
      <c r="F194">
        <v>20</v>
      </c>
      <c r="G194">
        <v>10</v>
      </c>
      <c r="H194">
        <v>3</v>
      </c>
      <c r="I194">
        <v>0</v>
      </c>
      <c r="J194">
        <v>-1.299188433885649</v>
      </c>
    </row>
    <row r="195" spans="1:10" x14ac:dyDescent="0.25">
      <c r="A195" s="3" t="s">
        <v>287</v>
      </c>
      <c r="B195" s="3" t="s">
        <v>22</v>
      </c>
      <c r="C195">
        <v>0</v>
      </c>
      <c r="D195">
        <v>12.2</v>
      </c>
      <c r="E195">
        <v>2</v>
      </c>
      <c r="F195">
        <v>11</v>
      </c>
      <c r="G195">
        <v>10</v>
      </c>
      <c r="H195">
        <v>5</v>
      </c>
      <c r="I195">
        <v>0</v>
      </c>
      <c r="J195">
        <v>-1.3316229619049798</v>
      </c>
    </row>
    <row r="196" spans="1:10" x14ac:dyDescent="0.25">
      <c r="A196" s="3" t="s">
        <v>264</v>
      </c>
      <c r="B196" s="3" t="s">
        <v>54</v>
      </c>
      <c r="C196">
        <v>0</v>
      </c>
      <c r="D196">
        <v>13.2</v>
      </c>
      <c r="E196">
        <v>4</v>
      </c>
      <c r="F196">
        <v>7</v>
      </c>
      <c r="G196">
        <v>11</v>
      </c>
      <c r="H196">
        <v>3</v>
      </c>
      <c r="I196">
        <v>0</v>
      </c>
      <c r="J196">
        <v>-1.3604651004024715</v>
      </c>
    </row>
    <row r="197" spans="1:10" x14ac:dyDescent="0.25">
      <c r="A197" s="3" t="s">
        <v>92</v>
      </c>
      <c r="B197" s="3" t="s">
        <v>18</v>
      </c>
      <c r="C197">
        <v>1</v>
      </c>
      <c r="D197">
        <v>15.1</v>
      </c>
      <c r="E197">
        <v>6</v>
      </c>
      <c r="F197">
        <v>11</v>
      </c>
      <c r="G197">
        <v>13</v>
      </c>
      <c r="H197">
        <v>8</v>
      </c>
      <c r="I197">
        <v>0</v>
      </c>
      <c r="J197">
        <v>-1.3704840827235329</v>
      </c>
    </row>
    <row r="198" spans="1:10" x14ac:dyDescent="0.25">
      <c r="A198" s="3" t="s">
        <v>221</v>
      </c>
      <c r="B198" s="3" t="s">
        <v>62</v>
      </c>
      <c r="C198">
        <v>0</v>
      </c>
      <c r="D198">
        <v>16.100000000000001</v>
      </c>
      <c r="E198">
        <v>4</v>
      </c>
      <c r="F198">
        <v>17</v>
      </c>
      <c r="G198">
        <v>12</v>
      </c>
      <c r="H198">
        <v>7</v>
      </c>
      <c r="I198">
        <v>0</v>
      </c>
      <c r="J198">
        <v>-1.3754777478037841</v>
      </c>
    </row>
    <row r="199" spans="1:10" x14ac:dyDescent="0.25">
      <c r="A199" s="3" t="s">
        <v>254</v>
      </c>
      <c r="B199" s="3" t="s">
        <v>11</v>
      </c>
      <c r="C199">
        <v>0</v>
      </c>
      <c r="D199">
        <v>16.100000000000001</v>
      </c>
      <c r="E199">
        <v>5</v>
      </c>
      <c r="F199">
        <v>12</v>
      </c>
      <c r="G199">
        <v>11</v>
      </c>
      <c r="H199">
        <v>6</v>
      </c>
      <c r="I199">
        <v>0</v>
      </c>
      <c r="J199">
        <v>-1.3790083693673154</v>
      </c>
    </row>
    <row r="200" spans="1:10" x14ac:dyDescent="0.25">
      <c r="A200" s="3" t="s">
        <v>328</v>
      </c>
      <c r="B200" s="3" t="s">
        <v>66</v>
      </c>
      <c r="C200">
        <v>0</v>
      </c>
      <c r="D200">
        <v>15.1</v>
      </c>
      <c r="E200">
        <v>5</v>
      </c>
      <c r="F200">
        <v>23</v>
      </c>
      <c r="G200">
        <v>10</v>
      </c>
      <c r="H200">
        <v>5</v>
      </c>
      <c r="I200">
        <v>0</v>
      </c>
      <c r="J200">
        <v>-1.3791104953228686</v>
      </c>
    </row>
    <row r="201" spans="1:10" x14ac:dyDescent="0.25">
      <c r="A201" s="3" t="s">
        <v>248</v>
      </c>
      <c r="B201" s="3" t="s">
        <v>26</v>
      </c>
      <c r="C201">
        <v>5</v>
      </c>
      <c r="D201">
        <v>26.2</v>
      </c>
      <c r="E201">
        <v>16</v>
      </c>
      <c r="F201">
        <v>27</v>
      </c>
      <c r="G201">
        <v>29</v>
      </c>
      <c r="H201">
        <v>8</v>
      </c>
      <c r="I201">
        <v>0</v>
      </c>
      <c r="J201">
        <v>-1.3839455925394502</v>
      </c>
    </row>
    <row r="202" spans="1:10" x14ac:dyDescent="0.25">
      <c r="A202" s="3" t="s">
        <v>94</v>
      </c>
      <c r="B202" s="3" t="s">
        <v>84</v>
      </c>
      <c r="C202">
        <v>2</v>
      </c>
      <c r="D202">
        <v>21</v>
      </c>
      <c r="E202">
        <v>12</v>
      </c>
      <c r="F202">
        <v>22</v>
      </c>
      <c r="G202">
        <v>21</v>
      </c>
      <c r="H202">
        <v>9</v>
      </c>
      <c r="I202">
        <v>0</v>
      </c>
      <c r="J202">
        <v>-1.3890564287966085</v>
      </c>
    </row>
    <row r="203" spans="1:10" x14ac:dyDescent="0.25">
      <c r="A203" s="3" t="s">
        <v>292</v>
      </c>
      <c r="B203" s="3" t="s">
        <v>70</v>
      </c>
      <c r="C203">
        <v>0</v>
      </c>
      <c r="D203">
        <v>11</v>
      </c>
      <c r="E203">
        <v>2</v>
      </c>
      <c r="F203">
        <v>17</v>
      </c>
      <c r="G203">
        <v>8</v>
      </c>
      <c r="H203">
        <v>5</v>
      </c>
      <c r="I203">
        <v>0</v>
      </c>
      <c r="J203">
        <v>-1.4484326625988684</v>
      </c>
    </row>
    <row r="204" spans="1:10" x14ac:dyDescent="0.25">
      <c r="A204" s="3" t="s">
        <v>127</v>
      </c>
      <c r="B204" s="3" t="s">
        <v>50</v>
      </c>
      <c r="C204">
        <v>6</v>
      </c>
      <c r="D204">
        <v>31</v>
      </c>
      <c r="E204">
        <v>16</v>
      </c>
      <c r="F204">
        <v>25</v>
      </c>
      <c r="G204">
        <v>24</v>
      </c>
      <c r="H204">
        <v>25</v>
      </c>
      <c r="I204">
        <v>0</v>
      </c>
      <c r="J204">
        <v>-1.4856353298642078</v>
      </c>
    </row>
    <row r="205" spans="1:10" x14ac:dyDescent="0.25">
      <c r="A205" s="3" t="s">
        <v>309</v>
      </c>
      <c r="B205" s="3" t="s">
        <v>74</v>
      </c>
      <c r="C205">
        <v>0</v>
      </c>
      <c r="D205">
        <v>11</v>
      </c>
      <c r="E205">
        <v>3</v>
      </c>
      <c r="F205">
        <v>15</v>
      </c>
      <c r="G205">
        <v>6</v>
      </c>
      <c r="H205">
        <v>5</v>
      </c>
      <c r="I205">
        <v>0</v>
      </c>
      <c r="J205">
        <v>-1.5002133341767772</v>
      </c>
    </row>
    <row r="206" spans="1:10" x14ac:dyDescent="0.25">
      <c r="A206" s="3" t="s">
        <v>337</v>
      </c>
      <c r="B206" s="3" t="s">
        <v>26</v>
      </c>
      <c r="C206">
        <v>3</v>
      </c>
      <c r="D206">
        <v>16.100000000000001</v>
      </c>
      <c r="E206">
        <v>6</v>
      </c>
      <c r="F206">
        <v>5</v>
      </c>
      <c r="G206">
        <v>13</v>
      </c>
      <c r="H206">
        <v>9</v>
      </c>
      <c r="I206">
        <v>0</v>
      </c>
      <c r="J206">
        <v>-1.5004615003661681</v>
      </c>
    </row>
    <row r="207" spans="1:10" x14ac:dyDescent="0.25">
      <c r="A207" s="3" t="s">
        <v>344</v>
      </c>
      <c r="B207" s="3" t="s">
        <v>74</v>
      </c>
      <c r="C207">
        <v>0</v>
      </c>
      <c r="D207">
        <v>12.1</v>
      </c>
      <c r="E207">
        <v>5</v>
      </c>
      <c r="F207">
        <v>12</v>
      </c>
      <c r="G207">
        <v>4</v>
      </c>
      <c r="H207">
        <v>5</v>
      </c>
      <c r="I207">
        <v>0</v>
      </c>
      <c r="J207">
        <v>-1.55404803940507</v>
      </c>
    </row>
    <row r="208" spans="1:10" x14ac:dyDescent="0.25">
      <c r="A208" s="3" t="s">
        <v>290</v>
      </c>
      <c r="B208" s="3" t="s">
        <v>24</v>
      </c>
      <c r="C208">
        <v>0</v>
      </c>
      <c r="D208">
        <v>12.1</v>
      </c>
      <c r="E208">
        <v>2</v>
      </c>
      <c r="F208">
        <v>17</v>
      </c>
      <c r="G208">
        <v>13</v>
      </c>
      <c r="H208">
        <v>4</v>
      </c>
      <c r="I208">
        <v>0</v>
      </c>
      <c r="J208">
        <v>-1.5621499518643305</v>
      </c>
    </row>
    <row r="209" spans="1:10" x14ac:dyDescent="0.25">
      <c r="A209" s="3" t="s">
        <v>334</v>
      </c>
      <c r="B209" s="3" t="s">
        <v>47</v>
      </c>
      <c r="C209">
        <v>0</v>
      </c>
      <c r="D209">
        <v>11.1</v>
      </c>
      <c r="E209">
        <v>4</v>
      </c>
      <c r="F209">
        <v>13</v>
      </c>
      <c r="G209">
        <v>9</v>
      </c>
      <c r="H209">
        <v>2</v>
      </c>
      <c r="I209">
        <v>0</v>
      </c>
      <c r="J209">
        <v>-1.5819836864892602</v>
      </c>
    </row>
    <row r="210" spans="1:10" x14ac:dyDescent="0.25">
      <c r="A210" s="3" t="s">
        <v>307</v>
      </c>
      <c r="B210" s="3" t="s">
        <v>96</v>
      </c>
      <c r="C210">
        <v>0</v>
      </c>
      <c r="D210">
        <v>15</v>
      </c>
      <c r="E210">
        <v>4</v>
      </c>
      <c r="F210">
        <v>7</v>
      </c>
      <c r="G210">
        <v>15</v>
      </c>
      <c r="H210">
        <v>5</v>
      </c>
      <c r="I210">
        <v>0</v>
      </c>
      <c r="J210">
        <v>-1.6151597136474536</v>
      </c>
    </row>
    <row r="211" spans="1:10" x14ac:dyDescent="0.25">
      <c r="A211" s="3" t="s">
        <v>49</v>
      </c>
      <c r="B211" s="3" t="s">
        <v>50</v>
      </c>
      <c r="C211">
        <v>6</v>
      </c>
      <c r="D211">
        <v>29.2</v>
      </c>
      <c r="E211">
        <v>19</v>
      </c>
      <c r="F211">
        <v>29</v>
      </c>
      <c r="G211">
        <v>32</v>
      </c>
      <c r="H211">
        <v>11</v>
      </c>
      <c r="I211">
        <v>0</v>
      </c>
      <c r="J211">
        <v>-1.651443866752127</v>
      </c>
    </row>
    <row r="212" spans="1:10" x14ac:dyDescent="0.25">
      <c r="A212" s="3" t="s">
        <v>310</v>
      </c>
      <c r="B212" s="3" t="s">
        <v>77</v>
      </c>
      <c r="C212">
        <v>0</v>
      </c>
      <c r="D212">
        <v>11</v>
      </c>
      <c r="E212">
        <v>3</v>
      </c>
      <c r="F212">
        <v>16</v>
      </c>
      <c r="G212">
        <v>10</v>
      </c>
      <c r="H212">
        <v>3</v>
      </c>
      <c r="I212">
        <v>0</v>
      </c>
      <c r="J212">
        <v>-1.6557768699007056</v>
      </c>
    </row>
    <row r="213" spans="1:10" x14ac:dyDescent="0.25">
      <c r="A213" s="3" t="s">
        <v>316</v>
      </c>
      <c r="B213" s="3" t="s">
        <v>32</v>
      </c>
      <c r="C213">
        <v>1</v>
      </c>
      <c r="D213">
        <v>10.1</v>
      </c>
      <c r="E213">
        <v>3</v>
      </c>
      <c r="F213">
        <v>5</v>
      </c>
      <c r="G213">
        <v>12</v>
      </c>
      <c r="H213">
        <v>3</v>
      </c>
      <c r="I213">
        <v>0</v>
      </c>
      <c r="J213">
        <v>-1.6875661013660348</v>
      </c>
    </row>
    <row r="214" spans="1:10" x14ac:dyDescent="0.25">
      <c r="A214" s="3" t="s">
        <v>306</v>
      </c>
      <c r="B214" s="3" t="s">
        <v>32</v>
      </c>
      <c r="C214">
        <v>0</v>
      </c>
      <c r="D214">
        <v>15</v>
      </c>
      <c r="E214">
        <v>4</v>
      </c>
      <c r="F214">
        <v>12</v>
      </c>
      <c r="G214">
        <v>14</v>
      </c>
      <c r="H214">
        <v>6</v>
      </c>
      <c r="I214">
        <v>0</v>
      </c>
      <c r="J214">
        <v>-1.7020655407973073</v>
      </c>
    </row>
    <row r="215" spans="1:10" x14ac:dyDescent="0.25">
      <c r="A215" s="3" t="s">
        <v>293</v>
      </c>
      <c r="B215" s="3" t="s">
        <v>24</v>
      </c>
      <c r="C215">
        <v>0</v>
      </c>
      <c r="D215">
        <v>10.199999999999999</v>
      </c>
      <c r="E215">
        <v>2</v>
      </c>
      <c r="F215">
        <v>16</v>
      </c>
      <c r="G215">
        <v>8</v>
      </c>
      <c r="H215">
        <v>5</v>
      </c>
      <c r="I215">
        <v>0</v>
      </c>
      <c r="J215">
        <v>-1.7647484438776775</v>
      </c>
    </row>
    <row r="216" spans="1:10" x14ac:dyDescent="0.25">
      <c r="A216" s="3" t="s">
        <v>311</v>
      </c>
      <c r="B216" s="3" t="s">
        <v>24</v>
      </c>
      <c r="C216">
        <v>0</v>
      </c>
      <c r="D216">
        <v>14.1</v>
      </c>
      <c r="E216">
        <v>4</v>
      </c>
      <c r="F216">
        <v>20</v>
      </c>
      <c r="G216">
        <v>10</v>
      </c>
      <c r="H216">
        <v>7</v>
      </c>
      <c r="I216">
        <v>0</v>
      </c>
      <c r="J216">
        <v>-1.7677528008738126</v>
      </c>
    </row>
    <row r="217" spans="1:10" x14ac:dyDescent="0.25">
      <c r="A217" s="3" t="s">
        <v>329</v>
      </c>
      <c r="B217" s="3" t="s">
        <v>22</v>
      </c>
      <c r="C217">
        <v>2</v>
      </c>
      <c r="D217">
        <v>12</v>
      </c>
      <c r="E217">
        <v>4</v>
      </c>
      <c r="F217">
        <v>4</v>
      </c>
      <c r="G217">
        <v>11</v>
      </c>
      <c r="H217">
        <v>6</v>
      </c>
      <c r="I217">
        <v>0</v>
      </c>
      <c r="J217">
        <v>-1.7682627314623713</v>
      </c>
    </row>
    <row r="218" spans="1:10" x14ac:dyDescent="0.25">
      <c r="A218" s="3" t="s">
        <v>345</v>
      </c>
      <c r="B218" s="3" t="s">
        <v>43</v>
      </c>
      <c r="C218">
        <v>0</v>
      </c>
      <c r="D218">
        <v>12.1</v>
      </c>
      <c r="E218">
        <v>5</v>
      </c>
      <c r="F218">
        <v>12</v>
      </c>
      <c r="G218">
        <v>9</v>
      </c>
      <c r="H218">
        <v>3</v>
      </c>
      <c r="I218">
        <v>0</v>
      </c>
      <c r="J218">
        <v>-1.8056827822785422</v>
      </c>
    </row>
    <row r="219" spans="1:10" x14ac:dyDescent="0.25">
      <c r="A219" s="3" t="s">
        <v>191</v>
      </c>
      <c r="B219" s="3" t="s">
        <v>18</v>
      </c>
      <c r="C219">
        <v>0</v>
      </c>
      <c r="D219">
        <v>15.2</v>
      </c>
      <c r="E219">
        <v>5</v>
      </c>
      <c r="F219">
        <v>13</v>
      </c>
      <c r="G219">
        <v>11</v>
      </c>
      <c r="H219">
        <v>7</v>
      </c>
      <c r="I219">
        <v>0</v>
      </c>
      <c r="J219">
        <v>-1.8112067314297458</v>
      </c>
    </row>
    <row r="220" spans="1:10" x14ac:dyDescent="0.25">
      <c r="A220" s="3" t="s">
        <v>366</v>
      </c>
      <c r="B220" s="3" t="s">
        <v>79</v>
      </c>
      <c r="C220">
        <v>4</v>
      </c>
      <c r="D220">
        <v>21.2</v>
      </c>
      <c r="E220">
        <v>13</v>
      </c>
      <c r="F220">
        <v>28</v>
      </c>
      <c r="G220">
        <v>21</v>
      </c>
      <c r="H220">
        <v>6</v>
      </c>
      <c r="I220">
        <v>0</v>
      </c>
      <c r="J220">
        <v>-1.8252941874091486</v>
      </c>
    </row>
    <row r="221" spans="1:10" x14ac:dyDescent="0.25">
      <c r="A221" s="3" t="s">
        <v>195</v>
      </c>
      <c r="B221" s="3" t="s">
        <v>15</v>
      </c>
      <c r="C221">
        <v>0</v>
      </c>
      <c r="D221">
        <v>16</v>
      </c>
      <c r="E221">
        <v>9</v>
      </c>
      <c r="F221">
        <v>19</v>
      </c>
      <c r="G221">
        <v>11</v>
      </c>
      <c r="H221">
        <v>5</v>
      </c>
      <c r="I221">
        <v>1</v>
      </c>
      <c r="J221">
        <v>-1.8351474168276698</v>
      </c>
    </row>
    <row r="222" spans="1:10" x14ac:dyDescent="0.25">
      <c r="A222" s="3" t="s">
        <v>167</v>
      </c>
      <c r="B222" s="3" t="s">
        <v>34</v>
      </c>
      <c r="C222">
        <v>0</v>
      </c>
      <c r="D222">
        <v>14.1</v>
      </c>
      <c r="E222">
        <v>5</v>
      </c>
      <c r="F222">
        <v>5</v>
      </c>
      <c r="G222">
        <v>17</v>
      </c>
      <c r="H222">
        <v>2</v>
      </c>
      <c r="I222">
        <v>0</v>
      </c>
      <c r="J222">
        <v>-1.849324760127941</v>
      </c>
    </row>
    <row r="223" spans="1:10" x14ac:dyDescent="0.25">
      <c r="A223" s="3" t="s">
        <v>332</v>
      </c>
      <c r="B223" s="3" t="s">
        <v>17</v>
      </c>
      <c r="C223">
        <v>0</v>
      </c>
      <c r="D223">
        <v>11.2</v>
      </c>
      <c r="E223">
        <v>4</v>
      </c>
      <c r="F223">
        <v>8</v>
      </c>
      <c r="G223">
        <v>11</v>
      </c>
      <c r="H223">
        <v>2</v>
      </c>
      <c r="I223">
        <v>0</v>
      </c>
      <c r="J223">
        <v>-1.8643958698076126</v>
      </c>
    </row>
    <row r="224" spans="1:10" x14ac:dyDescent="0.25">
      <c r="A224" s="3" t="s">
        <v>356</v>
      </c>
      <c r="B224" s="3" t="s">
        <v>18</v>
      </c>
      <c r="C224">
        <v>0</v>
      </c>
      <c r="D224">
        <v>14.1</v>
      </c>
      <c r="E224">
        <v>7</v>
      </c>
      <c r="F224">
        <v>14</v>
      </c>
      <c r="G224">
        <v>14</v>
      </c>
      <c r="H224">
        <v>3</v>
      </c>
      <c r="I224">
        <v>1</v>
      </c>
      <c r="J224">
        <v>-1.8667253119509097</v>
      </c>
    </row>
    <row r="225" spans="1:10" x14ac:dyDescent="0.25">
      <c r="A225" s="3" t="s">
        <v>61</v>
      </c>
      <c r="B225" s="3" t="s">
        <v>62</v>
      </c>
      <c r="C225">
        <v>4</v>
      </c>
      <c r="D225">
        <v>23.1</v>
      </c>
      <c r="E225">
        <v>15</v>
      </c>
      <c r="F225">
        <v>19</v>
      </c>
      <c r="G225">
        <v>26</v>
      </c>
      <c r="H225">
        <v>7</v>
      </c>
      <c r="I225">
        <v>0</v>
      </c>
      <c r="J225">
        <v>-1.880740659892268</v>
      </c>
    </row>
    <row r="226" spans="1:10" x14ac:dyDescent="0.25">
      <c r="A226" s="3" t="s">
        <v>339</v>
      </c>
      <c r="B226" s="3" t="s">
        <v>34</v>
      </c>
      <c r="C226">
        <v>0</v>
      </c>
      <c r="D226">
        <v>13</v>
      </c>
      <c r="E226">
        <v>5</v>
      </c>
      <c r="F226">
        <v>15</v>
      </c>
      <c r="G226">
        <v>14</v>
      </c>
      <c r="H226">
        <v>2</v>
      </c>
      <c r="I226">
        <v>0</v>
      </c>
      <c r="J226">
        <v>-1.9127418490517847</v>
      </c>
    </row>
    <row r="227" spans="1:10" x14ac:dyDescent="0.25">
      <c r="A227" s="3" t="s">
        <v>141</v>
      </c>
      <c r="B227" s="3" t="s">
        <v>50</v>
      </c>
      <c r="C227">
        <v>0</v>
      </c>
      <c r="D227">
        <v>16</v>
      </c>
      <c r="E227">
        <v>6</v>
      </c>
      <c r="F227">
        <v>19</v>
      </c>
      <c r="G227">
        <v>16</v>
      </c>
      <c r="H227">
        <v>5</v>
      </c>
      <c r="I227">
        <v>0</v>
      </c>
      <c r="J227">
        <v>-1.9248077956607237</v>
      </c>
    </row>
    <row r="228" spans="1:10" x14ac:dyDescent="0.25">
      <c r="A228" s="3" t="s">
        <v>110</v>
      </c>
      <c r="B228" s="3" t="s">
        <v>66</v>
      </c>
      <c r="C228">
        <v>4</v>
      </c>
      <c r="D228">
        <v>17.100000000000001</v>
      </c>
      <c r="E228">
        <v>8</v>
      </c>
      <c r="F228">
        <v>19</v>
      </c>
      <c r="G228">
        <v>15</v>
      </c>
      <c r="H228">
        <v>8</v>
      </c>
      <c r="I228">
        <v>0</v>
      </c>
      <c r="J228">
        <v>-1.984612780219148</v>
      </c>
    </row>
    <row r="229" spans="1:10" x14ac:dyDescent="0.25">
      <c r="A229" s="3" t="s">
        <v>291</v>
      </c>
      <c r="B229" s="3" t="s">
        <v>84</v>
      </c>
      <c r="C229">
        <v>0</v>
      </c>
      <c r="D229">
        <v>11.1</v>
      </c>
      <c r="E229">
        <v>2</v>
      </c>
      <c r="F229">
        <v>10</v>
      </c>
      <c r="G229">
        <v>10</v>
      </c>
      <c r="H229">
        <v>6</v>
      </c>
      <c r="I229">
        <v>0</v>
      </c>
      <c r="J229">
        <v>-1.986267883092375</v>
      </c>
    </row>
    <row r="230" spans="1:10" x14ac:dyDescent="0.25">
      <c r="A230" s="3" t="s">
        <v>209</v>
      </c>
      <c r="B230" s="3" t="s">
        <v>36</v>
      </c>
      <c r="C230">
        <v>0</v>
      </c>
      <c r="D230">
        <v>16</v>
      </c>
      <c r="E230">
        <v>6</v>
      </c>
      <c r="F230">
        <v>13</v>
      </c>
      <c r="G230">
        <v>19</v>
      </c>
      <c r="H230">
        <v>4</v>
      </c>
      <c r="I230">
        <v>0</v>
      </c>
      <c r="J230">
        <v>-2.0100312696834615</v>
      </c>
    </row>
    <row r="231" spans="1:10" x14ac:dyDescent="0.25">
      <c r="A231" s="3" t="s">
        <v>172</v>
      </c>
      <c r="B231" s="3" t="s">
        <v>81</v>
      </c>
      <c r="C231">
        <v>0</v>
      </c>
      <c r="D231">
        <v>14</v>
      </c>
      <c r="E231">
        <v>8</v>
      </c>
      <c r="F231">
        <v>7</v>
      </c>
      <c r="G231">
        <v>16</v>
      </c>
      <c r="H231">
        <v>1</v>
      </c>
      <c r="I231">
        <v>1</v>
      </c>
      <c r="J231">
        <v>-2.0310948697239217</v>
      </c>
    </row>
    <row r="232" spans="1:10" x14ac:dyDescent="0.25">
      <c r="A232" s="3" t="s">
        <v>239</v>
      </c>
      <c r="B232" s="3" t="s">
        <v>66</v>
      </c>
      <c r="C232">
        <v>0</v>
      </c>
      <c r="D232">
        <v>11</v>
      </c>
      <c r="E232">
        <v>4</v>
      </c>
      <c r="F232">
        <v>8</v>
      </c>
      <c r="G232">
        <v>10</v>
      </c>
      <c r="H232">
        <v>3</v>
      </c>
      <c r="I232">
        <v>0</v>
      </c>
      <c r="J232">
        <v>-2.0369327315022505</v>
      </c>
    </row>
    <row r="233" spans="1:10" x14ac:dyDescent="0.25">
      <c r="A233" s="3" t="s">
        <v>352</v>
      </c>
      <c r="B233" s="3" t="s">
        <v>62</v>
      </c>
      <c r="C233">
        <v>0</v>
      </c>
      <c r="D233">
        <v>12.1</v>
      </c>
      <c r="E233">
        <v>6</v>
      </c>
      <c r="F233">
        <v>7</v>
      </c>
      <c r="G233">
        <v>13</v>
      </c>
      <c r="H233">
        <v>4</v>
      </c>
      <c r="I233">
        <v>2</v>
      </c>
      <c r="J233">
        <v>-2.0572290858695133</v>
      </c>
    </row>
    <row r="234" spans="1:10" x14ac:dyDescent="0.25">
      <c r="A234" s="3" t="s">
        <v>85</v>
      </c>
      <c r="B234" s="3" t="s">
        <v>70</v>
      </c>
      <c r="C234">
        <v>6</v>
      </c>
      <c r="D234">
        <v>29.1</v>
      </c>
      <c r="E234">
        <v>19</v>
      </c>
      <c r="F234">
        <v>23</v>
      </c>
      <c r="G234">
        <v>32</v>
      </c>
      <c r="H234">
        <v>15</v>
      </c>
      <c r="I234">
        <v>0</v>
      </c>
      <c r="J234">
        <v>-2.071362286751631</v>
      </c>
    </row>
    <row r="235" spans="1:10" x14ac:dyDescent="0.25">
      <c r="A235" s="3" t="s">
        <v>350</v>
      </c>
      <c r="B235" s="3" t="s">
        <v>22</v>
      </c>
      <c r="C235">
        <v>0</v>
      </c>
      <c r="D235">
        <v>12.2</v>
      </c>
      <c r="E235">
        <v>6</v>
      </c>
      <c r="F235">
        <v>12</v>
      </c>
      <c r="G235">
        <v>12</v>
      </c>
      <c r="H235">
        <v>5</v>
      </c>
      <c r="I235">
        <v>2</v>
      </c>
      <c r="J235">
        <v>-2.0952226675174477</v>
      </c>
    </row>
    <row r="236" spans="1:10" x14ac:dyDescent="0.25">
      <c r="A236" s="3" t="s">
        <v>171</v>
      </c>
      <c r="B236" s="3" t="s">
        <v>22</v>
      </c>
      <c r="C236">
        <v>5</v>
      </c>
      <c r="D236">
        <v>28</v>
      </c>
      <c r="E236">
        <v>19</v>
      </c>
      <c r="F236">
        <v>23</v>
      </c>
      <c r="G236">
        <v>35</v>
      </c>
      <c r="H236">
        <v>14</v>
      </c>
      <c r="I236">
        <v>0</v>
      </c>
      <c r="J236">
        <v>-2.1056181298288079</v>
      </c>
    </row>
    <row r="237" spans="1:10" x14ac:dyDescent="0.25">
      <c r="A237" s="3" t="s">
        <v>220</v>
      </c>
      <c r="B237" s="3" t="s">
        <v>74</v>
      </c>
      <c r="C237">
        <v>0</v>
      </c>
      <c r="D237">
        <v>16</v>
      </c>
      <c r="E237">
        <v>5</v>
      </c>
      <c r="F237">
        <v>15</v>
      </c>
      <c r="G237">
        <v>16</v>
      </c>
      <c r="H237">
        <v>8</v>
      </c>
      <c r="I237">
        <v>0</v>
      </c>
      <c r="J237">
        <v>-2.18167457401811</v>
      </c>
    </row>
    <row r="238" spans="1:10" x14ac:dyDescent="0.25">
      <c r="A238" s="3" t="s">
        <v>333</v>
      </c>
      <c r="B238" s="3" t="s">
        <v>52</v>
      </c>
      <c r="C238">
        <v>0</v>
      </c>
      <c r="D238">
        <v>14.1</v>
      </c>
      <c r="E238">
        <v>5</v>
      </c>
      <c r="F238">
        <v>13</v>
      </c>
      <c r="G238">
        <v>10</v>
      </c>
      <c r="H238">
        <v>10</v>
      </c>
      <c r="I238">
        <v>1</v>
      </c>
      <c r="J238">
        <v>-2.2084730160184938</v>
      </c>
    </row>
    <row r="239" spans="1:10" x14ac:dyDescent="0.25">
      <c r="A239" s="3" t="s">
        <v>331</v>
      </c>
      <c r="B239" s="3" t="s">
        <v>10</v>
      </c>
      <c r="C239">
        <v>0</v>
      </c>
      <c r="D239">
        <v>11.2</v>
      </c>
      <c r="E239">
        <v>4</v>
      </c>
      <c r="F239">
        <v>9</v>
      </c>
      <c r="G239">
        <v>7</v>
      </c>
      <c r="H239">
        <v>6</v>
      </c>
      <c r="I239">
        <v>0</v>
      </c>
      <c r="J239">
        <v>-2.2120191784070276</v>
      </c>
    </row>
    <row r="240" spans="1:10" x14ac:dyDescent="0.25">
      <c r="A240" s="3" t="s">
        <v>341</v>
      </c>
      <c r="B240" s="3" t="s">
        <v>54</v>
      </c>
      <c r="C240">
        <v>0</v>
      </c>
      <c r="D240">
        <v>13</v>
      </c>
      <c r="E240">
        <v>5</v>
      </c>
      <c r="F240">
        <v>11</v>
      </c>
      <c r="G240">
        <v>13</v>
      </c>
      <c r="H240">
        <v>4</v>
      </c>
      <c r="I240">
        <v>0</v>
      </c>
      <c r="J240">
        <v>-2.2125344180307454</v>
      </c>
    </row>
    <row r="241" spans="1:10" x14ac:dyDescent="0.25">
      <c r="A241" s="3" t="s">
        <v>87</v>
      </c>
      <c r="B241" s="3" t="s">
        <v>34</v>
      </c>
      <c r="C241">
        <v>6</v>
      </c>
      <c r="D241">
        <v>30.1</v>
      </c>
      <c r="E241">
        <v>21</v>
      </c>
      <c r="F241">
        <v>15</v>
      </c>
      <c r="G241">
        <v>44</v>
      </c>
      <c r="H241">
        <v>15</v>
      </c>
      <c r="I241">
        <v>0</v>
      </c>
      <c r="J241">
        <v>-2.2273009885080475</v>
      </c>
    </row>
    <row r="242" spans="1:10" x14ac:dyDescent="0.25">
      <c r="A242" s="3" t="s">
        <v>327</v>
      </c>
      <c r="B242" s="3" t="s">
        <v>50</v>
      </c>
      <c r="C242">
        <v>0</v>
      </c>
      <c r="D242">
        <v>15.1</v>
      </c>
      <c r="E242">
        <v>5</v>
      </c>
      <c r="F242">
        <v>13</v>
      </c>
      <c r="G242">
        <v>15</v>
      </c>
      <c r="H242">
        <v>7</v>
      </c>
      <c r="I242">
        <v>0</v>
      </c>
      <c r="J242">
        <v>-2.227541194437753</v>
      </c>
    </row>
    <row r="243" spans="1:10" x14ac:dyDescent="0.25">
      <c r="A243" s="3" t="s">
        <v>349</v>
      </c>
      <c r="B243" s="3" t="s">
        <v>10</v>
      </c>
      <c r="C243">
        <v>0</v>
      </c>
      <c r="D243">
        <v>13</v>
      </c>
      <c r="E243">
        <v>6</v>
      </c>
      <c r="F243">
        <v>18</v>
      </c>
      <c r="G243">
        <v>9</v>
      </c>
      <c r="H243">
        <v>5</v>
      </c>
      <c r="I243">
        <v>0</v>
      </c>
      <c r="J243">
        <v>-2.2440139994210702</v>
      </c>
    </row>
    <row r="244" spans="1:10" x14ac:dyDescent="0.25">
      <c r="A244" s="3" t="s">
        <v>125</v>
      </c>
      <c r="B244" s="3" t="s">
        <v>34</v>
      </c>
      <c r="C244">
        <v>6</v>
      </c>
      <c r="D244">
        <v>30.2</v>
      </c>
      <c r="E244">
        <v>20</v>
      </c>
      <c r="F244">
        <v>33</v>
      </c>
      <c r="G244">
        <v>32</v>
      </c>
      <c r="H244">
        <v>19</v>
      </c>
      <c r="I244">
        <v>0</v>
      </c>
      <c r="J244">
        <v>-2.2468686331517302</v>
      </c>
    </row>
    <row r="245" spans="1:10" x14ac:dyDescent="0.25">
      <c r="A245" s="3" t="s">
        <v>213</v>
      </c>
      <c r="B245" s="3" t="s">
        <v>18</v>
      </c>
      <c r="C245">
        <v>0</v>
      </c>
      <c r="D245">
        <v>12.1</v>
      </c>
      <c r="E245">
        <v>6</v>
      </c>
      <c r="F245">
        <v>17</v>
      </c>
      <c r="G245">
        <v>10</v>
      </c>
      <c r="H245">
        <v>3</v>
      </c>
      <c r="I245">
        <v>0</v>
      </c>
      <c r="J245">
        <v>-2.2940035767316127</v>
      </c>
    </row>
    <row r="246" spans="1:10" x14ac:dyDescent="0.25">
      <c r="A246" s="3" t="s">
        <v>353</v>
      </c>
      <c r="B246" s="3" t="s">
        <v>50</v>
      </c>
      <c r="C246">
        <v>0</v>
      </c>
      <c r="D246">
        <v>12.1</v>
      </c>
      <c r="E246">
        <v>6</v>
      </c>
      <c r="F246">
        <v>12</v>
      </c>
      <c r="G246">
        <v>10</v>
      </c>
      <c r="H246">
        <v>3</v>
      </c>
      <c r="I246">
        <v>0</v>
      </c>
      <c r="J246">
        <v>-2.2940035767316127</v>
      </c>
    </row>
    <row r="247" spans="1:10" x14ac:dyDescent="0.25">
      <c r="A247" s="3" t="s">
        <v>335</v>
      </c>
      <c r="B247" s="3" t="s">
        <v>32</v>
      </c>
      <c r="C247">
        <v>0</v>
      </c>
      <c r="D247">
        <v>14</v>
      </c>
      <c r="E247">
        <v>5</v>
      </c>
      <c r="F247">
        <v>10</v>
      </c>
      <c r="G247">
        <v>19</v>
      </c>
      <c r="H247">
        <v>3</v>
      </c>
      <c r="I247">
        <v>0</v>
      </c>
      <c r="J247">
        <v>-2.3058123920177631</v>
      </c>
    </row>
    <row r="248" spans="1:10" x14ac:dyDescent="0.25">
      <c r="A248" s="3" t="s">
        <v>177</v>
      </c>
      <c r="B248" s="3" t="s">
        <v>52</v>
      </c>
      <c r="C248">
        <v>3</v>
      </c>
      <c r="D248">
        <v>15.2</v>
      </c>
      <c r="E248">
        <v>7</v>
      </c>
      <c r="F248">
        <v>6</v>
      </c>
      <c r="G248">
        <v>13</v>
      </c>
      <c r="H248">
        <v>9</v>
      </c>
      <c r="I248">
        <v>0</v>
      </c>
      <c r="J248">
        <v>-2.3149940828237576</v>
      </c>
    </row>
    <row r="249" spans="1:10" x14ac:dyDescent="0.25">
      <c r="A249" s="3" t="s">
        <v>242</v>
      </c>
      <c r="B249" s="3" t="s">
        <v>11</v>
      </c>
      <c r="C249">
        <v>0</v>
      </c>
      <c r="D249">
        <v>12</v>
      </c>
      <c r="E249">
        <v>4</v>
      </c>
      <c r="F249">
        <v>19</v>
      </c>
      <c r="G249">
        <v>7</v>
      </c>
      <c r="H249">
        <v>8</v>
      </c>
      <c r="I249">
        <v>0</v>
      </c>
      <c r="J249">
        <v>-2.3592933257058832</v>
      </c>
    </row>
    <row r="250" spans="1:10" x14ac:dyDescent="0.25">
      <c r="A250" s="3" t="s">
        <v>249</v>
      </c>
      <c r="B250" s="3" t="s">
        <v>52</v>
      </c>
      <c r="C250">
        <v>0</v>
      </c>
      <c r="D250">
        <v>16</v>
      </c>
      <c r="E250">
        <v>10</v>
      </c>
      <c r="F250">
        <v>20</v>
      </c>
      <c r="G250">
        <v>11</v>
      </c>
      <c r="H250">
        <v>4</v>
      </c>
      <c r="I250">
        <v>0</v>
      </c>
      <c r="J250">
        <v>-2.3696926843973452</v>
      </c>
    </row>
    <row r="251" spans="1:10" x14ac:dyDescent="0.25">
      <c r="A251" s="3" t="s">
        <v>82</v>
      </c>
      <c r="B251" s="3" t="s">
        <v>96</v>
      </c>
      <c r="C251">
        <v>6</v>
      </c>
      <c r="D251">
        <v>29.1</v>
      </c>
      <c r="E251">
        <v>21</v>
      </c>
      <c r="F251">
        <v>23</v>
      </c>
      <c r="G251">
        <v>42</v>
      </c>
      <c r="H251">
        <v>12</v>
      </c>
      <c r="I251">
        <v>0</v>
      </c>
      <c r="J251">
        <v>-2.3789857271145007</v>
      </c>
    </row>
    <row r="252" spans="1:10" x14ac:dyDescent="0.25">
      <c r="A252" s="3" t="s">
        <v>192</v>
      </c>
      <c r="B252" s="3" t="s">
        <v>38</v>
      </c>
      <c r="C252">
        <v>0</v>
      </c>
      <c r="D252">
        <v>15.2</v>
      </c>
      <c r="E252">
        <v>7</v>
      </c>
      <c r="F252">
        <v>22</v>
      </c>
      <c r="G252">
        <v>10</v>
      </c>
      <c r="H252">
        <v>8</v>
      </c>
      <c r="I252">
        <v>0</v>
      </c>
      <c r="J252">
        <v>-2.4497855161607824</v>
      </c>
    </row>
    <row r="253" spans="1:10" x14ac:dyDescent="0.25">
      <c r="A253" s="3" t="s">
        <v>312</v>
      </c>
      <c r="B253" s="3" t="s">
        <v>43</v>
      </c>
      <c r="C253">
        <v>0</v>
      </c>
      <c r="D253">
        <v>10.199999999999999</v>
      </c>
      <c r="E253">
        <v>3</v>
      </c>
      <c r="F253">
        <v>8</v>
      </c>
      <c r="G253">
        <v>11</v>
      </c>
      <c r="H253">
        <v>4</v>
      </c>
      <c r="I253">
        <v>0</v>
      </c>
      <c r="J253">
        <v>-2.457733880582408</v>
      </c>
    </row>
    <row r="254" spans="1:10" x14ac:dyDescent="0.25">
      <c r="A254" s="3" t="s">
        <v>338</v>
      </c>
      <c r="B254" s="3" t="s">
        <v>70</v>
      </c>
      <c r="C254">
        <v>0</v>
      </c>
      <c r="D254">
        <v>13.1</v>
      </c>
      <c r="E254">
        <v>5</v>
      </c>
      <c r="F254">
        <v>9</v>
      </c>
      <c r="G254">
        <v>12</v>
      </c>
      <c r="H254">
        <v>6</v>
      </c>
      <c r="I254">
        <v>0</v>
      </c>
      <c r="J254">
        <v>-2.4707655836179878</v>
      </c>
    </row>
    <row r="255" spans="1:10" x14ac:dyDescent="0.25">
      <c r="A255" s="3" t="s">
        <v>348</v>
      </c>
      <c r="B255" s="3" t="s">
        <v>50</v>
      </c>
      <c r="C255">
        <v>0</v>
      </c>
      <c r="D255">
        <v>15.1</v>
      </c>
      <c r="E255">
        <v>7</v>
      </c>
      <c r="F255">
        <v>13</v>
      </c>
      <c r="G255">
        <v>15</v>
      </c>
      <c r="H255">
        <v>8</v>
      </c>
      <c r="I255">
        <v>1</v>
      </c>
      <c r="J255">
        <v>-2.5206765012685777</v>
      </c>
    </row>
    <row r="256" spans="1:10" x14ac:dyDescent="0.25">
      <c r="A256" s="3" t="s">
        <v>360</v>
      </c>
      <c r="B256" s="3" t="s">
        <v>81</v>
      </c>
      <c r="C256">
        <v>0</v>
      </c>
      <c r="D256">
        <v>11</v>
      </c>
      <c r="E256">
        <v>6</v>
      </c>
      <c r="F256">
        <v>12</v>
      </c>
      <c r="G256">
        <v>10</v>
      </c>
      <c r="H256">
        <v>2</v>
      </c>
      <c r="I256">
        <v>0</v>
      </c>
      <c r="J256">
        <v>-2.5476510325436683</v>
      </c>
    </row>
    <row r="257" spans="1:10" x14ac:dyDescent="0.25">
      <c r="A257" s="3" t="s">
        <v>112</v>
      </c>
      <c r="B257" s="3" t="s">
        <v>18</v>
      </c>
      <c r="C257">
        <v>0</v>
      </c>
      <c r="D257">
        <v>20.2</v>
      </c>
      <c r="E257">
        <v>11</v>
      </c>
      <c r="F257">
        <v>14</v>
      </c>
      <c r="G257">
        <v>20</v>
      </c>
      <c r="H257">
        <v>9</v>
      </c>
      <c r="I257">
        <v>0</v>
      </c>
      <c r="J257">
        <v>-2.6288811256621476</v>
      </c>
    </row>
    <row r="258" spans="1:10" x14ac:dyDescent="0.25">
      <c r="A258" s="3" t="s">
        <v>206</v>
      </c>
      <c r="B258" s="3" t="s">
        <v>38</v>
      </c>
      <c r="C258">
        <v>0</v>
      </c>
      <c r="D258">
        <v>14.2</v>
      </c>
      <c r="E258">
        <v>8</v>
      </c>
      <c r="F258">
        <v>6</v>
      </c>
      <c r="G258">
        <v>11</v>
      </c>
      <c r="H258">
        <v>5</v>
      </c>
      <c r="I258">
        <v>0</v>
      </c>
      <c r="J258">
        <v>-2.6351226403649197</v>
      </c>
    </row>
    <row r="259" spans="1:10" x14ac:dyDescent="0.25">
      <c r="A259" s="3" t="s">
        <v>217</v>
      </c>
      <c r="B259" s="3" t="s">
        <v>79</v>
      </c>
      <c r="C259">
        <v>1</v>
      </c>
      <c r="D259">
        <v>15.2</v>
      </c>
      <c r="E259">
        <v>11</v>
      </c>
      <c r="F259">
        <v>18</v>
      </c>
      <c r="G259">
        <v>20</v>
      </c>
      <c r="H259">
        <v>3</v>
      </c>
      <c r="I259">
        <v>0</v>
      </c>
      <c r="J259">
        <v>-2.6366284743324231</v>
      </c>
    </row>
    <row r="260" spans="1:10" x14ac:dyDescent="0.25">
      <c r="A260" s="3" t="s">
        <v>198</v>
      </c>
      <c r="B260" s="3" t="s">
        <v>45</v>
      </c>
      <c r="C260">
        <v>0</v>
      </c>
      <c r="D260">
        <v>13.1</v>
      </c>
      <c r="E260">
        <v>7</v>
      </c>
      <c r="F260">
        <v>4</v>
      </c>
      <c r="G260">
        <v>12</v>
      </c>
      <c r="H260">
        <v>4</v>
      </c>
      <c r="I260">
        <v>0</v>
      </c>
      <c r="J260">
        <v>-2.6883513597765529</v>
      </c>
    </row>
    <row r="261" spans="1:10" x14ac:dyDescent="0.25">
      <c r="A261" s="3" t="s">
        <v>358</v>
      </c>
      <c r="B261" s="3" t="s">
        <v>96</v>
      </c>
      <c r="C261">
        <v>0</v>
      </c>
      <c r="D261">
        <v>13</v>
      </c>
      <c r="E261">
        <v>7</v>
      </c>
      <c r="F261">
        <v>21</v>
      </c>
      <c r="G261">
        <v>10</v>
      </c>
      <c r="H261">
        <v>5</v>
      </c>
      <c r="I261">
        <v>0</v>
      </c>
      <c r="J261">
        <v>-2.6925114123785527</v>
      </c>
    </row>
    <row r="262" spans="1:10" x14ac:dyDescent="0.25">
      <c r="A262" s="3" t="s">
        <v>302</v>
      </c>
      <c r="B262" s="3" t="s">
        <v>45</v>
      </c>
      <c r="C262">
        <v>0</v>
      </c>
      <c r="D262">
        <v>12</v>
      </c>
      <c r="E262">
        <v>3</v>
      </c>
      <c r="F262">
        <v>5</v>
      </c>
      <c r="G262">
        <v>15</v>
      </c>
      <c r="H262">
        <v>6</v>
      </c>
      <c r="I262">
        <v>0</v>
      </c>
      <c r="J262">
        <v>-2.6984176572614982</v>
      </c>
    </row>
    <row r="263" spans="1:10" x14ac:dyDescent="0.25">
      <c r="A263" s="3" t="s">
        <v>214</v>
      </c>
      <c r="B263" s="3" t="s">
        <v>96</v>
      </c>
      <c r="C263">
        <v>0</v>
      </c>
      <c r="D263">
        <v>16.2</v>
      </c>
      <c r="E263">
        <v>7</v>
      </c>
      <c r="F263">
        <v>17</v>
      </c>
      <c r="G263">
        <v>17</v>
      </c>
      <c r="H263">
        <v>8</v>
      </c>
      <c r="I263">
        <v>0</v>
      </c>
      <c r="J263">
        <v>-2.7157967500181202</v>
      </c>
    </row>
    <row r="264" spans="1:10" x14ac:dyDescent="0.25">
      <c r="A264" s="3" t="s">
        <v>330</v>
      </c>
      <c r="B264" s="3" t="s">
        <v>96</v>
      </c>
      <c r="C264">
        <v>0</v>
      </c>
      <c r="D264">
        <v>15</v>
      </c>
      <c r="E264">
        <v>5</v>
      </c>
      <c r="F264">
        <v>10</v>
      </c>
      <c r="G264">
        <v>14</v>
      </c>
      <c r="H264">
        <v>10</v>
      </c>
      <c r="I264">
        <v>0</v>
      </c>
      <c r="J264">
        <v>-2.7195872109793435</v>
      </c>
    </row>
    <row r="265" spans="1:10" x14ac:dyDescent="0.25">
      <c r="A265" s="3" t="s">
        <v>257</v>
      </c>
      <c r="B265" s="3" t="s">
        <v>36</v>
      </c>
      <c r="C265">
        <v>1</v>
      </c>
      <c r="D265">
        <v>16.2</v>
      </c>
      <c r="E265">
        <v>12</v>
      </c>
      <c r="F265">
        <v>10</v>
      </c>
      <c r="G265">
        <v>10</v>
      </c>
      <c r="H265">
        <v>10</v>
      </c>
      <c r="I265">
        <v>0</v>
      </c>
      <c r="J265">
        <v>-2.7266724641155706</v>
      </c>
    </row>
    <row r="266" spans="1:10" x14ac:dyDescent="0.25">
      <c r="A266" s="3" t="s">
        <v>175</v>
      </c>
      <c r="B266" s="3" t="s">
        <v>54</v>
      </c>
      <c r="C266">
        <v>6</v>
      </c>
      <c r="D266">
        <v>31</v>
      </c>
      <c r="E266">
        <v>27</v>
      </c>
      <c r="F266">
        <v>21</v>
      </c>
      <c r="G266">
        <v>44</v>
      </c>
      <c r="H266">
        <v>9</v>
      </c>
      <c r="I266">
        <v>0</v>
      </c>
      <c r="J266">
        <v>-2.7426221505143533</v>
      </c>
    </row>
    <row r="267" spans="1:10" x14ac:dyDescent="0.25">
      <c r="A267" s="3" t="s">
        <v>351</v>
      </c>
      <c r="B267" s="3" t="s">
        <v>20</v>
      </c>
      <c r="C267">
        <v>0</v>
      </c>
      <c r="D267">
        <v>12.2</v>
      </c>
      <c r="E267">
        <v>6</v>
      </c>
      <c r="F267">
        <v>12</v>
      </c>
      <c r="G267">
        <v>12</v>
      </c>
      <c r="H267">
        <v>4</v>
      </c>
      <c r="I267">
        <v>0</v>
      </c>
      <c r="J267">
        <v>-2.7593183202484171</v>
      </c>
    </row>
    <row r="268" spans="1:10" x14ac:dyDescent="0.25">
      <c r="A268" s="3" t="s">
        <v>319</v>
      </c>
      <c r="B268" s="3" t="s">
        <v>13</v>
      </c>
      <c r="C268">
        <v>0</v>
      </c>
      <c r="D268">
        <v>13</v>
      </c>
      <c r="E268">
        <v>4</v>
      </c>
      <c r="F268">
        <v>13</v>
      </c>
      <c r="G268">
        <v>10</v>
      </c>
      <c r="H268">
        <v>10</v>
      </c>
      <c r="I268">
        <v>0</v>
      </c>
      <c r="J268">
        <v>-2.7893956266893967</v>
      </c>
    </row>
    <row r="269" spans="1:10" x14ac:dyDescent="0.25">
      <c r="A269" s="3" t="s">
        <v>369</v>
      </c>
      <c r="B269" s="3" t="s">
        <v>81</v>
      </c>
      <c r="C269">
        <v>0</v>
      </c>
      <c r="D269">
        <v>13</v>
      </c>
      <c r="E269">
        <v>8</v>
      </c>
      <c r="F269">
        <v>15</v>
      </c>
      <c r="G269">
        <v>10</v>
      </c>
      <c r="H269">
        <v>4</v>
      </c>
      <c r="I269">
        <v>0</v>
      </c>
      <c r="J269">
        <v>-2.8021411688276765</v>
      </c>
    </row>
    <row r="270" spans="1:10" x14ac:dyDescent="0.25">
      <c r="A270" s="3" t="s">
        <v>373</v>
      </c>
      <c r="B270" s="3" t="s">
        <v>96</v>
      </c>
      <c r="C270">
        <v>2</v>
      </c>
      <c r="D270">
        <v>12</v>
      </c>
      <c r="E270">
        <v>8</v>
      </c>
      <c r="F270">
        <v>9</v>
      </c>
      <c r="G270">
        <v>11</v>
      </c>
      <c r="H270">
        <v>3</v>
      </c>
      <c r="I270">
        <v>0</v>
      </c>
      <c r="J270">
        <v>-2.8341364993614526</v>
      </c>
    </row>
    <row r="271" spans="1:10" x14ac:dyDescent="0.25">
      <c r="A271" s="3" t="s">
        <v>326</v>
      </c>
      <c r="B271" s="3" t="s">
        <v>47</v>
      </c>
      <c r="C271">
        <v>0</v>
      </c>
      <c r="D271">
        <v>12.1</v>
      </c>
      <c r="E271">
        <v>4</v>
      </c>
      <c r="F271">
        <v>10</v>
      </c>
      <c r="G271">
        <v>11</v>
      </c>
      <c r="H271">
        <v>8</v>
      </c>
      <c r="I271">
        <v>0</v>
      </c>
      <c r="J271">
        <v>-2.8864148493698862</v>
      </c>
    </row>
    <row r="272" spans="1:10" x14ac:dyDescent="0.25">
      <c r="A272" s="3" t="s">
        <v>323</v>
      </c>
      <c r="B272" s="3" t="s">
        <v>45</v>
      </c>
      <c r="C272">
        <v>0</v>
      </c>
      <c r="D272">
        <v>13</v>
      </c>
      <c r="E272">
        <v>4</v>
      </c>
      <c r="F272">
        <v>21</v>
      </c>
      <c r="G272">
        <v>15</v>
      </c>
      <c r="H272">
        <v>8</v>
      </c>
      <c r="I272">
        <v>0</v>
      </c>
      <c r="J272">
        <v>-2.9935267164274477</v>
      </c>
    </row>
    <row r="273" spans="1:10" x14ac:dyDescent="0.25">
      <c r="A273" s="3" t="s">
        <v>342</v>
      </c>
      <c r="B273" s="3" t="s">
        <v>50</v>
      </c>
      <c r="C273">
        <v>0</v>
      </c>
      <c r="D273">
        <v>10.1</v>
      </c>
      <c r="E273">
        <v>4</v>
      </c>
      <c r="F273">
        <v>8</v>
      </c>
      <c r="G273">
        <v>13</v>
      </c>
      <c r="H273">
        <v>3</v>
      </c>
      <c r="I273">
        <v>0</v>
      </c>
      <c r="J273">
        <v>-3.0255605047449934</v>
      </c>
    </row>
    <row r="274" spans="1:10" x14ac:dyDescent="0.25">
      <c r="A274" s="3" t="s">
        <v>211</v>
      </c>
      <c r="B274" s="3" t="s">
        <v>70</v>
      </c>
      <c r="C274">
        <v>0</v>
      </c>
      <c r="D274">
        <v>12.2</v>
      </c>
      <c r="E274">
        <v>5</v>
      </c>
      <c r="F274">
        <v>7</v>
      </c>
      <c r="G274">
        <v>20</v>
      </c>
      <c r="H274">
        <v>2</v>
      </c>
      <c r="I274">
        <v>0</v>
      </c>
      <c r="J274">
        <v>-3.0814857510047777</v>
      </c>
    </row>
    <row r="275" spans="1:10" x14ac:dyDescent="0.25">
      <c r="A275" s="3" t="s">
        <v>95</v>
      </c>
      <c r="B275" s="3" t="s">
        <v>96</v>
      </c>
      <c r="C275">
        <v>6</v>
      </c>
      <c r="D275">
        <v>30</v>
      </c>
      <c r="E275">
        <v>25</v>
      </c>
      <c r="F275">
        <v>18</v>
      </c>
      <c r="G275">
        <v>45</v>
      </c>
      <c r="H275">
        <v>13</v>
      </c>
      <c r="I275">
        <v>0</v>
      </c>
      <c r="J275">
        <v>-3.0836392219073354</v>
      </c>
    </row>
    <row r="276" spans="1:10" x14ac:dyDescent="0.25">
      <c r="A276" s="3" t="s">
        <v>210</v>
      </c>
      <c r="B276" s="3" t="s">
        <v>26</v>
      </c>
      <c r="C276">
        <v>0</v>
      </c>
      <c r="D276">
        <v>15.2</v>
      </c>
      <c r="E276">
        <v>5</v>
      </c>
      <c r="F276">
        <v>12</v>
      </c>
      <c r="G276">
        <v>17</v>
      </c>
      <c r="H276">
        <v>11</v>
      </c>
      <c r="I276">
        <v>0</v>
      </c>
      <c r="J276">
        <v>-3.1105136394374573</v>
      </c>
    </row>
    <row r="277" spans="1:10" x14ac:dyDescent="0.25">
      <c r="A277" s="3" t="s">
        <v>188</v>
      </c>
      <c r="B277" s="3" t="s">
        <v>38</v>
      </c>
      <c r="C277">
        <v>0</v>
      </c>
      <c r="D277">
        <v>16</v>
      </c>
      <c r="E277">
        <v>10</v>
      </c>
      <c r="F277">
        <v>14</v>
      </c>
      <c r="G277">
        <v>22</v>
      </c>
      <c r="H277">
        <v>3</v>
      </c>
      <c r="I277">
        <v>0</v>
      </c>
      <c r="J277">
        <v>-3.143433363110447</v>
      </c>
    </row>
    <row r="278" spans="1:10" x14ac:dyDescent="0.25">
      <c r="A278" s="3" t="s">
        <v>149</v>
      </c>
      <c r="B278" s="3" t="s">
        <v>26</v>
      </c>
      <c r="C278">
        <v>5</v>
      </c>
      <c r="D278">
        <v>28.1</v>
      </c>
      <c r="E278">
        <v>23</v>
      </c>
      <c r="F278">
        <v>20</v>
      </c>
      <c r="G278">
        <v>36</v>
      </c>
      <c r="H278">
        <v>15</v>
      </c>
      <c r="I278">
        <v>0</v>
      </c>
      <c r="J278">
        <v>-3.1542979376953224</v>
      </c>
    </row>
    <row r="279" spans="1:10" x14ac:dyDescent="0.25">
      <c r="A279" s="3" t="s">
        <v>168</v>
      </c>
      <c r="B279" s="3" t="s">
        <v>84</v>
      </c>
      <c r="C279">
        <v>5</v>
      </c>
      <c r="D279">
        <v>25</v>
      </c>
      <c r="E279">
        <v>21</v>
      </c>
      <c r="F279">
        <v>16</v>
      </c>
      <c r="G279">
        <v>40</v>
      </c>
      <c r="H279">
        <v>5</v>
      </c>
      <c r="I279">
        <v>0</v>
      </c>
      <c r="J279">
        <v>-3.1885809444568056</v>
      </c>
    </row>
    <row r="280" spans="1:10" x14ac:dyDescent="0.25">
      <c r="A280" s="3" t="s">
        <v>364</v>
      </c>
      <c r="B280" s="3" t="s">
        <v>13</v>
      </c>
      <c r="C280">
        <v>0</v>
      </c>
      <c r="D280">
        <v>12</v>
      </c>
      <c r="E280">
        <v>7</v>
      </c>
      <c r="F280">
        <v>10</v>
      </c>
      <c r="G280">
        <v>12</v>
      </c>
      <c r="H280">
        <v>4</v>
      </c>
      <c r="I280">
        <v>0</v>
      </c>
      <c r="J280">
        <v>-3.2035701130090617</v>
      </c>
    </row>
    <row r="281" spans="1:10" x14ac:dyDescent="0.25">
      <c r="A281" s="3" t="s">
        <v>365</v>
      </c>
      <c r="B281" s="3" t="s">
        <v>13</v>
      </c>
      <c r="C281">
        <v>0</v>
      </c>
      <c r="D281">
        <v>13.2</v>
      </c>
      <c r="E281">
        <v>8</v>
      </c>
      <c r="F281">
        <v>13</v>
      </c>
      <c r="G281">
        <v>14</v>
      </c>
      <c r="H281">
        <v>4</v>
      </c>
      <c r="I281">
        <v>0</v>
      </c>
      <c r="J281">
        <v>-3.2089118981636311</v>
      </c>
    </row>
    <row r="282" spans="1:10" x14ac:dyDescent="0.25">
      <c r="A282" s="3" t="s">
        <v>181</v>
      </c>
      <c r="B282" s="3" t="s">
        <v>96</v>
      </c>
      <c r="C282">
        <v>0</v>
      </c>
      <c r="D282">
        <v>17</v>
      </c>
      <c r="E282">
        <v>7</v>
      </c>
      <c r="F282">
        <v>17</v>
      </c>
      <c r="G282">
        <v>17</v>
      </c>
      <c r="H282">
        <v>13</v>
      </c>
      <c r="I282">
        <v>0</v>
      </c>
      <c r="J282">
        <v>-3.2435381632201028</v>
      </c>
    </row>
    <row r="283" spans="1:10" x14ac:dyDescent="0.25">
      <c r="A283" s="3" t="s">
        <v>362</v>
      </c>
      <c r="B283" s="3" t="s">
        <v>26</v>
      </c>
      <c r="C283">
        <v>2</v>
      </c>
      <c r="D283">
        <v>10.199999999999999</v>
      </c>
      <c r="E283">
        <v>6</v>
      </c>
      <c r="F283">
        <v>12</v>
      </c>
      <c r="G283">
        <v>13</v>
      </c>
      <c r="H283">
        <v>2</v>
      </c>
      <c r="I283">
        <v>0</v>
      </c>
      <c r="J283">
        <v>-3.2475735281728535</v>
      </c>
    </row>
    <row r="284" spans="1:10" x14ac:dyDescent="0.25">
      <c r="A284" s="3" t="s">
        <v>204</v>
      </c>
      <c r="B284" s="3" t="s">
        <v>17</v>
      </c>
      <c r="C284">
        <v>0</v>
      </c>
      <c r="D284">
        <v>19</v>
      </c>
      <c r="E284">
        <v>13</v>
      </c>
      <c r="F284">
        <v>17</v>
      </c>
      <c r="G284">
        <v>22</v>
      </c>
      <c r="H284">
        <v>7</v>
      </c>
      <c r="I284">
        <v>0</v>
      </c>
      <c r="J284">
        <v>-3.2915453911221033</v>
      </c>
    </row>
    <row r="285" spans="1:10" x14ac:dyDescent="0.25">
      <c r="A285" s="3" t="s">
        <v>355</v>
      </c>
      <c r="B285" s="3" t="s">
        <v>15</v>
      </c>
      <c r="C285">
        <v>0</v>
      </c>
      <c r="D285">
        <v>12.1</v>
      </c>
      <c r="E285">
        <v>6</v>
      </c>
      <c r="F285">
        <v>13</v>
      </c>
      <c r="G285">
        <v>11</v>
      </c>
      <c r="H285">
        <v>7</v>
      </c>
      <c r="I285">
        <v>0</v>
      </c>
      <c r="J285">
        <v>-3.350704213952993</v>
      </c>
    </row>
    <row r="286" spans="1:10" x14ac:dyDescent="0.25">
      <c r="A286" s="3" t="s">
        <v>343</v>
      </c>
      <c r="B286" s="3" t="s">
        <v>52</v>
      </c>
      <c r="C286">
        <v>0</v>
      </c>
      <c r="D286">
        <v>15</v>
      </c>
      <c r="E286">
        <v>6</v>
      </c>
      <c r="F286">
        <v>10</v>
      </c>
      <c r="G286">
        <v>16</v>
      </c>
      <c r="H286">
        <v>11</v>
      </c>
      <c r="I286">
        <v>0</v>
      </c>
      <c r="J286">
        <v>-3.3787953839431135</v>
      </c>
    </row>
    <row r="287" spans="1:10" x14ac:dyDescent="0.25">
      <c r="A287" s="3" t="s">
        <v>148</v>
      </c>
      <c r="B287" s="3" t="s">
        <v>34</v>
      </c>
      <c r="C287">
        <v>3</v>
      </c>
      <c r="D287">
        <v>14.1</v>
      </c>
      <c r="E287">
        <v>10</v>
      </c>
      <c r="F287">
        <v>11</v>
      </c>
      <c r="G287">
        <v>11</v>
      </c>
      <c r="H287">
        <v>9</v>
      </c>
      <c r="I287">
        <v>1</v>
      </c>
      <c r="J287">
        <v>-3.5066752281524094</v>
      </c>
    </row>
    <row r="288" spans="1:10" x14ac:dyDescent="0.25">
      <c r="A288" s="3" t="s">
        <v>68</v>
      </c>
      <c r="B288" s="3" t="s">
        <v>62</v>
      </c>
      <c r="C288">
        <v>4</v>
      </c>
      <c r="D288">
        <v>20.2</v>
      </c>
      <c r="E288">
        <v>14</v>
      </c>
      <c r="F288">
        <v>11</v>
      </c>
      <c r="G288">
        <v>24</v>
      </c>
      <c r="H288">
        <v>12</v>
      </c>
      <c r="I288">
        <v>0</v>
      </c>
      <c r="J288">
        <v>-3.5682871441729347</v>
      </c>
    </row>
    <row r="289" spans="1:10" x14ac:dyDescent="0.25">
      <c r="A289" s="3" t="s">
        <v>269</v>
      </c>
      <c r="B289" s="3" t="s">
        <v>22</v>
      </c>
      <c r="C289">
        <v>4</v>
      </c>
      <c r="D289">
        <v>19.100000000000001</v>
      </c>
      <c r="E289">
        <v>12</v>
      </c>
      <c r="F289">
        <v>9</v>
      </c>
      <c r="G289">
        <v>25</v>
      </c>
      <c r="H289">
        <v>12</v>
      </c>
      <c r="I289">
        <v>0</v>
      </c>
      <c r="J289">
        <v>-3.5962351271473305</v>
      </c>
    </row>
    <row r="290" spans="1:10" x14ac:dyDescent="0.25">
      <c r="A290" s="3" t="s">
        <v>374</v>
      </c>
      <c r="B290" s="3" t="s">
        <v>52</v>
      </c>
      <c r="C290">
        <v>0</v>
      </c>
      <c r="D290">
        <v>10.1</v>
      </c>
      <c r="E290">
        <v>7</v>
      </c>
      <c r="F290">
        <v>10</v>
      </c>
      <c r="G290">
        <v>8</v>
      </c>
      <c r="H290">
        <v>4</v>
      </c>
      <c r="I290">
        <v>0</v>
      </c>
      <c r="J290">
        <v>-3.6093998244286611</v>
      </c>
    </row>
    <row r="291" spans="1:10" x14ac:dyDescent="0.25">
      <c r="A291" s="3" t="s">
        <v>354</v>
      </c>
      <c r="B291" s="3" t="s">
        <v>13</v>
      </c>
      <c r="C291">
        <v>0</v>
      </c>
      <c r="D291">
        <v>12.1</v>
      </c>
      <c r="E291">
        <v>6</v>
      </c>
      <c r="F291">
        <v>6</v>
      </c>
      <c r="G291">
        <v>18</v>
      </c>
      <c r="H291">
        <v>4</v>
      </c>
      <c r="I291">
        <v>0</v>
      </c>
      <c r="J291">
        <v>-3.6572485954010046</v>
      </c>
    </row>
    <row r="292" spans="1:10" x14ac:dyDescent="0.25">
      <c r="A292" s="3" t="s">
        <v>359</v>
      </c>
      <c r="B292" s="3" t="s">
        <v>26</v>
      </c>
      <c r="C292">
        <v>0</v>
      </c>
      <c r="D292">
        <v>11</v>
      </c>
      <c r="E292">
        <v>6</v>
      </c>
      <c r="F292">
        <v>14</v>
      </c>
      <c r="G292">
        <v>12</v>
      </c>
      <c r="H292">
        <v>9</v>
      </c>
      <c r="I292">
        <v>2</v>
      </c>
      <c r="J292">
        <v>-3.7472379967894791</v>
      </c>
    </row>
    <row r="293" spans="1:10" x14ac:dyDescent="0.25">
      <c r="A293" s="3" t="s">
        <v>139</v>
      </c>
      <c r="B293" s="3" t="s">
        <v>43</v>
      </c>
      <c r="C293">
        <v>4</v>
      </c>
      <c r="D293">
        <v>22.1</v>
      </c>
      <c r="E293">
        <v>18</v>
      </c>
      <c r="F293">
        <v>16</v>
      </c>
      <c r="G293">
        <v>28</v>
      </c>
      <c r="H293">
        <v>11</v>
      </c>
      <c r="I293">
        <v>0</v>
      </c>
      <c r="J293">
        <v>-3.7751273756434496</v>
      </c>
    </row>
    <row r="294" spans="1:10" x14ac:dyDescent="0.25">
      <c r="A294" s="3" t="s">
        <v>381</v>
      </c>
      <c r="B294" s="3" t="s">
        <v>34</v>
      </c>
      <c r="C294">
        <v>0</v>
      </c>
      <c r="D294">
        <v>11.1</v>
      </c>
      <c r="E294">
        <v>9</v>
      </c>
      <c r="F294">
        <v>7</v>
      </c>
      <c r="G294">
        <v>10</v>
      </c>
      <c r="H294">
        <v>3</v>
      </c>
      <c r="I294">
        <v>0</v>
      </c>
      <c r="J294">
        <v>-3.8823416139017248</v>
      </c>
    </row>
    <row r="295" spans="1:10" x14ac:dyDescent="0.25">
      <c r="A295" s="3" t="s">
        <v>200</v>
      </c>
      <c r="B295" s="3" t="s">
        <v>62</v>
      </c>
      <c r="C295">
        <v>0</v>
      </c>
      <c r="D295">
        <v>18</v>
      </c>
      <c r="E295">
        <v>11</v>
      </c>
      <c r="F295">
        <v>19</v>
      </c>
      <c r="G295">
        <v>21</v>
      </c>
      <c r="H295">
        <v>12</v>
      </c>
      <c r="I295">
        <v>0</v>
      </c>
      <c r="J295">
        <v>-3.9216457815944881</v>
      </c>
    </row>
    <row r="296" spans="1:10" x14ac:dyDescent="0.25">
      <c r="A296" s="3" t="s">
        <v>371</v>
      </c>
      <c r="B296" s="3" t="s">
        <v>34</v>
      </c>
      <c r="C296">
        <v>0</v>
      </c>
      <c r="D296">
        <v>14</v>
      </c>
      <c r="E296">
        <v>9</v>
      </c>
      <c r="F296">
        <v>7</v>
      </c>
      <c r="G296">
        <v>21</v>
      </c>
      <c r="H296">
        <v>4</v>
      </c>
      <c r="I296">
        <v>0</v>
      </c>
      <c r="J296">
        <v>-3.9229607978468501</v>
      </c>
    </row>
    <row r="297" spans="1:10" x14ac:dyDescent="0.25">
      <c r="A297" s="3" t="s">
        <v>357</v>
      </c>
      <c r="B297" s="3" t="s">
        <v>38</v>
      </c>
      <c r="C297">
        <v>0</v>
      </c>
      <c r="D297">
        <v>13.1</v>
      </c>
      <c r="E297">
        <v>7</v>
      </c>
      <c r="F297">
        <v>15</v>
      </c>
      <c r="G297">
        <v>14</v>
      </c>
      <c r="H297">
        <v>9</v>
      </c>
      <c r="I297">
        <v>0</v>
      </c>
      <c r="J297">
        <v>-3.9933712708546101</v>
      </c>
    </row>
    <row r="298" spans="1:10" x14ac:dyDescent="0.25">
      <c r="A298" s="3" t="s">
        <v>37</v>
      </c>
      <c r="B298" s="3" t="s">
        <v>45</v>
      </c>
      <c r="C298">
        <v>4</v>
      </c>
      <c r="D298">
        <v>18</v>
      </c>
      <c r="E298">
        <v>14</v>
      </c>
      <c r="F298">
        <v>9</v>
      </c>
      <c r="G298">
        <v>23</v>
      </c>
      <c r="H298">
        <v>7</v>
      </c>
      <c r="I298">
        <v>0</v>
      </c>
      <c r="J298">
        <v>-4.0689556834886274</v>
      </c>
    </row>
    <row r="299" spans="1:10" x14ac:dyDescent="0.25">
      <c r="A299" s="3" t="s">
        <v>30</v>
      </c>
      <c r="B299" s="3" t="s">
        <v>26</v>
      </c>
      <c r="C299">
        <v>3</v>
      </c>
      <c r="D299">
        <v>12.1</v>
      </c>
      <c r="E299">
        <v>7</v>
      </c>
      <c r="F299">
        <v>6</v>
      </c>
      <c r="G299">
        <v>13</v>
      </c>
      <c r="H299">
        <v>8</v>
      </c>
      <c r="I299">
        <v>0</v>
      </c>
      <c r="J299">
        <v>-4.0735115463496285</v>
      </c>
    </row>
    <row r="300" spans="1:10" x14ac:dyDescent="0.25">
      <c r="A300" s="3" t="s">
        <v>376</v>
      </c>
      <c r="B300" s="3" t="s">
        <v>20</v>
      </c>
      <c r="C300">
        <v>0</v>
      </c>
      <c r="D300">
        <v>12.2</v>
      </c>
      <c r="E300">
        <v>9</v>
      </c>
      <c r="F300">
        <v>16</v>
      </c>
      <c r="G300">
        <v>16</v>
      </c>
      <c r="H300">
        <v>3</v>
      </c>
      <c r="I300">
        <v>0</v>
      </c>
      <c r="J300">
        <v>-4.123229959533111</v>
      </c>
    </row>
    <row r="301" spans="1:10" x14ac:dyDescent="0.25">
      <c r="A301" s="3" t="s">
        <v>178</v>
      </c>
      <c r="B301" s="3" t="s">
        <v>54</v>
      </c>
      <c r="C301">
        <v>6</v>
      </c>
      <c r="D301">
        <v>29</v>
      </c>
      <c r="E301">
        <v>29</v>
      </c>
      <c r="F301">
        <v>25</v>
      </c>
      <c r="G301">
        <v>47</v>
      </c>
      <c r="H301">
        <v>8</v>
      </c>
      <c r="I301">
        <v>0</v>
      </c>
      <c r="J301">
        <v>-4.1358326463736494</v>
      </c>
    </row>
    <row r="302" spans="1:10" x14ac:dyDescent="0.25">
      <c r="A302" s="3" t="s">
        <v>25</v>
      </c>
      <c r="B302" s="3" t="s">
        <v>17</v>
      </c>
      <c r="C302">
        <v>7</v>
      </c>
      <c r="D302">
        <v>29.1</v>
      </c>
      <c r="E302">
        <v>24</v>
      </c>
      <c r="F302">
        <v>20</v>
      </c>
      <c r="G302">
        <v>31</v>
      </c>
      <c r="H302">
        <v>21</v>
      </c>
      <c r="I302">
        <v>0</v>
      </c>
      <c r="J302">
        <v>-4.3567605433742003</v>
      </c>
    </row>
    <row r="303" spans="1:10" x14ac:dyDescent="0.25">
      <c r="A303" s="3" t="s">
        <v>380</v>
      </c>
      <c r="B303" s="3" t="s">
        <v>84</v>
      </c>
      <c r="C303">
        <v>0</v>
      </c>
      <c r="D303">
        <v>12.2</v>
      </c>
      <c r="E303">
        <v>10</v>
      </c>
      <c r="F303">
        <v>16</v>
      </c>
      <c r="G303">
        <v>12</v>
      </c>
      <c r="H303">
        <v>5</v>
      </c>
      <c r="I303">
        <v>0</v>
      </c>
      <c r="J303">
        <v>-4.3608253328915598</v>
      </c>
    </row>
    <row r="304" spans="1:10" x14ac:dyDescent="0.25">
      <c r="A304" s="3" t="s">
        <v>212</v>
      </c>
      <c r="B304" s="3" t="s">
        <v>18</v>
      </c>
      <c r="C304">
        <v>0</v>
      </c>
      <c r="D304">
        <v>13.2</v>
      </c>
      <c r="E304">
        <v>8</v>
      </c>
      <c r="F304">
        <v>13</v>
      </c>
      <c r="G304">
        <v>16</v>
      </c>
      <c r="H304">
        <v>11</v>
      </c>
      <c r="I304">
        <v>1</v>
      </c>
      <c r="J304">
        <v>-4.4765798196216986</v>
      </c>
    </row>
    <row r="305" spans="1:10" x14ac:dyDescent="0.25">
      <c r="A305" s="3" t="s">
        <v>379</v>
      </c>
      <c r="B305" s="3" t="s">
        <v>96</v>
      </c>
      <c r="C305">
        <v>4</v>
      </c>
      <c r="D305">
        <v>19.100000000000001</v>
      </c>
      <c r="E305">
        <v>15</v>
      </c>
      <c r="F305">
        <v>13</v>
      </c>
      <c r="G305">
        <v>28</v>
      </c>
      <c r="H305">
        <v>10</v>
      </c>
      <c r="I305">
        <v>0</v>
      </c>
      <c r="J305">
        <v>-4.4783965163843451</v>
      </c>
    </row>
    <row r="306" spans="1:10" x14ac:dyDescent="0.25">
      <c r="A306" s="3" t="s">
        <v>251</v>
      </c>
      <c r="B306" s="3" t="s">
        <v>50</v>
      </c>
      <c r="C306">
        <v>5</v>
      </c>
      <c r="D306">
        <v>22.1</v>
      </c>
      <c r="E306">
        <v>17</v>
      </c>
      <c r="F306">
        <v>18</v>
      </c>
      <c r="G306">
        <v>24</v>
      </c>
      <c r="H306">
        <v>17</v>
      </c>
      <c r="I306">
        <v>0</v>
      </c>
      <c r="J306">
        <v>-4.5012996635587488</v>
      </c>
    </row>
    <row r="307" spans="1:10" x14ac:dyDescent="0.25">
      <c r="A307" s="3" t="s">
        <v>368</v>
      </c>
      <c r="B307" s="3" t="s">
        <v>79</v>
      </c>
      <c r="C307">
        <v>0</v>
      </c>
      <c r="D307">
        <v>13.1</v>
      </c>
      <c r="E307">
        <v>8</v>
      </c>
      <c r="F307">
        <v>16</v>
      </c>
      <c r="G307">
        <v>19</v>
      </c>
      <c r="H307">
        <v>7</v>
      </c>
      <c r="I307">
        <v>0</v>
      </c>
      <c r="J307">
        <v>-4.5126816319719181</v>
      </c>
    </row>
    <row r="308" spans="1:10" x14ac:dyDescent="0.25">
      <c r="A308" s="3" t="s">
        <v>202</v>
      </c>
      <c r="B308" s="3" t="s">
        <v>22</v>
      </c>
      <c r="C308">
        <v>0</v>
      </c>
      <c r="D308">
        <v>16.100000000000001</v>
      </c>
      <c r="E308">
        <v>15</v>
      </c>
      <c r="F308">
        <v>19</v>
      </c>
      <c r="G308">
        <v>28</v>
      </c>
      <c r="H308">
        <v>1</v>
      </c>
      <c r="I308">
        <v>0</v>
      </c>
      <c r="J308">
        <v>-4.5685333141248048</v>
      </c>
    </row>
    <row r="309" spans="1:10" x14ac:dyDescent="0.25">
      <c r="A309" s="3" t="s">
        <v>262</v>
      </c>
      <c r="B309" s="3" t="s">
        <v>52</v>
      </c>
      <c r="C309">
        <v>0</v>
      </c>
      <c r="D309">
        <v>16.2</v>
      </c>
      <c r="E309">
        <v>12</v>
      </c>
      <c r="F309">
        <v>13</v>
      </c>
      <c r="G309">
        <v>24</v>
      </c>
      <c r="H309">
        <v>8</v>
      </c>
      <c r="I309">
        <v>0</v>
      </c>
      <c r="J309">
        <v>-4.59734891642184</v>
      </c>
    </row>
    <row r="310" spans="1:10" x14ac:dyDescent="0.25">
      <c r="A310" s="3" t="s">
        <v>377</v>
      </c>
      <c r="B310" s="3" t="s">
        <v>17</v>
      </c>
      <c r="C310">
        <v>0</v>
      </c>
      <c r="D310">
        <v>11</v>
      </c>
      <c r="E310">
        <v>8</v>
      </c>
      <c r="F310">
        <v>14</v>
      </c>
      <c r="G310">
        <v>12</v>
      </c>
      <c r="H310">
        <v>6</v>
      </c>
      <c r="I310">
        <v>0</v>
      </c>
      <c r="J310">
        <v>-4.6457116344170801</v>
      </c>
    </row>
    <row r="311" spans="1:10" x14ac:dyDescent="0.25">
      <c r="A311" s="3" t="s">
        <v>384</v>
      </c>
      <c r="B311" s="3" t="s">
        <v>26</v>
      </c>
      <c r="C311">
        <v>0</v>
      </c>
      <c r="D311">
        <v>13.2</v>
      </c>
      <c r="E311">
        <v>12</v>
      </c>
      <c r="F311">
        <v>14</v>
      </c>
      <c r="G311">
        <v>13</v>
      </c>
      <c r="H311">
        <v>6</v>
      </c>
      <c r="I311">
        <v>0</v>
      </c>
      <c r="J311">
        <v>-4.775998449120026</v>
      </c>
    </row>
    <row r="312" spans="1:10" x14ac:dyDescent="0.25">
      <c r="A312" s="3" t="s">
        <v>382</v>
      </c>
      <c r="B312" s="3" t="s">
        <v>22</v>
      </c>
      <c r="C312">
        <v>2</v>
      </c>
      <c r="D312">
        <v>10</v>
      </c>
      <c r="E312">
        <v>8</v>
      </c>
      <c r="F312">
        <v>9</v>
      </c>
      <c r="G312">
        <v>11</v>
      </c>
      <c r="H312">
        <v>5</v>
      </c>
      <c r="I312">
        <v>0</v>
      </c>
      <c r="J312">
        <v>-4.9139750964104199</v>
      </c>
    </row>
    <row r="313" spans="1:10" x14ac:dyDescent="0.25">
      <c r="A313" s="3" t="s">
        <v>375</v>
      </c>
      <c r="B313" s="3" t="s">
        <v>34</v>
      </c>
      <c r="C313">
        <v>2</v>
      </c>
      <c r="D313">
        <v>10</v>
      </c>
      <c r="E313">
        <v>7</v>
      </c>
      <c r="F313">
        <v>10</v>
      </c>
      <c r="G313">
        <v>17</v>
      </c>
      <c r="H313">
        <v>3</v>
      </c>
      <c r="I313">
        <v>0</v>
      </c>
      <c r="J313">
        <v>-4.9722244873695489</v>
      </c>
    </row>
    <row r="314" spans="1:10" x14ac:dyDescent="0.25">
      <c r="A314" s="3" t="s">
        <v>383</v>
      </c>
      <c r="B314" s="3" t="s">
        <v>32</v>
      </c>
      <c r="C314">
        <v>0</v>
      </c>
      <c r="D314">
        <v>13</v>
      </c>
      <c r="E314">
        <v>11</v>
      </c>
      <c r="F314">
        <v>4</v>
      </c>
      <c r="G314">
        <v>17</v>
      </c>
      <c r="H314">
        <v>6</v>
      </c>
      <c r="I314">
        <v>0</v>
      </c>
      <c r="J314">
        <v>-5.0773305500753505</v>
      </c>
    </row>
    <row r="315" spans="1:10" x14ac:dyDescent="0.25">
      <c r="A315" s="3" t="s">
        <v>385</v>
      </c>
      <c r="B315" s="3" t="s">
        <v>62</v>
      </c>
      <c r="C315">
        <v>0</v>
      </c>
      <c r="D315">
        <v>13.2</v>
      </c>
      <c r="E315">
        <v>12</v>
      </c>
      <c r="F315">
        <v>12</v>
      </c>
      <c r="G315">
        <v>21</v>
      </c>
      <c r="H315">
        <v>3</v>
      </c>
      <c r="I315">
        <v>0</v>
      </c>
      <c r="J315">
        <v>-5.1290577575948282</v>
      </c>
    </row>
    <row r="316" spans="1:10" x14ac:dyDescent="0.25">
      <c r="A316" s="3" t="s">
        <v>386</v>
      </c>
      <c r="B316" s="3" t="s">
        <v>77</v>
      </c>
      <c r="C316">
        <v>0</v>
      </c>
      <c r="D316">
        <v>11</v>
      </c>
      <c r="E316">
        <v>11</v>
      </c>
      <c r="F316">
        <v>10</v>
      </c>
      <c r="G316">
        <v>18</v>
      </c>
      <c r="H316">
        <v>3</v>
      </c>
      <c r="I316">
        <v>2</v>
      </c>
      <c r="J316">
        <v>-5.1315823418980813</v>
      </c>
    </row>
    <row r="317" spans="1:10" x14ac:dyDescent="0.25">
      <c r="A317" s="3" t="s">
        <v>363</v>
      </c>
      <c r="B317" s="3" t="s">
        <v>74</v>
      </c>
      <c r="C317">
        <v>3</v>
      </c>
      <c r="D317">
        <v>12.1</v>
      </c>
      <c r="E317">
        <v>7</v>
      </c>
      <c r="F317">
        <v>9</v>
      </c>
      <c r="G317">
        <v>13</v>
      </c>
      <c r="H317">
        <v>13</v>
      </c>
      <c r="I317">
        <v>0</v>
      </c>
      <c r="J317">
        <v>-5.2171180107208626</v>
      </c>
    </row>
    <row r="318" spans="1:10" x14ac:dyDescent="0.25">
      <c r="A318" s="3" t="s">
        <v>378</v>
      </c>
      <c r="B318" s="3" t="s">
        <v>10</v>
      </c>
      <c r="C318">
        <v>0</v>
      </c>
      <c r="D318">
        <v>13</v>
      </c>
      <c r="E318">
        <v>10</v>
      </c>
      <c r="F318">
        <v>10</v>
      </c>
      <c r="G318">
        <v>14</v>
      </c>
      <c r="H318">
        <v>10</v>
      </c>
      <c r="I318">
        <v>0</v>
      </c>
      <c r="J318">
        <v>-5.2284182750757893</v>
      </c>
    </row>
    <row r="319" spans="1:10" x14ac:dyDescent="0.25">
      <c r="A319" s="3" t="s">
        <v>136</v>
      </c>
      <c r="B319" s="3" t="s">
        <v>79</v>
      </c>
      <c r="C319">
        <v>4</v>
      </c>
      <c r="D319">
        <v>17.2</v>
      </c>
      <c r="E319">
        <v>15</v>
      </c>
      <c r="F319">
        <v>9</v>
      </c>
      <c r="G319">
        <v>22</v>
      </c>
      <c r="H319">
        <v>11</v>
      </c>
      <c r="I319">
        <v>0</v>
      </c>
      <c r="J319">
        <v>-5.5233586407332194</v>
      </c>
    </row>
    <row r="320" spans="1:10" x14ac:dyDescent="0.25">
      <c r="A320" s="3" t="s">
        <v>111</v>
      </c>
      <c r="B320" s="3" t="s">
        <v>66</v>
      </c>
      <c r="C320">
        <v>0</v>
      </c>
      <c r="D320">
        <v>15</v>
      </c>
      <c r="E320">
        <v>15</v>
      </c>
      <c r="F320">
        <v>16</v>
      </c>
      <c r="G320">
        <v>26</v>
      </c>
      <c r="H320">
        <v>7</v>
      </c>
      <c r="I320">
        <v>0</v>
      </c>
      <c r="J320">
        <v>-6.1323768565261263</v>
      </c>
    </row>
    <row r="321" spans="1:10" x14ac:dyDescent="0.25">
      <c r="A321" s="3" t="s">
        <v>135</v>
      </c>
      <c r="B321" s="3" t="s">
        <v>36</v>
      </c>
      <c r="C321">
        <v>5</v>
      </c>
      <c r="D321">
        <v>20.2</v>
      </c>
      <c r="E321">
        <v>21</v>
      </c>
      <c r="F321">
        <v>16</v>
      </c>
      <c r="G321">
        <v>29</v>
      </c>
      <c r="H321">
        <v>10</v>
      </c>
      <c r="I321">
        <v>0</v>
      </c>
      <c r="J321">
        <v>-6.3082689969408987</v>
      </c>
    </row>
    <row r="322" spans="1:10" x14ac:dyDescent="0.25">
      <c r="A322" s="3" t="s">
        <v>387</v>
      </c>
      <c r="B322" s="3" t="s">
        <v>20</v>
      </c>
      <c r="C322">
        <v>0</v>
      </c>
      <c r="D322">
        <v>11.2</v>
      </c>
      <c r="E322">
        <v>12</v>
      </c>
      <c r="F322">
        <v>16</v>
      </c>
      <c r="G322">
        <v>17</v>
      </c>
      <c r="H322">
        <v>5</v>
      </c>
      <c r="I322">
        <v>0</v>
      </c>
      <c r="J322">
        <v>-6.5616631046711174</v>
      </c>
    </row>
    <row r="323" spans="1:10" x14ac:dyDescent="0.25">
      <c r="A323" s="3" t="s">
        <v>164</v>
      </c>
      <c r="B323" s="3" t="s">
        <v>96</v>
      </c>
      <c r="C323">
        <v>5</v>
      </c>
      <c r="D323">
        <v>20.2</v>
      </c>
      <c r="E323">
        <v>21</v>
      </c>
      <c r="F323">
        <v>13</v>
      </c>
      <c r="G323">
        <v>27</v>
      </c>
      <c r="H323">
        <v>13</v>
      </c>
      <c r="I323">
        <v>0</v>
      </c>
      <c r="J323">
        <v>-6.6190869702395361</v>
      </c>
    </row>
    <row r="324" spans="1:10" x14ac:dyDescent="0.25">
      <c r="A324" s="3" t="s">
        <v>388</v>
      </c>
      <c r="B324" s="3" t="s">
        <v>52</v>
      </c>
      <c r="C324">
        <v>5</v>
      </c>
      <c r="D324">
        <v>21</v>
      </c>
      <c r="E324">
        <v>23</v>
      </c>
      <c r="F324">
        <v>21</v>
      </c>
      <c r="G324">
        <v>35</v>
      </c>
      <c r="H324">
        <v>11</v>
      </c>
      <c r="I324">
        <v>0</v>
      </c>
      <c r="J324">
        <v>-6.8183483241667506</v>
      </c>
    </row>
    <row r="325" spans="1:10" x14ac:dyDescent="0.25">
      <c r="A325" s="3" t="s">
        <v>100</v>
      </c>
      <c r="B325" s="3" t="s">
        <v>70</v>
      </c>
      <c r="C325">
        <v>3</v>
      </c>
      <c r="D325">
        <v>14.2</v>
      </c>
      <c r="E325">
        <v>13</v>
      </c>
      <c r="F325">
        <v>8</v>
      </c>
      <c r="G325">
        <v>16</v>
      </c>
      <c r="H325">
        <v>15</v>
      </c>
      <c r="I325">
        <v>0</v>
      </c>
      <c r="J325">
        <v>-6.8241356402026092</v>
      </c>
    </row>
    <row r="326" spans="1:10" x14ac:dyDescent="0.25">
      <c r="A326" s="3" t="s">
        <v>122</v>
      </c>
      <c r="B326" s="3" t="s">
        <v>79</v>
      </c>
      <c r="C326">
        <v>5</v>
      </c>
      <c r="D326">
        <v>20.100000000000001</v>
      </c>
      <c r="E326">
        <v>23</v>
      </c>
      <c r="F326">
        <v>28</v>
      </c>
      <c r="G326">
        <v>30</v>
      </c>
      <c r="H326">
        <v>12</v>
      </c>
      <c r="I326">
        <v>0</v>
      </c>
      <c r="J326">
        <v>-7.3915210792934616</v>
      </c>
    </row>
    <row r="327" spans="1:10" x14ac:dyDescent="0.25">
      <c r="A327" s="3" t="s">
        <v>270</v>
      </c>
      <c r="B327" s="3" t="s">
        <v>38</v>
      </c>
      <c r="C327">
        <v>0</v>
      </c>
      <c r="D327">
        <v>10.199999999999999</v>
      </c>
      <c r="E327">
        <v>13</v>
      </c>
      <c r="F327">
        <v>6</v>
      </c>
      <c r="G327">
        <v>24</v>
      </c>
      <c r="H327">
        <v>4</v>
      </c>
      <c r="I327">
        <v>0</v>
      </c>
      <c r="J327">
        <v>-8.9657036320744012</v>
      </c>
    </row>
    <row r="328" spans="1:10" x14ac:dyDescent="0.25">
      <c r="A328" s="3" t="s">
        <v>389</v>
      </c>
      <c r="B328" s="3" t="s">
        <v>52</v>
      </c>
      <c r="C328">
        <v>0</v>
      </c>
      <c r="D328">
        <v>10.199999999999999</v>
      </c>
      <c r="E328">
        <v>17</v>
      </c>
      <c r="F328">
        <v>7</v>
      </c>
      <c r="G328">
        <v>19</v>
      </c>
      <c r="H328">
        <v>6</v>
      </c>
      <c r="I328">
        <v>1</v>
      </c>
      <c r="J328">
        <v>-9.7849847145387905</v>
      </c>
    </row>
  </sheetData>
  <autoFilter ref="A1:J1">
    <sortState ref="A2:J328">
      <sortCondition descending="1"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5x5 Pit</vt:lpstr>
      <vt:lpstr>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2015-07-01T21:02:33Z</dcterms:created>
  <dcterms:modified xsi:type="dcterms:W3CDTF">2016-05-09T22:17:42Z</dcterms:modified>
</cp:coreProperties>
</file>