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2420" windowHeight="4776" activeTab="7"/>
  </bookViews>
  <sheets>
    <sheet name="Calcs" sheetId="1" r:id="rId1"/>
    <sheet name="Averages" sheetId="2" r:id="rId2"/>
    <sheet name="Reference" sheetId="3" r:id="rId3"/>
    <sheet name="Smallest Drops" sheetId="4" r:id="rId4"/>
    <sheet name="Biggest Drops" sheetId="5" r:id="rId5"/>
    <sheet name="Sheet6" sheetId="6" r:id="rId6"/>
    <sheet name="Jessicca" sheetId="7" r:id="rId7"/>
    <sheet name="Historical" sheetId="8" r:id="rId8"/>
    <sheet name="Sheet2" sheetId="9" r:id="rId9"/>
  </sheets>
  <definedNames>
    <definedName name="_xlnm._FilterDatabase" localSheetId="8" hidden="1">Sheet2!$A$1:$B$16</definedName>
    <definedName name="solver_adj" localSheetId="0" hidden="1">Calcs!$C$2:$C$16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Calcs!$C$17</definedName>
    <definedName name="solver_lhs2" localSheetId="0" hidden="1">Calcs!$C$2:$C$15</definedName>
    <definedName name="solver_lhs3" localSheetId="0" hidden="1">Calcs!$D$17</definedName>
    <definedName name="solver_lhs4" localSheetId="0" hidden="1">Calcs!$D$17</definedName>
    <definedName name="solver_lhs5" localSheetId="0" hidden="1">Calcs!$D$17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Calcs!$I$19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8</definedName>
    <definedName name="solver_rhs2" localSheetId="0" hidden="1">integer</definedName>
    <definedName name="solver_rhs3" localSheetId="0" hidden="1">1000</definedName>
    <definedName name="solver_rhs4" localSheetId="0" hidden="1">1000</definedName>
    <definedName name="solver_rhs5" localSheetId="0" hidden="1">1000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32" i="8" l="1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C17" i="7" l="1"/>
  <c r="C18" i="7" s="1"/>
  <c r="I18" i="7" s="1"/>
  <c r="F16" i="7"/>
  <c r="H16" i="7" s="1"/>
  <c r="I16" i="7" s="1"/>
  <c r="E16" i="7"/>
  <c r="D16" i="7"/>
  <c r="F15" i="7"/>
  <c r="H15" i="7" s="1"/>
  <c r="I15" i="7" s="1"/>
  <c r="D15" i="7"/>
  <c r="F14" i="7"/>
  <c r="E14" i="7" s="1"/>
  <c r="D14" i="7"/>
  <c r="H13" i="7"/>
  <c r="I13" i="7" s="1"/>
  <c r="F13" i="7"/>
  <c r="E13" i="7"/>
  <c r="D13" i="7"/>
  <c r="F12" i="7"/>
  <c r="H12" i="7" s="1"/>
  <c r="I12" i="7" s="1"/>
  <c r="E12" i="7"/>
  <c r="D12" i="7"/>
  <c r="F11" i="7"/>
  <c r="H11" i="7" s="1"/>
  <c r="I11" i="7" s="1"/>
  <c r="E11" i="7"/>
  <c r="D11" i="7"/>
  <c r="F10" i="7"/>
  <c r="H10" i="7" s="1"/>
  <c r="I10" i="7" s="1"/>
  <c r="D10" i="7"/>
  <c r="H9" i="7"/>
  <c r="I9" i="7" s="1"/>
  <c r="F9" i="7"/>
  <c r="E9" i="7"/>
  <c r="D9" i="7"/>
  <c r="F8" i="7"/>
  <c r="H8" i="7" s="1"/>
  <c r="I8" i="7" s="1"/>
  <c r="E8" i="7"/>
  <c r="D8" i="7"/>
  <c r="F7" i="7"/>
  <c r="H7" i="7" s="1"/>
  <c r="I7" i="7" s="1"/>
  <c r="E7" i="7"/>
  <c r="D7" i="7"/>
  <c r="F6" i="7"/>
  <c r="E6" i="7" s="1"/>
  <c r="D6" i="7"/>
  <c r="H5" i="7"/>
  <c r="I5" i="7" s="1"/>
  <c r="F5" i="7"/>
  <c r="E5" i="7"/>
  <c r="D5" i="7"/>
  <c r="F4" i="7"/>
  <c r="H4" i="7" s="1"/>
  <c r="I4" i="7" s="1"/>
  <c r="E4" i="7"/>
  <c r="D4" i="7"/>
  <c r="F3" i="7"/>
  <c r="H3" i="7" s="1"/>
  <c r="I3" i="7" s="1"/>
  <c r="E3" i="7"/>
  <c r="D3" i="7"/>
  <c r="F2" i="7"/>
  <c r="H2" i="7" s="1"/>
  <c r="I2" i="7" s="1"/>
  <c r="D2" i="7"/>
  <c r="D17" i="7" s="1"/>
  <c r="H6" i="7" l="1"/>
  <c r="I6" i="7" s="1"/>
  <c r="I17" i="7" s="1"/>
  <c r="I19" i="7" s="1"/>
  <c r="H14" i="7"/>
  <c r="I14" i="7" s="1"/>
  <c r="E2" i="7"/>
  <c r="E10" i="7"/>
  <c r="E15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7" i="1"/>
  <c r="K2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I13" i="1" s="1"/>
  <c r="H14" i="1"/>
  <c r="H15" i="1"/>
  <c r="H16" i="1"/>
  <c r="F3" i="1"/>
  <c r="F4" i="1"/>
  <c r="E4" i="1" s="1"/>
  <c r="F5" i="1"/>
  <c r="F6" i="1"/>
  <c r="F7" i="1"/>
  <c r="F8" i="1"/>
  <c r="E8" i="1" s="1"/>
  <c r="F9" i="1"/>
  <c r="E9" i="1" s="1"/>
  <c r="F10" i="1"/>
  <c r="F11" i="1"/>
  <c r="F12" i="1"/>
  <c r="E12" i="1" s="1"/>
  <c r="F13" i="1"/>
  <c r="E13" i="1" s="1"/>
  <c r="F14" i="1"/>
  <c r="F15" i="1"/>
  <c r="F16" i="1"/>
  <c r="E16" i="1" s="1"/>
  <c r="E3" i="1"/>
  <c r="E5" i="1"/>
  <c r="E6" i="1"/>
  <c r="E7" i="1"/>
  <c r="E10" i="1"/>
  <c r="E11" i="1"/>
  <c r="E14" i="1"/>
  <c r="E15" i="1"/>
  <c r="D17" i="1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C18" i="1" l="1"/>
  <c r="I18" i="1" s="1"/>
  <c r="F2" i="1" l="1"/>
  <c r="H2" i="1" s="1"/>
  <c r="I2" i="1" s="1"/>
  <c r="I17" i="1" s="1"/>
  <c r="I19" i="1" s="1"/>
  <c r="E2" i="1" l="1"/>
</calcChain>
</file>

<file path=xl/sharedStrings.xml><?xml version="1.0" encoding="utf-8"?>
<sst xmlns="http://schemas.openxmlformats.org/spreadsheetml/2006/main" count="451" uniqueCount="345">
  <si>
    <t>Film</t>
  </si>
  <si>
    <t>Mamma Mia!</t>
  </si>
  <si>
    <t>Equalizer 2</t>
  </si>
  <si>
    <t>Hotel Transylvania 3</t>
  </si>
  <si>
    <t>Ant-Man and the Wasp</t>
  </si>
  <si>
    <t>Skyscraper</t>
  </si>
  <si>
    <t>Incredibles 2</t>
  </si>
  <si>
    <t>Jurassic World</t>
  </si>
  <si>
    <t>Unfriended</t>
  </si>
  <si>
    <t>The First Purge</t>
  </si>
  <si>
    <t>Sorry To Bother You</t>
  </si>
  <si>
    <t>Sicario 2</t>
  </si>
  <si>
    <t>Ocean's 8</t>
  </si>
  <si>
    <t>Leave No Trace</t>
  </si>
  <si>
    <t>Uncle Drew</t>
  </si>
  <si>
    <t>Won't You Be My Neighbor</t>
  </si>
  <si>
    <t>Price</t>
  </si>
  <si>
    <t>Times</t>
  </si>
  <si>
    <t>Total FML</t>
  </si>
  <si>
    <t>Total Box Office</t>
  </si>
  <si>
    <t>BO/FML</t>
  </si>
  <si>
    <t>Box Office Before Bonus</t>
  </si>
  <si>
    <t>Box Office Post Bonus</t>
  </si>
  <si>
    <t>Cell With Max Value</t>
  </si>
  <si>
    <t>Todd Thatcher</t>
  </si>
  <si>
    <t>Prediction</t>
  </si>
  <si>
    <t>Adventure</t>
  </si>
  <si>
    <t>Action</t>
  </si>
  <si>
    <t>Drama</t>
  </si>
  <si>
    <t>Comedy</t>
  </si>
  <si>
    <t>Horror</t>
  </si>
  <si>
    <t>Musical</t>
  </si>
  <si>
    <t>Documentary</t>
  </si>
  <si>
    <t>Rank</t>
  </si>
  <si>
    <t>Title (click to view)</t>
  </si>
  <si>
    <t>Opening  Weekend</t>
  </si>
  <si>
    <t>% Change</t>
  </si>
  <si>
    <t>2nd Weekend</t>
  </si>
  <si>
    <t>Theaters*</t>
  </si>
  <si>
    <t>Total Gross^</t>
  </si>
  <si>
    <t>Release  Date**</t>
  </si>
  <si>
    <t>Rumor Has It</t>
  </si>
  <si>
    <t>The Greatest Showman</t>
  </si>
  <si>
    <t>Cheaper by the Dozen 2</t>
  </si>
  <si>
    <t>Gulliver's Travels</t>
  </si>
  <si>
    <t>Miss Congeniality</t>
  </si>
  <si>
    <t>Joe Somebody</t>
  </si>
  <si>
    <t>We Bought a Zoo</t>
  </si>
  <si>
    <t>Jumanji: Welcome to the Jungle</t>
  </si>
  <si>
    <t>Monsters, Inc. (3D)</t>
  </si>
  <si>
    <t>Mother's Day</t>
  </si>
  <si>
    <t>We Are Marshall</t>
  </si>
  <si>
    <t>Charlie Wilson's War</t>
  </si>
  <si>
    <t>Titanic</t>
  </si>
  <si>
    <t>The Wild Thornberrys</t>
  </si>
  <si>
    <t>Sing</t>
  </si>
  <si>
    <t>Night at the Museum</t>
  </si>
  <si>
    <t>Night at the Museum: Secret of the Tomb</t>
  </si>
  <si>
    <t>The Blind Side</t>
  </si>
  <si>
    <t>The Adventures of Tintin</t>
  </si>
  <si>
    <t>Father Figures</t>
  </si>
  <si>
    <t>The Girl with the Dragon Tattoo (2011)</t>
  </si>
  <si>
    <t>Fun with Dick and Jane</t>
  </si>
  <si>
    <t>Passengers (2016)</t>
  </si>
  <si>
    <t>Jimmy Neutron: Boy Genius</t>
  </si>
  <si>
    <t>Two Weeks Notice</t>
  </si>
  <si>
    <t>This Is 40</t>
  </si>
  <si>
    <t>Cast Away</t>
  </si>
  <si>
    <t>The Prince of Egypt</t>
  </si>
  <si>
    <t>Annie (2014)</t>
  </si>
  <si>
    <t>Walking with Dinosaurs</t>
  </si>
  <si>
    <t>Leap!</t>
  </si>
  <si>
    <t>Sisters</t>
  </si>
  <si>
    <t>Fat Albert</t>
  </si>
  <si>
    <t>Bolt</t>
  </si>
  <si>
    <t>Shrek</t>
  </si>
  <si>
    <t>Mission: Impossible - Ghost Protocol</t>
  </si>
  <si>
    <t>Mona Lisa Smile</t>
  </si>
  <si>
    <t>True Grit</t>
  </si>
  <si>
    <t>Avatar</t>
  </si>
  <si>
    <t>You've Got Mail</t>
  </si>
  <si>
    <t>American Hustle</t>
  </si>
  <si>
    <t>Puss in Boots</t>
  </si>
  <si>
    <t>Brother Bear</t>
  </si>
  <si>
    <t>Downsizing</t>
  </si>
  <si>
    <t>How the Grinch Stole Christmas</t>
  </si>
  <si>
    <t>Walk Hard: The Dewey Cox Story</t>
  </si>
  <si>
    <t>Alvin and the Chipmunks: The Road Chip</t>
  </si>
  <si>
    <t>National Treasure</t>
  </si>
  <si>
    <t>Why Him?</t>
  </si>
  <si>
    <t>Yes Man</t>
  </si>
  <si>
    <t>Meet the Fockers</t>
  </si>
  <si>
    <t>Jack Reacher</t>
  </si>
  <si>
    <t>Happy Feet</t>
  </si>
  <si>
    <t>Seven Pounds</t>
  </si>
  <si>
    <t>The Tale of Despereaux</t>
  </si>
  <si>
    <t>Flushed Away</t>
  </si>
  <si>
    <t>Are We There Yet?</t>
  </si>
  <si>
    <t>Rocky Balboa</t>
  </si>
  <si>
    <t>The Santa Clause 3: The Escape Clause</t>
  </si>
  <si>
    <t>The Tigger Movie</t>
  </si>
  <si>
    <t>The Choice</t>
  </si>
  <si>
    <t>Walk the Line</t>
  </si>
  <si>
    <t>The Wild</t>
  </si>
  <si>
    <t>Delivery Man</t>
  </si>
  <si>
    <t>Any Given Sunday</t>
  </si>
  <si>
    <t>The Santa Clause 2</t>
  </si>
  <si>
    <t>It's Complicated</t>
  </si>
  <si>
    <t>The Night Before</t>
  </si>
  <si>
    <t>Analyze This</t>
  </si>
  <si>
    <t>Get Out</t>
  </si>
  <si>
    <t>Elf</t>
  </si>
  <si>
    <t>Argo</t>
  </si>
  <si>
    <t>Pitch Perfect 3</t>
  </si>
  <si>
    <t>Assassin's Creed</t>
  </si>
  <si>
    <t>Little Fockers</t>
  </si>
  <si>
    <t>Planet 51</t>
  </si>
  <si>
    <t>Taken</t>
  </si>
  <si>
    <t>Cloudy with a Chance of Meatballs</t>
  </si>
  <si>
    <t>The Pink Panther (2006)</t>
  </si>
  <si>
    <t>Mr. Magorium's Wonder Emporium</t>
  </si>
  <si>
    <t>Wonder</t>
  </si>
  <si>
    <t>Bicentennial Man</t>
  </si>
  <si>
    <t>The Lord of the Rings: The Fellowship of the Ring</t>
  </si>
  <si>
    <t>The Shaggy Dog</t>
  </si>
  <si>
    <t>Tomorrow Never Dies</t>
  </si>
  <si>
    <t>The Lincoln Lawyer</t>
  </si>
  <si>
    <t>The Matrix</t>
  </si>
  <si>
    <t>Liar Liar</t>
  </si>
  <si>
    <t>Old School</t>
  </si>
  <si>
    <t>Snow Day</t>
  </si>
  <si>
    <t>Curious George</t>
  </si>
  <si>
    <t>The Revenant</t>
  </si>
  <si>
    <t>George of the Jungle</t>
  </si>
  <si>
    <t>National Treasure: Book of Secrets</t>
  </si>
  <si>
    <t>Bridesmaids</t>
  </si>
  <si>
    <t>Limitless</t>
  </si>
  <si>
    <t>Casper</t>
  </si>
  <si>
    <t>Firehouse Dog</t>
  </si>
  <si>
    <t>Star Wars: Episode I - The Phantom Menace</t>
  </si>
  <si>
    <t>Peter Pan</t>
  </si>
  <si>
    <t>I Know What You Did Last Summer</t>
  </si>
  <si>
    <t>Chicken Little</t>
  </si>
  <si>
    <t>School of Rock</t>
  </si>
  <si>
    <t>The Lord of the Rings: The Two Towers</t>
  </si>
  <si>
    <t>How to Lose a Guy in 10 Days</t>
  </si>
  <si>
    <t>Stuart Little</t>
  </si>
  <si>
    <t>Eight Below</t>
  </si>
  <si>
    <t>Cheaper by the Dozen</t>
  </si>
  <si>
    <t>The Wedding Planner</t>
  </si>
  <si>
    <t>The Emperor's New Groove</t>
  </si>
  <si>
    <t>Our Idiot Brother</t>
  </si>
  <si>
    <t>Gravity</t>
  </si>
  <si>
    <t>Everyone's Hero</t>
  </si>
  <si>
    <t>What Lies Beneath</t>
  </si>
  <si>
    <t>The Rugrats Movie</t>
  </si>
  <si>
    <t>The Help</t>
  </si>
  <si>
    <t>Mars Needs Moms</t>
  </si>
  <si>
    <t>Jerry Maguire</t>
  </si>
  <si>
    <t>Catch That Kid</t>
  </si>
  <si>
    <t>Rugrats in Paris: The Movie</t>
  </si>
  <si>
    <t>Mighty Joe Young</t>
  </si>
  <si>
    <t>The Jungle Book 2</t>
  </si>
  <si>
    <t>The 40-Year-Old Virgin</t>
  </si>
  <si>
    <t>Grudge Match</t>
  </si>
  <si>
    <t>Wedding Crashers</t>
  </si>
  <si>
    <t>Three Kings</t>
  </si>
  <si>
    <t>Hotel for Dogs</t>
  </si>
  <si>
    <t>Return to Never Land</t>
  </si>
  <si>
    <t>Did You Hear About the Morgans?</t>
  </si>
  <si>
    <t>Gnomeo and Juliet</t>
  </si>
  <si>
    <t>Casino Royale</t>
  </si>
  <si>
    <t>Daddy's Home</t>
  </si>
  <si>
    <t>Patch Adams</t>
  </si>
  <si>
    <t>Addams Family Values</t>
  </si>
  <si>
    <t>Big Fat Liar</t>
  </si>
  <si>
    <t>Agent Cody Banks 2: Destination London</t>
  </si>
  <si>
    <t>Trolls</t>
  </si>
  <si>
    <t>Blast from the Past</t>
  </si>
  <si>
    <t>Anchorman 2: The Legend Continues</t>
  </si>
  <si>
    <t>The Hobbit: The Battle of the Five Armies</t>
  </si>
  <si>
    <t>Mulan</t>
  </si>
  <si>
    <t>Bedtime Stories</t>
  </si>
  <si>
    <t>Concussion (2015)</t>
  </si>
  <si>
    <t>Gran Torino</t>
  </si>
  <si>
    <t>Magic Mike XXL</t>
  </si>
  <si>
    <t>A Christmas Carol (2009)</t>
  </si>
  <si>
    <t>Book Club</t>
  </si>
  <si>
    <t>Meet the Parents</t>
  </si>
  <si>
    <t>Bridge of Spies</t>
  </si>
  <si>
    <t>Double Jeopardy</t>
  </si>
  <si>
    <t>Collide</t>
  </si>
  <si>
    <t>Undiscovered</t>
  </si>
  <si>
    <t>Slow Burn</t>
  </si>
  <si>
    <t>Jane Got a Gun</t>
  </si>
  <si>
    <t>Close Encounters of the Third Kind (40th Anniversary)</t>
  </si>
  <si>
    <t>Before I Go To Sleep</t>
  </si>
  <si>
    <t>Gigli</t>
  </si>
  <si>
    <t>Bad Moon</t>
  </si>
  <si>
    <t>Return to the Blue Lagoon</t>
  </si>
  <si>
    <t>Friday the 13th (2009)</t>
  </si>
  <si>
    <t>The Brothers Solomon</t>
  </si>
  <si>
    <t>Lawnmower Man 2: Beyond Cyberspace</t>
  </si>
  <si>
    <t>Radioland Murders</t>
  </si>
  <si>
    <t>Another You</t>
  </si>
  <si>
    <t>The Squeeze</t>
  </si>
  <si>
    <t>Steel</t>
  </si>
  <si>
    <t>All Eyez on Me</t>
  </si>
  <si>
    <t>Stay</t>
  </si>
  <si>
    <t>Captivity</t>
  </si>
  <si>
    <t>The Apparition</t>
  </si>
  <si>
    <t>Jonas Brothers: The 3D Concert Experience</t>
  </si>
  <si>
    <t>Billy Lynn's Long Halftime Walk</t>
  </si>
  <si>
    <t>The Comedian</t>
  </si>
  <si>
    <t>From Justin to Kelly</t>
  </si>
  <si>
    <t>In the Name of the King: A Dungeon Siege Tale</t>
  </si>
  <si>
    <t>Club Dread</t>
  </si>
  <si>
    <t>Marci X</t>
  </si>
  <si>
    <t>Star Trek: Nemesis</t>
  </si>
  <si>
    <t>The Devil Inside</t>
  </si>
  <si>
    <t>Race the Sun</t>
  </si>
  <si>
    <t>Rock The Kasbah</t>
  </si>
  <si>
    <t>Gringo</t>
  </si>
  <si>
    <t>Tupac: Resurrection</t>
  </si>
  <si>
    <t>Miss Sloane</t>
  </si>
  <si>
    <t>Texas Chainsaw 3D</t>
  </si>
  <si>
    <t>The Purge</t>
  </si>
  <si>
    <t>Destiny Turns on the Radio</t>
  </si>
  <si>
    <t>Super Troopers 2</t>
  </si>
  <si>
    <t>Tulip Fever</t>
  </si>
  <si>
    <t>Free Fire</t>
  </si>
  <si>
    <t>Blindness</t>
  </si>
  <si>
    <t>Morgan</t>
  </si>
  <si>
    <t>Harsh Times</t>
  </si>
  <si>
    <t>The Identical</t>
  </si>
  <si>
    <t>The Bye Bye Man</t>
  </si>
  <si>
    <t>One Direction: This is Us</t>
  </si>
  <si>
    <t>The Order</t>
  </si>
  <si>
    <t>A Monster Calls</t>
  </si>
  <si>
    <t>Fifty Shades of Grey</t>
  </si>
  <si>
    <t>George A. Romero's Land of the Dead</t>
  </si>
  <si>
    <t>Demolition</t>
  </si>
  <si>
    <t>The Disappointments Room</t>
  </si>
  <si>
    <t>My All American</t>
  </si>
  <si>
    <t>Whipped</t>
  </si>
  <si>
    <t>Big Bully</t>
  </si>
  <si>
    <t>Bruno</t>
  </si>
  <si>
    <t>Doom</t>
  </si>
  <si>
    <t>Meet Wally Sparks</t>
  </si>
  <si>
    <t>Miss March</t>
  </si>
  <si>
    <t>The Nutcracker Prince</t>
  </si>
  <si>
    <t>A Nightmare on Elm Street (2010)</t>
  </si>
  <si>
    <t>Bucky Larson: Born to Be a Star</t>
  </si>
  <si>
    <t>Shadow Conspiracy</t>
  </si>
  <si>
    <t>Black Nativity</t>
  </si>
  <si>
    <t>Seeking a Friend for the End of the World</t>
  </si>
  <si>
    <t>Harry Potter and the Deathly Hallows Part 2</t>
  </si>
  <si>
    <t>Sleepover</t>
  </si>
  <si>
    <t>Jem and the Holograms</t>
  </si>
  <si>
    <t>The Big Blue</t>
  </si>
  <si>
    <t>Notorious (2009)</t>
  </si>
  <si>
    <t>Hardcore Henry</t>
  </si>
  <si>
    <t>Predators</t>
  </si>
  <si>
    <t>Supercross</t>
  </si>
  <si>
    <t>Aqua Teen Hunger Force Colon Movie Film for Theaters</t>
  </si>
  <si>
    <t>Believe</t>
  </si>
  <si>
    <t>Popcorn</t>
  </si>
  <si>
    <t>The Real Cancun</t>
  </si>
  <si>
    <t>Jason Goes to Hell: The Final Friday</t>
  </si>
  <si>
    <t>Mom and Dad Save the World</t>
  </si>
  <si>
    <t>Splitting Heirs</t>
  </si>
  <si>
    <t>Blood and Chocolate</t>
  </si>
  <si>
    <t>The Adventures of Pluto Nash</t>
  </si>
  <si>
    <t>Paranormal Activity 4</t>
  </si>
  <si>
    <t>Hellboy II: The Golden Army</t>
  </si>
  <si>
    <t>About Last Night (2014)</t>
  </si>
  <si>
    <t>Alien: Covenant</t>
  </si>
  <si>
    <t>Kissing a Fool</t>
  </si>
  <si>
    <t>Valentine's Day</t>
  </si>
  <si>
    <t>North</t>
  </si>
  <si>
    <t>Winter's Tale</t>
  </si>
  <si>
    <t>Endless Love (2014)</t>
  </si>
  <si>
    <t>Goodbye Lover</t>
  </si>
  <si>
    <t>Mallrats</t>
  </si>
  <si>
    <t>Bad Samaritan</t>
  </si>
  <si>
    <t>Warcraft</t>
  </si>
  <si>
    <t>The Twilight Saga: New Moon</t>
  </si>
  <si>
    <t>Steal Big, Steal Little</t>
  </si>
  <si>
    <t>Ratchet &amp; Clank</t>
  </si>
  <si>
    <t>Eragon</t>
  </si>
  <si>
    <t>Victor Frankenstein</t>
  </si>
  <si>
    <t>Count of Title (click to view)</t>
  </si>
  <si>
    <t>Row Labels</t>
  </si>
  <si>
    <t>(blank)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</si>
  <si>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</si>
  <si>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</si>
  <si>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</si>
  <si>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</si>
  <si>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</si>
  <si>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</si>
  <si>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</si>
  <si>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</si>
  <si>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</si>
  <si>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</si>
  <si>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</si>
  <si>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</si>
  <si>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</si>
  <si>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Smallest Drops</t>
  </si>
  <si>
    <t>Biggest Drops</t>
  </si>
  <si>
    <t>Top-Grossing Genres 1995 to 2018</t>
  </si>
  <si>
    <t>Movies</t>
  </si>
  <si>
    <t>Total Gross</t>
  </si>
  <si>
    <t>Average Gross</t>
  </si>
  <si>
    <t>Market Share</t>
  </si>
  <si>
    <t>Thriller/Suspense</t>
  </si>
  <si>
    <t>Romantic Comedy</t>
  </si>
  <si>
    <t>Black Comedy</t>
  </si>
  <si>
    <t>Box Office Pro</t>
  </si>
  <si>
    <t>Box Office Report</t>
  </si>
  <si>
    <t>Box Office Mojo</t>
  </si>
  <si>
    <t>Real Box Office</t>
  </si>
  <si>
    <t>Date of Picks</t>
  </si>
  <si>
    <t>Difference</t>
  </si>
  <si>
    <t>Mission Impossible</t>
  </si>
  <si>
    <t>Mamma Mia! 2</t>
  </si>
  <si>
    <t>Teen Titans Go!</t>
  </si>
  <si>
    <t>Blindspotting</t>
  </si>
  <si>
    <t>Eighth Grade</t>
  </si>
  <si>
    <t>Three Identical Strangers</t>
  </si>
  <si>
    <t>Avengers: Infinity War</t>
  </si>
  <si>
    <t>Overboard (2018)</t>
  </si>
  <si>
    <t>A Quiet Place</t>
  </si>
  <si>
    <t>Rampage (2018)</t>
  </si>
  <si>
    <t>RBG</t>
  </si>
  <si>
    <t>Solo: A Star Wars Story</t>
  </si>
  <si>
    <t>Deadpool 2</t>
  </si>
  <si>
    <t>Adrift</t>
  </si>
  <si>
    <t>Upgrade</t>
  </si>
  <si>
    <t>Life of the Party</t>
  </si>
  <si>
    <t>Breaking In (2018)</t>
  </si>
  <si>
    <t>Action Point</t>
  </si>
  <si>
    <t>Show Dogs</t>
  </si>
  <si>
    <t>Best of the Rest</t>
  </si>
  <si>
    <t>Hereditary</t>
  </si>
  <si>
    <t>Hotel Artemis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</si>
</sst>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_);[Red]\(&quot;$&quot;#,##0.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6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0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165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, Muneer" refreshedDate="43299.615639930555" createdVersion="4" refreshedVersion="4" minRefreshableVersion="3" recordCount="101">
  <cacheSource type="worksheet">
    <worksheetSource ref="A1:H1048576" sheet="Biggest Drops"/>
  </cacheSource>
  <cacheFields count="8">
    <cacheField name="Rank" numFmtId="0">
      <sharedItems containsString="0" containsBlank="1" containsNumber="1" containsInteger="1" minValue="1" maxValue="100"/>
    </cacheField>
    <cacheField name="Title (click to view)" numFmtId="0">
      <sharedItems containsBlank="1"/>
    </cacheField>
    <cacheField name="Opening  Weekend" numFmtId="0">
      <sharedItems containsString="0" containsBlank="1" containsNumber="1" containsInteger="1" minValue="508601" maxValue="169189427"/>
    </cacheField>
    <cacheField name="% Change" numFmtId="0">
      <sharedItems containsString="0" containsBlank="1" containsNumber="1" minValue="-0.88500000000000001" maxValue="-0.69799999999999995"/>
    </cacheField>
    <cacheField name="2nd Weekend" numFmtId="0">
      <sharedItems containsString="0" containsBlank="1" containsNumber="1" containsInteger="1" minValue="91748" maxValue="47422212"/>
    </cacheField>
    <cacheField name="Theaters*" numFmtId="0">
      <sharedItems containsString="0" containsBlank="1" containsNumber="1" containsInteger="1" minValue="612" maxValue="4375"/>
    </cacheField>
    <cacheField name="Total Gross^" numFmtId="0">
      <sharedItems containsString="0" containsBlank="1" containsNumber="1" containsInteger="1" minValue="900926" maxValue="381011219"/>
    </cacheField>
    <cacheField name="Release  Date**" numFmtId="0">
      <sharedItems containsNonDate="0" containsDate="1" containsString="0" containsBlank="1" minDate="1987-07-10T00:00:00" maxDate="2018-05-05T00:00:00" count="93">
        <d v="2017-02-24T00:00:00"/>
        <d v="2005-08-26T00:00:00"/>
        <d v="2007-04-13T00:00:00"/>
        <d v="2016-01-29T00:00:00"/>
        <d v="2017-09-01T00:00:00"/>
        <d v="2014-10-31T00:00:00"/>
        <d v="2003-08-01T00:00:00"/>
        <d v="1996-11-01T00:00:00"/>
        <d v="1991-08-02T00:00:00"/>
        <d v="2009-02-13T00:00:00"/>
        <d v="2007-09-07T00:00:00"/>
        <d v="1996-01-12T00:00:00"/>
        <d v="1994-10-21T00:00:00"/>
        <d v="1991-07-26T00:00:00"/>
        <d v="1987-07-10T00:00:00"/>
        <d v="1997-08-15T00:00:00"/>
        <d v="2017-06-16T00:00:00"/>
        <d v="2005-10-21T00:00:00"/>
        <d v="2007-07-13T00:00:00"/>
        <d v="2012-08-24T00:00:00"/>
        <d v="2009-02-27T00:00:00"/>
        <d v="2016-11-18T00:00:00"/>
        <d v="2017-02-03T00:00:00"/>
        <d v="2003-06-20T00:00:00"/>
        <d v="2008-01-11T00:00:00"/>
        <d v="2004-02-27T00:00:00"/>
        <d v="2003-08-22T00:00:00"/>
        <d v="2002-12-13T00:00:00"/>
        <d v="2012-01-06T00:00:00"/>
        <d v="1996-03-22T00:00:00"/>
        <d v="2015-10-23T00:00:00"/>
        <d v="2018-03-09T00:00:00"/>
        <d v="2003-11-14T00:00:00"/>
        <d v="2016-12-09T00:00:00"/>
        <d v="2013-01-04T00:00:00"/>
        <d v="2013-06-07T00:00:00"/>
        <d v="1995-04-28T00:00:00"/>
        <d v="2018-04-20T00:00:00"/>
        <d v="2017-04-21T00:00:00"/>
        <d v="2008-10-03T00:00:00"/>
        <d v="2016-09-02T00:00:00"/>
        <d v="2006-11-10T00:00:00"/>
        <d v="2014-09-05T00:00:00"/>
        <d v="2017-01-13T00:00:00"/>
        <d v="2013-08-30T00:00:00"/>
        <d v="2003-09-05T00:00:00"/>
        <d v="2017-01-06T00:00:00"/>
        <d v="2015-02-13T00:00:00"/>
        <d v="2005-06-24T00:00:00"/>
        <d v="2016-04-08T00:00:00"/>
        <d v="2016-09-09T00:00:00"/>
        <d v="2015-11-13T00:00:00"/>
        <d v="2000-09-01T00:00:00"/>
        <d v="1996-01-26T00:00:00"/>
        <d v="2009-07-10T00:00:00"/>
        <d v="1997-01-31T00:00:00"/>
        <d v="2009-03-13T00:00:00"/>
        <d v="1990-11-21T00:00:00"/>
        <d v="2010-04-30T00:00:00"/>
        <d v="2011-09-09T00:00:00"/>
        <d v="2013-11-27T00:00:00"/>
        <d v="2012-06-22T00:00:00"/>
        <d v="2011-07-15T00:00:00"/>
        <d v="2004-07-09T00:00:00"/>
        <d v="1988-08-19T00:00:00"/>
        <d v="2009-01-16T00:00:00"/>
        <d v="2010-07-09T00:00:00"/>
        <d v="2005-08-17T00:00:00"/>
        <d v="2013-12-25T00:00:00"/>
        <d v="1991-02-01T00:00:00"/>
        <d v="2003-04-25T00:00:00"/>
        <d v="1993-08-13T00:00:00"/>
        <d v="1992-07-24T00:00:00"/>
        <d v="1993-04-30T00:00:00"/>
        <d v="2007-01-26T00:00:00"/>
        <d v="2002-08-16T00:00:00"/>
        <d v="2012-10-19T00:00:00"/>
        <d v="2008-07-11T00:00:00"/>
        <d v="2014-02-14T00:00:00"/>
        <d v="2017-05-19T00:00:00"/>
        <d v="1998-02-27T00:00:00"/>
        <d v="2010-02-12T00:00:00"/>
        <d v="1994-07-22T00:00:00"/>
        <d v="1999-04-16T00:00:00"/>
        <d v="1995-10-20T00:00:00"/>
        <d v="2018-05-04T00:00:00"/>
        <d v="2016-06-10T00:00:00"/>
        <d v="2009-11-20T00:00:00"/>
        <d v="1995-09-29T00:00:00"/>
        <d v="2016-04-29T00:00:00"/>
        <d v="2006-12-15T00:00:00"/>
        <d v="2015-11-25T00:00:00"/>
        <m/>
      </sharedItems>
      <fieldGroup base="7">
        <rangePr groupBy="months" startDate="1987-07-10T00:00:00" endDate="2018-05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5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ad, Muneer" refreshedDate="43299.617339699071" createdVersion="4" refreshedVersion="4" minRefreshableVersion="3" recordCount="151">
  <cacheSource type="worksheet">
    <worksheetSource ref="A1:H1048576" sheet="Smallest Drops"/>
  </cacheSource>
  <cacheFields count="8">
    <cacheField name="Rank" numFmtId="0">
      <sharedItems containsString="0" containsBlank="1" containsNumber="1" containsInteger="1" minValue="1" maxValue="150"/>
    </cacheField>
    <cacheField name="Title (click to view)" numFmtId="0">
      <sharedItems containsBlank="1"/>
    </cacheField>
    <cacheField name="Opening  Weekend" numFmtId="0">
      <sharedItems containsString="0" containsBlank="1" containsNumber="1" containsInteger="1" minValue="3287451" maxValue="77025481"/>
    </cacheField>
    <cacheField name="% Change" numFmtId="0">
      <sharedItems containsString="0" containsBlank="1" containsNumber="1" minValue="-0.26500000000000001" maxValue="2.395"/>
    </cacheField>
    <cacheField name="2nd Weekend" numFmtId="0">
      <sharedItems containsString="0" containsBlank="1" containsNumber="1" containsInteger="1" minValue="3053855" maxValue="75617183"/>
    </cacheField>
    <cacheField name="Theaters*" numFmtId="0">
      <sharedItems containsString="0" containsBlank="1" containsNumber="1" containsInteger="1" minValue="2505" maxValue="4066"/>
    </cacheField>
    <cacheField name="Total Gross^" numFmtId="0">
      <sharedItems containsString="0" containsBlank="1" containsNumber="1" containsInteger="1" minValue="13932383" maxValue="749766139"/>
    </cacheField>
    <cacheField name="Release  Date**" numFmtId="0">
      <sharedItems containsNonDate="0" containsDate="1" containsString="0" containsBlank="1" minDate="1993-11-19T00:00:00" maxDate="2018-05-19T00:00:00" count="116">
        <d v="2005-12-25T00:00:00"/>
        <d v="2017-12-20T00:00:00"/>
        <d v="2005-12-21T00:00:00"/>
        <d v="2010-12-25T00:00:00"/>
        <d v="2000-12-22T00:00:00"/>
        <d v="2001-12-21T00:00:00"/>
        <d v="2011-12-23T00:00:00"/>
        <d v="2012-12-19T00:00:00"/>
        <d v="2016-04-29T00:00:00"/>
        <d v="2006-12-22T00:00:00"/>
        <d v="2007-12-21T00:00:00"/>
        <d v="1997-12-19T00:00:00"/>
        <d v="2002-12-20T00:00:00"/>
        <d v="2016-12-21T00:00:00"/>
        <d v="2014-12-19T00:00:00"/>
        <d v="2009-11-20T00:00:00"/>
        <d v="2011-12-21T00:00:00"/>
        <d v="2017-12-22T00:00:00"/>
        <d v="2012-12-21T00:00:00"/>
        <d v="1998-12-18T00:00:00"/>
        <d v="2013-12-20T00:00:00"/>
        <d v="2017-08-25T00:00:00"/>
        <d v="2015-12-18T00:00:00"/>
        <d v="2004-12-25T00:00:00"/>
        <d v="2008-11-21T00:00:00"/>
        <d v="2001-05-16T00:00:00"/>
        <d v="2003-12-19T00:00:00"/>
        <d v="2010-12-22T00:00:00"/>
        <d v="2009-12-18T00:00:00"/>
        <d v="2011-10-28T00:00:00"/>
        <d v="2003-11-01T00:00:00"/>
        <d v="2000-11-17T00:00:00"/>
        <d v="2004-11-19T00:00:00"/>
        <d v="2016-12-23T00:00:00"/>
        <d v="2008-12-19T00:00:00"/>
        <d v="2004-12-22T00:00:00"/>
        <d v="2006-11-17T00:00:00"/>
        <d v="2006-11-03T00:00:00"/>
        <d v="2005-01-21T00:00:00"/>
        <d v="2006-12-20T00:00:00"/>
        <d v="2000-02-11T00:00:00"/>
        <d v="2016-02-05T00:00:00"/>
        <d v="2005-11-18T00:00:00"/>
        <d v="2006-04-14T00:00:00"/>
        <d v="2013-11-22T00:00:00"/>
        <d v="1999-12-22T00:00:00"/>
        <d v="2002-11-01T00:00:00"/>
        <d v="2009-12-25T00:00:00"/>
        <d v="2015-11-20T00:00:00"/>
        <d v="1999-03-05T00:00:00"/>
        <d v="2017-02-24T00:00:00"/>
        <d v="2003-11-07T00:00:00"/>
        <d v="2012-10-12T00:00:00"/>
        <d v="2009-01-30T00:00:00"/>
        <d v="2009-09-18T00:00:00"/>
        <d v="2006-02-10T00:00:00"/>
        <d v="2007-11-16T00:00:00"/>
        <d v="2017-11-17T00:00:00"/>
        <d v="1999-12-17T00:00:00"/>
        <d v="2001-12-19T00:00:00"/>
        <d v="2006-03-10T00:00:00"/>
        <d v="2011-03-18T00:00:00"/>
        <d v="1999-03-31T00:00:00"/>
        <d v="1997-03-21T00:00:00"/>
        <d v="2003-02-21T00:00:00"/>
        <d v="2016-01-08T00:00:00"/>
        <d v="1997-07-18T00:00:00"/>
        <d v="2011-05-13T00:00:00"/>
        <d v="1995-05-26T00:00:00"/>
        <d v="2007-04-04T00:00:00"/>
        <d v="1999-05-19T00:00:00"/>
        <d v="2003-12-25T00:00:00"/>
        <d v="1997-10-17T00:00:00"/>
        <d v="2005-11-04T00:00:00"/>
        <d v="2003-10-03T00:00:00"/>
        <d v="2002-12-18T00:00:00"/>
        <d v="2003-02-07T00:00:00"/>
        <d v="2006-02-17T00:00:00"/>
        <d v="2001-01-26T00:00:00"/>
        <d v="2000-12-15T00:00:00"/>
        <d v="2011-08-26T00:00:00"/>
        <d v="2013-10-04T00:00:00"/>
        <d v="2006-09-15T00:00:00"/>
        <d v="2000-07-21T00:00:00"/>
        <d v="1998-11-20T00:00:00"/>
        <d v="2011-08-10T00:00:00"/>
        <d v="2011-03-11T00:00:00"/>
        <d v="1996-12-13T00:00:00"/>
        <d v="2004-02-06T00:00:00"/>
        <d v="1998-12-25T00:00:00"/>
        <d v="2003-02-14T00:00:00"/>
        <d v="2005-08-19T00:00:00"/>
        <d v="2013-12-25T00:00:00"/>
        <d v="2005-07-15T00:00:00"/>
        <d v="1999-10-01T00:00:00"/>
        <d v="2009-01-16T00:00:00"/>
        <d v="2002-02-15T00:00:00"/>
        <d v="2011-02-11T00:00:00"/>
        <d v="2015-12-25T00:00:00"/>
        <d v="1993-11-19T00:00:00"/>
        <d v="2002-02-08T00:00:00"/>
        <d v="2004-03-12T00:00:00"/>
        <d v="2016-11-04T00:00:00"/>
        <d v="1999-02-12T00:00:00"/>
        <d v="2013-12-18T00:00:00"/>
        <d v="2014-12-17T00:00:00"/>
        <d v="1998-06-19T00:00:00"/>
        <d v="2008-12-25T00:00:00"/>
        <d v="2009-01-09T00:00:00"/>
        <d v="2015-07-01T00:00:00"/>
        <d v="2009-11-06T00:00:00"/>
        <d v="2018-05-18T00:00:00"/>
        <d v="2000-10-06T00:00:00"/>
        <d v="2015-10-16T00:00:00"/>
        <d v="1999-09-24T00:00:00"/>
        <m/>
      </sharedItems>
      <fieldGroup base="7">
        <rangePr groupBy="months" startDate="1993-11-19T00:00:00" endDate="2018-05-1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Collide"/>
    <n v="1512824"/>
    <n v="-0.88500000000000001"/>
    <n v="173620"/>
    <n v="1002"/>
    <n v="2280004"/>
    <x v="0"/>
  </r>
  <r>
    <n v="2"/>
    <s v="Undiscovered"/>
    <n v="676048"/>
    <n v="-0.86399999999999999"/>
    <n v="91748"/>
    <n v="754"/>
    <n v="1069318"/>
    <x v="1"/>
  </r>
  <r>
    <n v="3"/>
    <s v="Slow Burn"/>
    <n v="778123"/>
    <n v="-0.84699999999999998"/>
    <n v="119150"/>
    <n v="755"/>
    <n v="1237615"/>
    <x v="2"/>
  </r>
  <r>
    <n v="4"/>
    <s v="Jane Got a Gun"/>
    <n v="835572"/>
    <n v="-0.83499999999999996"/>
    <n v="137523"/>
    <n v="1031"/>
    <n v="1513793"/>
    <x v="3"/>
  </r>
  <r>
    <n v="5"/>
    <s v="Close Encounters of the Third Kind (40th Anniversary)"/>
    <n v="1767758"/>
    <n v="-0.82499999999999996"/>
    <n v="309268"/>
    <n v="787"/>
    <n v="3100479"/>
    <x v="4"/>
  </r>
  <r>
    <n v="6"/>
    <s v="Before I Go To Sleep"/>
    <n v="1843347"/>
    <n v="-0.82"/>
    <n v="331708"/>
    <n v="820"/>
    <n v="3242457"/>
    <x v="5"/>
  </r>
  <r>
    <n v="7"/>
    <s v="Gigli"/>
    <n v="3753518"/>
    <n v="-0.81899999999999995"/>
    <n v="678640"/>
    <n v="2215"/>
    <n v="6087542"/>
    <x v="6"/>
  </r>
  <r>
    <n v="8"/>
    <s v="Bad Moon"/>
    <n v="607081"/>
    <n v="-0.81499999999999995"/>
    <n v="112397"/>
    <n v="649"/>
    <n v="1055525"/>
    <x v="7"/>
  </r>
  <r>
    <n v="9"/>
    <s v="Return to the Blue Lagoon"/>
    <n v="1277428"/>
    <n v="-0.80800000000000005"/>
    <n v="245814"/>
    <n v="1222"/>
    <n v="2807854"/>
    <x v="8"/>
  </r>
  <r>
    <n v="10"/>
    <s v="Friday the 13th (2009)"/>
    <n v="40570365"/>
    <n v="-0.80400000000000005"/>
    <n v="7942472"/>
    <n v="3105"/>
    <n v="65002019"/>
    <x v="9"/>
  </r>
  <r>
    <n v="11"/>
    <s v="The Brothers Solomon"/>
    <n v="508601"/>
    <n v="-0.80300000000000005"/>
    <n v="100230"/>
    <n v="700"/>
    <n v="900926"/>
    <x v="10"/>
  </r>
  <r>
    <n v="12"/>
    <s v="Lawnmower Man 2: Beyond Cyberspace"/>
    <n v="1428658"/>
    <n v="-0.79800000000000004"/>
    <n v="289238"/>
    <n v="1589"/>
    <n v="2409225"/>
    <x v="11"/>
  </r>
  <r>
    <n v="13"/>
    <s v="Radioland Murders"/>
    <n v="835570"/>
    <n v="-0.78500000000000003"/>
    <n v="179315"/>
    <n v="815"/>
    <n v="1316865"/>
    <x v="12"/>
  </r>
  <r>
    <n v="14"/>
    <s v="Another You"/>
    <n v="1537965"/>
    <n v="-0.78200000000000003"/>
    <n v="334836"/>
    <n v="1278"/>
    <n v="2865916"/>
    <x v="13"/>
  </r>
  <r>
    <n v="15"/>
    <s v="The Squeeze"/>
    <n v="1380800"/>
    <n v="-0.78100000000000003"/>
    <n v="302151"/>
    <n v="667"/>
    <n v="2228951"/>
    <x v="14"/>
  </r>
  <r>
    <n v="16"/>
    <s v="Steel"/>
    <n v="870068"/>
    <n v="-0.78"/>
    <n v="191667"/>
    <n v="1237"/>
    <n v="1710972"/>
    <x v="15"/>
  </r>
  <r>
    <n v="17"/>
    <s v="All Eyez on Me"/>
    <n v="26435354"/>
    <n v="-0.78"/>
    <n v="5806975"/>
    <n v="2471"/>
    <n v="44922302"/>
    <x v="16"/>
  </r>
  <r>
    <n v="18"/>
    <s v="Stay"/>
    <n v="2188199"/>
    <n v="-0.77800000000000002"/>
    <n v="486627"/>
    <n v="1684"/>
    <n v="3626883"/>
    <x v="17"/>
  </r>
  <r>
    <n v="19"/>
    <s v="Captivity"/>
    <n v="1429100"/>
    <n v="-0.77700000000000002"/>
    <n v="318545"/>
    <n v="754"/>
    <n v="2626800"/>
    <x v="18"/>
  </r>
  <r>
    <n v="20"/>
    <s v="The Apparition"/>
    <n v="2841488"/>
    <n v="-0.77700000000000002"/>
    <n v="632262"/>
    <n v="810"/>
    <n v="4936819"/>
    <x v="19"/>
  </r>
  <r>
    <n v="21"/>
    <s v="Jonas Brothers: The 3D Concert Experience"/>
    <n v="12510374"/>
    <n v="-0.77400000000000002"/>
    <n v="2832454"/>
    <n v="1276"/>
    <n v="19162740"/>
    <x v="20"/>
  </r>
  <r>
    <n v="22"/>
    <s v="Billy Lynn's Long Halftime Walk"/>
    <n v="901062"/>
    <n v="-0.77300000000000002"/>
    <n v="204551"/>
    <n v="1176"/>
    <n v="1738477"/>
    <x v="21"/>
  </r>
  <r>
    <n v="23"/>
    <s v="The Comedian"/>
    <n v="878164"/>
    <n v="-0.77"/>
    <n v="202398"/>
    <n v="612"/>
    <n v="1659002"/>
    <x v="22"/>
  </r>
  <r>
    <n v="24"/>
    <s v="From Justin to Kelly"/>
    <n v="2715848"/>
    <n v="-0.77"/>
    <n v="625469"/>
    <n v="1969"/>
    <n v="4928883"/>
    <x v="23"/>
  </r>
  <r>
    <n v="25"/>
    <s v="In the Name of the King: A Dungeon Siege Tale"/>
    <n v="2984524"/>
    <n v="-0.76800000000000002"/>
    <n v="691224"/>
    <n v="1338"/>
    <n v="4775656"/>
    <x v="24"/>
  </r>
  <r>
    <n v="26"/>
    <s v="Club Dread"/>
    <n v="3035688"/>
    <n v="-0.76600000000000001"/>
    <n v="710944"/>
    <n v="1807"/>
    <n v="5001708"/>
    <x v="25"/>
  </r>
  <r>
    <n v="27"/>
    <s v="Marci X"/>
    <n v="872950"/>
    <n v="-0.76200000000000001"/>
    <n v="207763"/>
    <n v="1200"/>
    <n v="1648818"/>
    <x v="26"/>
  </r>
  <r>
    <n v="28"/>
    <s v="Star Trek: Nemesis"/>
    <n v="18513305"/>
    <n v="-0.76200000000000001"/>
    <n v="4415081"/>
    <n v="2711"/>
    <n v="43254409"/>
    <x v="27"/>
  </r>
  <r>
    <n v="29"/>
    <s v="The Devil Inside"/>
    <n v="33732515"/>
    <n v="-0.76200000000000001"/>
    <n v="8028439"/>
    <n v="2551"/>
    <n v="53261944"/>
    <x v="28"/>
  </r>
  <r>
    <n v="30"/>
    <s v="Race the Sun"/>
    <n v="1116504"/>
    <n v="-0.76"/>
    <n v="267441"/>
    <n v="1218"/>
    <n v="1945552"/>
    <x v="29"/>
  </r>
  <r>
    <n v="31"/>
    <s v="Rock The Kasbah"/>
    <n v="1470592"/>
    <n v="-0.75900000000000001"/>
    <n v="354955"/>
    <n v="2012"/>
    <n v="3020664"/>
    <x v="30"/>
  </r>
  <r>
    <n v="32"/>
    <s v="Gringo"/>
    <n v="2722420"/>
    <n v="-0.75900000000000001"/>
    <n v="655891"/>
    <n v="2314"/>
    <n v="4969853"/>
    <x v="31"/>
  </r>
  <r>
    <n v="33"/>
    <s v="Tupac: Resurrection"/>
    <n v="4632847"/>
    <n v="-0.75900000000000001"/>
    <n v="1116099"/>
    <n v="804"/>
    <n v="7718961"/>
    <x v="32"/>
  </r>
  <r>
    <n v="34"/>
    <s v="Miss Sloane"/>
    <n v="1844972"/>
    <n v="-0.75700000000000001"/>
    <n v="448555"/>
    <n v="1463"/>
    <n v="3500605"/>
    <x v="33"/>
  </r>
  <r>
    <n v="35"/>
    <s v="Texas Chainsaw 3D"/>
    <n v="21744470"/>
    <n v="-0.75700000000000001"/>
    <n v="5279245"/>
    <n v="2659"/>
    <n v="34341945"/>
    <x v="34"/>
  </r>
  <r>
    <n v="36"/>
    <s v="The Purge"/>
    <n v="34058360"/>
    <n v="-0.75600000000000001"/>
    <n v="8317995"/>
    <n v="2591"/>
    <n v="64473115"/>
    <x v="35"/>
  </r>
  <r>
    <n v="37"/>
    <s v="Destiny Turns on the Radio"/>
    <n v="676659"/>
    <n v="-0.755"/>
    <n v="165729"/>
    <n v="932"/>
    <n v="1176982"/>
    <x v="36"/>
  </r>
  <r>
    <n v="38"/>
    <s v="Super Troopers 2"/>
    <n v="15181624"/>
    <n v="-0.754"/>
    <n v="3729287"/>
    <n v="2125"/>
    <n v="30617396"/>
    <x v="37"/>
  </r>
  <r>
    <n v="39"/>
    <s v="Tulip Fever"/>
    <n v="1158017"/>
    <n v="-0.752"/>
    <n v="287717"/>
    <n v="772"/>
    <n v="2455635"/>
    <x v="4"/>
  </r>
  <r>
    <n v="40"/>
    <s v="Free Fire"/>
    <n v="994431"/>
    <n v="-0.75"/>
    <n v="248991"/>
    <n v="817"/>
    <n v="1799312"/>
    <x v="38"/>
  </r>
  <r>
    <n v="41"/>
    <s v="Blindness"/>
    <n v="1950260"/>
    <n v="-0.75"/>
    <n v="486726"/>
    <n v="1605"/>
    <n v="3351751"/>
    <x v="39"/>
  </r>
  <r>
    <n v="42"/>
    <s v="Morgan"/>
    <n v="2012709"/>
    <n v="-0.749"/>
    <n v="504908"/>
    <n v="2020"/>
    <n v="3915251"/>
    <x v="40"/>
  </r>
  <r>
    <n v="43"/>
    <s v="Harsh Times"/>
    <n v="1968505"/>
    <n v="-0.748"/>
    <n v="495756"/>
    <n v="956"/>
    <n v="3337931"/>
    <x v="41"/>
  </r>
  <r>
    <n v="44"/>
    <s v="The Identical"/>
    <n v="1587137"/>
    <n v="-0.747"/>
    <n v="401983"/>
    <n v="1274"/>
    <n v="2827666"/>
    <x v="42"/>
  </r>
  <r>
    <n v="45"/>
    <s v="The Bye Bye Man"/>
    <n v="13501349"/>
    <n v="-0.746"/>
    <n v="3430655"/>
    <n v="2220"/>
    <n v="22395806"/>
    <x v="43"/>
  </r>
  <r>
    <n v="46"/>
    <s v="One Direction: This is Us"/>
    <n v="15815497"/>
    <n v="-0.74399999999999999"/>
    <n v="4046455"/>
    <n v="2735"/>
    <n v="28873374"/>
    <x v="44"/>
  </r>
  <r>
    <n v="47"/>
    <s v="The Order"/>
    <n v="4438899"/>
    <n v="-0.74299999999999999"/>
    <n v="1140136"/>
    <n v="1975"/>
    <n v="7660806"/>
    <x v="45"/>
  </r>
  <r>
    <n v="48"/>
    <s v="A Monster Calls"/>
    <n v="2080051"/>
    <n v="-0.74199999999999999"/>
    <n v="537262"/>
    <n v="1513"/>
    <n v="3740823"/>
    <x v="46"/>
  </r>
  <r>
    <n v="49"/>
    <s v="Fifty Shades of Grey"/>
    <n v="85171450"/>
    <n v="-0.73899999999999999"/>
    <n v="22259030"/>
    <n v="3655"/>
    <n v="166167230"/>
    <x v="47"/>
  </r>
  <r>
    <n v="50"/>
    <s v="George A. Romero's Land of the Dead"/>
    <n v="10221705"/>
    <n v="-0.73399999999999999"/>
    <n v="2714865"/>
    <n v="2253"/>
    <n v="20700082"/>
    <x v="48"/>
  </r>
  <r>
    <n v="51"/>
    <s v="Demolition"/>
    <n v="1100042"/>
    <n v="-0.73299999999999998"/>
    <n v="293296"/>
    <n v="862"/>
    <n v="1978592"/>
    <x v="49"/>
  </r>
  <r>
    <n v="52"/>
    <s v="The Disappointments Room"/>
    <n v="1402823"/>
    <n v="-0.73099999999999998"/>
    <n v="377322"/>
    <n v="1554"/>
    <n v="2423468"/>
    <x v="50"/>
  </r>
  <r>
    <n v="53"/>
    <s v="My All American"/>
    <n v="1365000"/>
    <n v="-0.73"/>
    <n v="369000"/>
    <n v="1314"/>
    <n v="2246000"/>
    <x v="51"/>
  </r>
  <r>
    <n v="54"/>
    <s v="Whipped"/>
    <n v="2181379"/>
    <n v="-0.72899999999999998"/>
    <n v="590549"/>
    <n v="1561"/>
    <n v="4159986"/>
    <x v="52"/>
  </r>
  <r>
    <n v="55"/>
    <s v="Big Bully"/>
    <n v="1131094"/>
    <n v="-0.72799999999999998"/>
    <n v="307098"/>
    <n v="1106"/>
    <n v="2042530"/>
    <x v="53"/>
  </r>
  <r>
    <n v="56"/>
    <s v="Bruno"/>
    <n v="30619130"/>
    <n v="-0.72799999999999998"/>
    <n v="8318385"/>
    <n v="2759"/>
    <n v="60054530"/>
    <x v="54"/>
  </r>
  <r>
    <n v="57"/>
    <s v="Doom"/>
    <n v="15488870"/>
    <n v="-0.72699999999999998"/>
    <n v="4228385"/>
    <n v="3042"/>
    <n v="28212337"/>
    <x v="17"/>
  </r>
  <r>
    <n v="58"/>
    <s v="Meet Wally Sparks"/>
    <n v="2131001"/>
    <n v="-0.72499999999999998"/>
    <n v="586576"/>
    <n v="1393"/>
    <n v="4073582"/>
    <x v="55"/>
  </r>
  <r>
    <n v="59"/>
    <s v="Miss March"/>
    <n v="2409156"/>
    <n v="-0.72399999999999998"/>
    <n v="664351"/>
    <n v="1742"/>
    <n v="4543320"/>
    <x v="56"/>
  </r>
  <r>
    <n v="60"/>
    <s v="The Nutcracker Prince"/>
    <n v="908999"/>
    <n v="-0.72299999999999998"/>
    <n v="251749"/>
    <n v="902"/>
    <n v="1781694"/>
    <x v="57"/>
  </r>
  <r>
    <n v="61"/>
    <s v="A Nightmare on Elm Street (2010)"/>
    <n v="32902299"/>
    <n v="-0.72299999999999998"/>
    <n v="9119389"/>
    <n v="3332"/>
    <n v="63075011"/>
    <x v="58"/>
  </r>
  <r>
    <n v="62"/>
    <s v="Bucky Larson: Born to Be a Star"/>
    <n v="1415023"/>
    <n v="-0.72099999999999997"/>
    <n v="395254"/>
    <n v="1500"/>
    <n v="2529395"/>
    <x v="59"/>
  </r>
  <r>
    <n v="63"/>
    <s v="Shadow Conspiracy"/>
    <n v="1370831"/>
    <n v="-0.72"/>
    <n v="384106"/>
    <n v="837"/>
    <n v="2312463"/>
    <x v="55"/>
  </r>
  <r>
    <n v="64"/>
    <s v="Black Nativity"/>
    <n v="3669530"/>
    <n v="-0.72"/>
    <n v="1026757"/>
    <n v="1525"/>
    <n v="7018189"/>
    <x v="60"/>
  </r>
  <r>
    <n v="65"/>
    <s v="Seeking a Friend for the End of the World"/>
    <n v="3822803"/>
    <n v="-0.72"/>
    <n v="1069393"/>
    <n v="1608"/>
    <n v="7078738"/>
    <x v="61"/>
  </r>
  <r>
    <n v="66"/>
    <s v="Harry Potter and the Deathly Hallows Part 2"/>
    <n v="169189427"/>
    <n v="-0.72"/>
    <n v="47422212"/>
    <n v="4375"/>
    <n v="381011219"/>
    <x v="62"/>
  </r>
  <r>
    <n v="67"/>
    <s v="Sleepover"/>
    <n v="4171226"/>
    <n v="-0.71899999999999997"/>
    <n v="1170307"/>
    <n v="2207"/>
    <n v="9436390"/>
    <x v="63"/>
  </r>
  <r>
    <n v="68"/>
    <s v="Jem and the Holograms"/>
    <n v="1375320"/>
    <n v="-0.71799999999999997"/>
    <n v="387925"/>
    <n v="2417"/>
    <n v="2184640"/>
    <x v="30"/>
  </r>
  <r>
    <n v="69"/>
    <s v="The Big Blue"/>
    <n v="1617462"/>
    <n v="-0.71799999999999997"/>
    <n v="456891"/>
    <n v="881"/>
    <n v="3500000"/>
    <x v="64"/>
  </r>
  <r>
    <n v="70"/>
    <s v="Notorious (2009)"/>
    <n v="20497596"/>
    <n v="-0.71799999999999997"/>
    <n v="5779692"/>
    <n v="1641"/>
    <n v="36843682"/>
    <x v="65"/>
  </r>
  <r>
    <n v="71"/>
    <s v="Hardcore Henry"/>
    <n v="5107604"/>
    <n v="-0.71699999999999997"/>
    <n v="1445326"/>
    <n v="3015"/>
    <n v="9252038"/>
    <x v="49"/>
  </r>
  <r>
    <n v="72"/>
    <s v="Predators"/>
    <n v="24760882"/>
    <n v="-0.71699999999999997"/>
    <n v="7016502"/>
    <n v="2669"/>
    <n v="52000688"/>
    <x v="66"/>
  </r>
  <r>
    <n v="73"/>
    <s v="Supercross"/>
    <n v="1330520"/>
    <n v="-0.71599999999999997"/>
    <n v="377737"/>
    <n v="1621"/>
    <n v="3102550"/>
    <x v="67"/>
  </r>
  <r>
    <n v="74"/>
    <s v="Aqua Teen Hunger Force Colon Movie Film for Theaters"/>
    <n v="3005175"/>
    <n v="-0.71599999999999997"/>
    <n v="854198"/>
    <n v="877"/>
    <n v="5520368"/>
    <x v="2"/>
  </r>
  <r>
    <n v="75"/>
    <s v="Believe"/>
    <n v="2007567"/>
    <n v="-0.71399999999999997"/>
    <n v="573566"/>
    <n v="1037"/>
    <n v="6206566"/>
    <x v="68"/>
  </r>
  <r>
    <n v="76"/>
    <s v="Popcorn"/>
    <n v="2563365"/>
    <n v="-0.71299999999999997"/>
    <n v="736505"/>
    <n v="935"/>
    <n v="4205000"/>
    <x v="69"/>
  </r>
  <r>
    <n v="77"/>
    <s v="The Real Cancun"/>
    <n v="2108796"/>
    <n v="-0.71"/>
    <n v="612495"/>
    <n v="2261"/>
    <n v="3825421"/>
    <x v="70"/>
  </r>
  <r>
    <n v="78"/>
    <s v="Jason Goes to Hell: The Final Friday"/>
    <n v="7552190"/>
    <n v="-0.71"/>
    <n v="2189595"/>
    <n v="1355"/>
    <n v="15935068"/>
    <x v="71"/>
  </r>
  <r>
    <n v="79"/>
    <s v="Mom and Dad Save the World"/>
    <n v="984627"/>
    <n v="-0.70899999999999996"/>
    <n v="286602"/>
    <n v="871"/>
    <n v="2034470"/>
    <x v="72"/>
  </r>
  <r>
    <n v="80"/>
    <s v="Splitting Heirs"/>
    <n v="1738315"/>
    <n v="-0.70899999999999996"/>
    <n v="505770"/>
    <n v="850"/>
    <n v="3246063"/>
    <x v="73"/>
  </r>
  <r>
    <n v="81"/>
    <s v="Blood and Chocolate"/>
    <n v="2074300"/>
    <n v="-0.70799999999999996"/>
    <n v="605157"/>
    <n v="1200"/>
    <n v="3526847"/>
    <x v="74"/>
  </r>
  <r>
    <n v="82"/>
    <s v="The Adventures of Pluto Nash"/>
    <n v="2182900"/>
    <n v="-0.70799999999999996"/>
    <n v="636904"/>
    <n v="2320"/>
    <n v="4420080"/>
    <x v="75"/>
  </r>
  <r>
    <n v="83"/>
    <s v="Paranormal Activity 4"/>
    <n v="29003866"/>
    <n v="-0.70699999999999996"/>
    <n v="8510186"/>
    <n v="3412"/>
    <n v="53900335"/>
    <x v="76"/>
  </r>
  <r>
    <n v="84"/>
    <s v="Hellboy II: The Golden Army"/>
    <n v="34539115"/>
    <n v="-0.70699999999999996"/>
    <n v="10117815"/>
    <n v="3212"/>
    <n v="75986503"/>
    <x v="77"/>
  </r>
  <r>
    <n v="85"/>
    <s v="About Last Night (2014)"/>
    <n v="25649011"/>
    <n v="-0.70599999999999996"/>
    <n v="7534816"/>
    <n v="2253"/>
    <n v="48637684"/>
    <x v="78"/>
  </r>
  <r>
    <n v="86"/>
    <s v="Alien: Covenant"/>
    <n v="36160621"/>
    <n v="-0.70599999999999996"/>
    <n v="10614539"/>
    <n v="3772"/>
    <n v="74262031"/>
    <x v="79"/>
  </r>
  <r>
    <n v="87"/>
    <s v="Kissing a Fool"/>
    <n v="2308145"/>
    <n v="-0.70399999999999996"/>
    <n v="684050"/>
    <n v="1754"/>
    <n v="4106588"/>
    <x v="80"/>
  </r>
  <r>
    <n v="88"/>
    <s v="Valentine's Day"/>
    <n v="56260707"/>
    <n v="-0.70399999999999996"/>
    <n v="16665299"/>
    <n v="3665"/>
    <n v="110485654"/>
    <x v="81"/>
  </r>
  <r>
    <n v="89"/>
    <s v="North"/>
    <n v="3036050"/>
    <n v="-0.70299999999999996"/>
    <n v="902912"/>
    <n v="1481"/>
    <n v="7182747"/>
    <x v="82"/>
  </r>
  <r>
    <n v="90"/>
    <s v="Winter's Tale"/>
    <n v="7297694"/>
    <n v="-0.70199999999999996"/>
    <n v="2173455"/>
    <n v="2965"/>
    <n v="12600231"/>
    <x v="78"/>
  </r>
  <r>
    <n v="91"/>
    <s v="Endless Love (2014)"/>
    <n v="13307125"/>
    <n v="-0.70199999999999996"/>
    <n v="3967520"/>
    <n v="2896"/>
    <n v="23438250"/>
    <x v="78"/>
  </r>
  <r>
    <n v="92"/>
    <s v="Goodbye Lover"/>
    <n v="1011175"/>
    <n v="-0.70099999999999996"/>
    <n v="302115"/>
    <n v="865"/>
    <n v="1940299"/>
    <x v="83"/>
  </r>
  <r>
    <n v="93"/>
    <s v="Mallrats"/>
    <n v="1153838"/>
    <n v="-0.70099999999999996"/>
    <n v="344831"/>
    <n v="747"/>
    <n v="2122561"/>
    <x v="84"/>
  </r>
  <r>
    <n v="94"/>
    <s v="Bad Samaritan"/>
    <n v="1726868"/>
    <n v="-0.7"/>
    <n v="518597"/>
    <n v="1546"/>
    <n v="3435047"/>
    <x v="85"/>
  </r>
  <r>
    <n v="95"/>
    <s v="Warcraft"/>
    <n v="24166110"/>
    <n v="-0.7"/>
    <n v="7241430"/>
    <n v="3406"/>
    <n v="47365290"/>
    <x v="86"/>
  </r>
  <r>
    <n v="96"/>
    <s v="The Twilight Saga: New Moon"/>
    <n v="142839137"/>
    <n v="-0.7"/>
    <n v="42870031"/>
    <n v="4042"/>
    <n v="296623634"/>
    <x v="87"/>
  </r>
  <r>
    <n v="97"/>
    <s v="Steal Big, Steal Little"/>
    <n v="1761890"/>
    <n v="-0.69899999999999995"/>
    <n v="530330"/>
    <n v="1080"/>
    <n v="3150170"/>
    <x v="88"/>
  </r>
  <r>
    <n v="98"/>
    <s v="Ratchet &amp; Clank"/>
    <n v="4869278"/>
    <n v="-0.69899999999999995"/>
    <n v="1463250"/>
    <n v="2895"/>
    <n v="8821329"/>
    <x v="89"/>
  </r>
  <r>
    <n v="99"/>
    <s v="Eragon"/>
    <n v="23239907"/>
    <n v="-0.69899999999999995"/>
    <n v="7006467"/>
    <n v="3030"/>
    <n v="75030163"/>
    <x v="90"/>
  </r>
  <r>
    <n v="100"/>
    <s v="Victor Frankenstein"/>
    <n v="2469341"/>
    <n v="-0.69799999999999995"/>
    <n v="746834"/>
    <n v="2797"/>
    <n v="5775076"/>
    <x v="91"/>
  </r>
  <r>
    <m/>
    <m/>
    <m/>
    <m/>
    <m/>
    <m/>
    <m/>
    <x v="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n v="1"/>
    <s v="Rumor Has It"/>
    <n v="7515531"/>
    <n v="2.395"/>
    <n v="11790273"/>
    <n v="2815"/>
    <n v="43000262"/>
    <x v="0"/>
  </r>
  <r>
    <n v="2"/>
    <s v="The Greatest Showman"/>
    <n v="8805843"/>
    <n v="0.76300000000000001"/>
    <n v="15520732"/>
    <n v="3316"/>
    <n v="174312158"/>
    <x v="1"/>
  </r>
  <r>
    <n v="3"/>
    <s v="Cheaper by the Dozen 2"/>
    <n v="9309387"/>
    <n v="0.55600000000000005"/>
    <n v="14486519"/>
    <n v="3211"/>
    <n v="82571173"/>
    <x v="2"/>
  </r>
  <r>
    <n v="4"/>
    <s v="Gulliver's Travels"/>
    <n v="6307691"/>
    <n v="0.47399999999999998"/>
    <n v="9300099"/>
    <n v="3089"/>
    <n v="42779261"/>
    <x v="3"/>
  </r>
  <r>
    <n v="5"/>
    <s v="Miss Congeniality"/>
    <n v="10046534"/>
    <n v="0.45100000000000001"/>
    <n v="14579113"/>
    <n v="2668"/>
    <n v="106807667"/>
    <x v="4"/>
  </r>
  <r>
    <n v="6"/>
    <s v="Joe Somebody"/>
    <n v="3553725"/>
    <n v="0.42899999999999999"/>
    <n v="5076742"/>
    <n v="2515"/>
    <n v="22771646"/>
    <x v="5"/>
  </r>
  <r>
    <n v="7"/>
    <s v="We Bought a Zoo"/>
    <n v="9360434"/>
    <n v="0.41399999999999998"/>
    <n v="13238241"/>
    <n v="3163"/>
    <n v="75624550"/>
    <x v="6"/>
  </r>
  <r>
    <n v="8"/>
    <s v="Jumanji: Welcome to the Jungle"/>
    <n v="36169328"/>
    <n v="0.38400000000000001"/>
    <n v="50051364"/>
    <n v="3765"/>
    <n v="404515480"/>
    <x v="1"/>
  </r>
  <r>
    <n v="9"/>
    <s v="Monsters, Inc. (3D)"/>
    <n v="4774686"/>
    <n v="0.35"/>
    <n v="6447437"/>
    <n v="2618"/>
    <n v="34043006"/>
    <x v="7"/>
  </r>
  <r>
    <n v="10"/>
    <s v="Mother's Day"/>
    <n v="8369184"/>
    <n v="0.32500000000000001"/>
    <n v="11087076"/>
    <n v="3141"/>
    <n v="32492859"/>
    <x v="8"/>
  </r>
  <r>
    <n v="11"/>
    <s v="We Are Marshall"/>
    <n v="6114264"/>
    <n v="0.32300000000000001"/>
    <n v="8089931"/>
    <n v="2606"/>
    <n v="43545364"/>
    <x v="9"/>
  </r>
  <r>
    <n v="12"/>
    <s v="Charlie Wilson's War"/>
    <n v="9656250"/>
    <n v="0.24399999999999999"/>
    <n v="12012360"/>
    <n v="2575"/>
    <n v="66661095"/>
    <x v="10"/>
  </r>
  <r>
    <n v="13"/>
    <s v="Titanic"/>
    <n v="28638131"/>
    <n v="0.23799999999999999"/>
    <n v="35455673"/>
    <n v="2711"/>
    <n v="600788188"/>
    <x v="11"/>
  </r>
  <r>
    <n v="14"/>
    <s v="The Wild Thornberrys"/>
    <n v="6013847"/>
    <n v="0.22500000000000001"/>
    <n v="7364432"/>
    <n v="3012"/>
    <n v="40108697"/>
    <x v="12"/>
  </r>
  <r>
    <n v="15"/>
    <s v="Sing"/>
    <n v="35258145"/>
    <n v="0.217"/>
    <n v="42896330"/>
    <n v="4029"/>
    <n v="270395425"/>
    <x v="13"/>
  </r>
  <r>
    <n v="16"/>
    <s v="Night at the Museum"/>
    <n v="30433781"/>
    <n v="0.20799999999999999"/>
    <n v="36766905"/>
    <n v="3768"/>
    <n v="250863268"/>
    <x v="9"/>
  </r>
  <r>
    <n v="17"/>
    <s v="Night at the Museum: Secret of the Tomb"/>
    <n v="17100520"/>
    <n v="0.18099999999999999"/>
    <n v="20202008"/>
    <n v="3914"/>
    <n v="113746621"/>
    <x v="14"/>
  </r>
  <r>
    <n v="18"/>
    <s v="The Blind Side"/>
    <n v="34119372"/>
    <n v="0.17599999999999999"/>
    <n v="40111364"/>
    <n v="3140"/>
    <n v="255959475"/>
    <x v="15"/>
  </r>
  <r>
    <n v="19"/>
    <s v="The Adventures of Tintin"/>
    <n v="9720993"/>
    <n v="0.17599999999999999"/>
    <n v="11436160"/>
    <n v="3087"/>
    <n v="77591831"/>
    <x v="16"/>
  </r>
  <r>
    <n v="20"/>
    <s v="Father Figures"/>
    <n v="3287451"/>
    <n v="0.16200000000000001"/>
    <n v="3821365"/>
    <n v="2902"/>
    <n v="17501244"/>
    <x v="17"/>
  </r>
  <r>
    <n v="21"/>
    <s v="The Girl with the Dragon Tattoo (2011)"/>
    <n v="12768604"/>
    <n v="0.161"/>
    <n v="14824577"/>
    <n v="2914"/>
    <n v="102515793"/>
    <x v="16"/>
  </r>
  <r>
    <n v="22"/>
    <s v="Fun with Dick and Jane"/>
    <n v="14383515"/>
    <n v="0.14899999999999999"/>
    <n v="16522532"/>
    <n v="3056"/>
    <n v="110332737"/>
    <x v="2"/>
  </r>
  <r>
    <n v="23"/>
    <s v="Passengers (2016)"/>
    <n v="14869736"/>
    <n v="8.6999999999999994E-2"/>
    <n v="16160539"/>
    <n v="3478"/>
    <n v="100014699"/>
    <x v="13"/>
  </r>
  <r>
    <n v="24"/>
    <s v="Jimmy Neutron: Boy Genius"/>
    <n v="13832786"/>
    <n v="8.6999999999999994E-2"/>
    <n v="15035649"/>
    <n v="3151"/>
    <n v="80936232"/>
    <x v="5"/>
  </r>
  <r>
    <n v="25"/>
    <s v="Two Weeks Notice"/>
    <n v="14328494"/>
    <n v="8.3000000000000004E-2"/>
    <n v="15518420"/>
    <n v="2755"/>
    <n v="93354851"/>
    <x v="12"/>
  </r>
  <r>
    <n v="26"/>
    <s v="This Is 40"/>
    <n v="11579175"/>
    <n v="0.08"/>
    <n v="12501060"/>
    <n v="2914"/>
    <n v="67544505"/>
    <x v="18"/>
  </r>
  <r>
    <n v="27"/>
    <s v="Cast Away"/>
    <n v="28883406"/>
    <n v="7.2999999999999995E-2"/>
    <n v="30977869"/>
    <n v="2929"/>
    <n v="233632142"/>
    <x v="4"/>
  </r>
  <r>
    <n v="28"/>
    <s v="The Prince of Egypt"/>
    <n v="14524321"/>
    <n v="4.1000000000000002E-2"/>
    <n v="15119107"/>
    <n v="3218"/>
    <n v="101413188"/>
    <x v="19"/>
  </r>
  <r>
    <n v="29"/>
    <s v="Annie (2014)"/>
    <n v="15861939"/>
    <n v="3.9E-2"/>
    <n v="16474065"/>
    <n v="3197"/>
    <n v="85911262"/>
    <x v="14"/>
  </r>
  <r>
    <n v="30"/>
    <s v="Walking with Dinosaurs"/>
    <n v="7091938"/>
    <n v="2.5999999999999999E-2"/>
    <n v="7276172"/>
    <n v="3243"/>
    <n v="36076121"/>
    <x v="20"/>
  </r>
  <r>
    <n v="31"/>
    <s v="Leap!"/>
    <n v="4730038"/>
    <n v="2.4E-2"/>
    <n v="4845793"/>
    <n v="2705"/>
    <n v="21858070"/>
    <x v="21"/>
  </r>
  <r>
    <n v="32"/>
    <s v="Sisters"/>
    <n v="13922855"/>
    <n v="1.9E-2"/>
    <n v="14189455"/>
    <n v="2962"/>
    <n v="87044645"/>
    <x v="22"/>
  </r>
  <r>
    <n v="33"/>
    <s v="Fat Albert"/>
    <n v="10021510"/>
    <n v="1.4999999999999999E-2"/>
    <n v="10176065"/>
    <n v="2744"/>
    <n v="48116322"/>
    <x v="23"/>
  </r>
  <r>
    <n v="34"/>
    <s v="Bolt"/>
    <n v="26223128"/>
    <n v="1.4E-2"/>
    <n v="26581002"/>
    <n v="3654"/>
    <n v="114053579"/>
    <x v="24"/>
  </r>
  <r>
    <n v="35"/>
    <s v="Shrek"/>
    <n v="42347760"/>
    <n v="3.0000000000000001E-3"/>
    <n v="42481425"/>
    <n v="3623"/>
    <n v="267665011"/>
    <x v="25"/>
  </r>
  <r>
    <n v="36"/>
    <s v="Mission: Impossible - Ghost Protocol"/>
    <n v="29556629"/>
    <n v="-5.0000000000000001E-3"/>
    <n v="29421879"/>
    <n v="3455"/>
    <n v="209397903"/>
    <x v="16"/>
  </r>
  <r>
    <n v="37"/>
    <s v="Mona Lisa Smile"/>
    <n v="11528498"/>
    <n v="-1.4999999999999999E-2"/>
    <n v="11351439"/>
    <n v="2677"/>
    <n v="63860942"/>
    <x v="26"/>
  </r>
  <r>
    <n v="38"/>
    <s v="True Grit"/>
    <n v="24830443"/>
    <n v="-1.7000000000000001E-2"/>
    <n v="24416515"/>
    <n v="3083"/>
    <n v="171243005"/>
    <x v="27"/>
  </r>
  <r>
    <n v="39"/>
    <s v="Avatar"/>
    <n v="77025481"/>
    <n v="-1.7999999999999999E-2"/>
    <n v="75617183"/>
    <n v="3456"/>
    <n v="749766139"/>
    <x v="28"/>
  </r>
  <r>
    <n v="40"/>
    <s v="You've Got Mail"/>
    <n v="18426749"/>
    <n v="-1.7999999999999999E-2"/>
    <n v="18101967"/>
    <n v="2756"/>
    <n v="115821495"/>
    <x v="19"/>
  </r>
  <r>
    <n v="41"/>
    <s v="American Hustle"/>
    <n v="19106933"/>
    <n v="-0.02"/>
    <n v="18718811"/>
    <n v="2507"/>
    <n v="150117807"/>
    <x v="20"/>
  </r>
  <r>
    <n v="42"/>
    <s v="Puss in Boots"/>
    <n v="34077439"/>
    <n v="-0.03"/>
    <n v="33054644"/>
    <n v="3963"/>
    <n v="149260504"/>
    <x v="29"/>
  </r>
  <r>
    <n v="43"/>
    <s v="Brother Bear"/>
    <n v="19404492"/>
    <n v="-4.4999999999999998E-2"/>
    <n v="18526927"/>
    <n v="3030"/>
    <n v="85336277"/>
    <x v="30"/>
  </r>
  <r>
    <n v="44"/>
    <s v="Downsizing"/>
    <n v="4954287"/>
    <n v="-5.0999999999999997E-2"/>
    <n v="4702309"/>
    <n v="2668"/>
    <n v="24449754"/>
    <x v="17"/>
  </r>
  <r>
    <n v="45"/>
    <s v="How the Grinch Stole Christmas"/>
    <n v="55082330"/>
    <n v="-5.3999999999999999E-2"/>
    <n v="52118445"/>
    <n v="3134"/>
    <n v="260044825"/>
    <x v="31"/>
  </r>
  <r>
    <n v="46"/>
    <s v="Walk Hard: The Dewey Cox Story"/>
    <n v="4174383"/>
    <n v="-7.6999999999999999E-2"/>
    <n v="3853916"/>
    <n v="2650"/>
    <n v="18317151"/>
    <x v="10"/>
  </r>
  <r>
    <n v="47"/>
    <s v="Alvin and the Chipmunks: The Road Chip"/>
    <n v="14287159"/>
    <n v="-0.08"/>
    <n v="13143329"/>
    <n v="3705"/>
    <n v="85886987"/>
    <x v="22"/>
  </r>
  <r>
    <n v="48"/>
    <s v="National Treasure"/>
    <n v="35142554"/>
    <n v="-8.5000000000000006E-2"/>
    <n v="32156917"/>
    <n v="3243"/>
    <n v="173008894"/>
    <x v="32"/>
  </r>
  <r>
    <n v="49"/>
    <s v="Why Him?"/>
    <n v="11002986"/>
    <n v="-8.6999999999999994E-2"/>
    <n v="10048645"/>
    <n v="3008"/>
    <n v="60323786"/>
    <x v="33"/>
  </r>
  <r>
    <n v="50"/>
    <s v="Yes Man"/>
    <n v="18262471"/>
    <n v="-8.7999999999999995E-2"/>
    <n v="16657046"/>
    <n v="3434"/>
    <n v="97690976"/>
    <x v="34"/>
  </r>
  <r>
    <n v="51"/>
    <s v="Meet the Fockers"/>
    <n v="46120980"/>
    <n v="-9.5000000000000001E-2"/>
    <n v="41741785"/>
    <n v="3524"/>
    <n v="279261160"/>
    <x v="35"/>
  </r>
  <r>
    <n v="52"/>
    <s v="Jack Reacher"/>
    <n v="15210156"/>
    <n v="-0.106"/>
    <n v="13604191"/>
    <n v="3352"/>
    <n v="80070736"/>
    <x v="18"/>
  </r>
  <r>
    <n v="53"/>
    <s v="Happy Feet"/>
    <n v="41533432"/>
    <n v="-0.108"/>
    <n v="37038046"/>
    <n v="3804"/>
    <n v="198000317"/>
    <x v="36"/>
  </r>
  <r>
    <n v="54"/>
    <s v="Seven Pounds"/>
    <n v="14851136"/>
    <n v="-0.111"/>
    <n v="13203236"/>
    <n v="2758"/>
    <n v="69951824"/>
    <x v="34"/>
  </r>
  <r>
    <n v="55"/>
    <s v="The Tale of Despereaux"/>
    <n v="10103675"/>
    <n v="-0.11600000000000001"/>
    <n v="8932625"/>
    <n v="3107"/>
    <n v="50877145"/>
    <x v="34"/>
  </r>
  <r>
    <n v="56"/>
    <s v="Flushed Away"/>
    <n v="18814323"/>
    <n v="-0.11700000000000001"/>
    <n v="16606526"/>
    <n v="3707"/>
    <n v="64665672"/>
    <x v="37"/>
  </r>
  <r>
    <n v="57"/>
    <s v="Are We There Yet?"/>
    <n v="18575214"/>
    <n v="-0.12"/>
    <n v="16346395"/>
    <n v="2710"/>
    <n v="82674398"/>
    <x v="38"/>
  </r>
  <r>
    <n v="58"/>
    <s v="Rocky Balboa"/>
    <n v="12158168"/>
    <n v="-0.13"/>
    <n v="10572458"/>
    <n v="3019"/>
    <n v="70270943"/>
    <x v="39"/>
  </r>
  <r>
    <n v="59"/>
    <s v="The Santa Clause 3: The Escape Clause"/>
    <n v="19504038"/>
    <n v="-0.13200000000000001"/>
    <n v="16927004"/>
    <n v="3458"/>
    <n v="84500122"/>
    <x v="37"/>
  </r>
  <r>
    <n v="60"/>
    <s v="The Tigger Movie"/>
    <n v="9427532"/>
    <n v="-0.13600000000000001"/>
    <n v="8143808"/>
    <n v="2755"/>
    <n v="45554533"/>
    <x v="40"/>
  </r>
  <r>
    <n v="61"/>
    <s v="The Choice"/>
    <n v="6050443"/>
    <n v="-0.13700000000000001"/>
    <n v="5220939"/>
    <n v="2631"/>
    <n v="18730891"/>
    <x v="41"/>
  </r>
  <r>
    <n v="62"/>
    <s v="Walk the Line"/>
    <n v="22347341"/>
    <n v="-0.14000000000000001"/>
    <n v="19212273"/>
    <n v="3138"/>
    <n v="119519402"/>
    <x v="42"/>
  </r>
  <r>
    <n v="63"/>
    <s v="The Wild"/>
    <n v="9684809"/>
    <n v="-0.14000000000000001"/>
    <n v="8332068"/>
    <n v="2854"/>
    <n v="37384046"/>
    <x v="43"/>
  </r>
  <r>
    <n v="64"/>
    <s v="Delivery Man"/>
    <n v="7944977"/>
    <n v="-0.14000000000000001"/>
    <n v="6835841"/>
    <n v="3036"/>
    <n v="30664106"/>
    <x v="44"/>
  </r>
  <r>
    <n v="65"/>
    <s v="Any Given Sunday"/>
    <n v="13584625"/>
    <n v="-0.14199999999999999"/>
    <n v="11658852"/>
    <n v="2505"/>
    <n v="75530832"/>
    <x v="45"/>
  </r>
  <r>
    <n v="66"/>
    <s v="The Santa Clause 2"/>
    <n v="29008696"/>
    <n v="-0.14699999999999999"/>
    <n v="24734523"/>
    <n v="3352"/>
    <n v="139236327"/>
    <x v="46"/>
  </r>
  <r>
    <n v="67"/>
    <s v="It's Complicated"/>
    <n v="22100820"/>
    <n v="-0.14899999999999999"/>
    <n v="18802965"/>
    <n v="2897"/>
    <n v="112735375"/>
    <x v="47"/>
  </r>
  <r>
    <n v="68"/>
    <s v="The Night Before"/>
    <n v="9880536"/>
    <n v="-0.152"/>
    <n v="8376461"/>
    <n v="2960"/>
    <n v="43047372"/>
    <x v="48"/>
  </r>
  <r>
    <n v="69"/>
    <s v="Analyze This"/>
    <n v="18383507"/>
    <n v="-0.153"/>
    <n v="15567669"/>
    <n v="2537"/>
    <n v="106885658"/>
    <x v="49"/>
  </r>
  <r>
    <n v="70"/>
    <s v="Get Out"/>
    <n v="33377060"/>
    <n v="-0.154"/>
    <n v="28236285"/>
    <n v="2938"/>
    <n v="176040665"/>
    <x v="50"/>
  </r>
  <r>
    <n v="71"/>
    <s v="Elf"/>
    <n v="31113501"/>
    <n v="-0.154"/>
    <n v="26325613"/>
    <n v="3381"/>
    <n v="173398518"/>
    <x v="51"/>
  </r>
  <r>
    <n v="72"/>
    <s v="Argo"/>
    <n v="19458109"/>
    <n v="-0.155"/>
    <n v="16445475"/>
    <n v="3247"/>
    <n v="136025503"/>
    <x v="52"/>
  </r>
  <r>
    <n v="73"/>
    <s v="Pitch Perfect 3"/>
    <n v="19928525"/>
    <n v="-0.156"/>
    <n v="16810135"/>
    <n v="3468"/>
    <n v="104897530"/>
    <x v="17"/>
  </r>
  <r>
    <n v="74"/>
    <s v="Assassin's Creed"/>
    <n v="10278225"/>
    <n v="-0.156"/>
    <n v="8678046"/>
    <n v="2996"/>
    <n v="54647948"/>
    <x v="13"/>
  </r>
  <r>
    <n v="75"/>
    <s v="Little Fockers"/>
    <n v="30833665"/>
    <n v="-0.16400000000000001"/>
    <n v="25766485"/>
    <n v="3554"/>
    <n v="148438600"/>
    <x v="27"/>
  </r>
  <r>
    <n v="76"/>
    <s v="Planet 51"/>
    <n v="12286129"/>
    <n v="-0.16800000000000001"/>
    <n v="10218641"/>
    <n v="3035"/>
    <n v="42194060"/>
    <x v="15"/>
  </r>
  <r>
    <n v="77"/>
    <s v="Taken"/>
    <n v="24717037"/>
    <n v="-0.16900000000000001"/>
    <n v="20547346"/>
    <n v="3184"/>
    <n v="145000989"/>
    <x v="53"/>
  </r>
  <r>
    <n v="78"/>
    <s v="Cloudy with a Chance of Meatballs"/>
    <n v="30304648"/>
    <n v="-0.17399999999999999"/>
    <n v="25038803"/>
    <n v="3119"/>
    <n v="124870275"/>
    <x v="54"/>
  </r>
  <r>
    <n v="79"/>
    <s v="The Pink Panther (2006)"/>
    <n v="20220412"/>
    <n v="-0.17399999999999999"/>
    <n v="16707036"/>
    <n v="3477"/>
    <n v="82226474"/>
    <x v="55"/>
  </r>
  <r>
    <n v="80"/>
    <s v="Mr. Magorium's Wonder Emporium"/>
    <n v="9630085"/>
    <n v="-0.17599999999999999"/>
    <n v="7936035"/>
    <n v="3168"/>
    <n v="32061555"/>
    <x v="56"/>
  </r>
  <r>
    <n v="81"/>
    <s v="Wonder"/>
    <n v="27547866"/>
    <n v="-0.17699999999999999"/>
    <n v="22674238"/>
    <n v="3172"/>
    <n v="132422809"/>
    <x v="57"/>
  </r>
  <r>
    <n v="82"/>
    <s v="Bicentennial Man"/>
    <n v="8234926"/>
    <n v="-0.17699999999999999"/>
    <n v="6780948"/>
    <n v="2767"/>
    <n v="58223861"/>
    <x v="58"/>
  </r>
  <r>
    <n v="83"/>
    <s v="The Lord of the Rings: The Fellowship of the Ring"/>
    <n v="47211490"/>
    <n v="-0.18"/>
    <n v="38695582"/>
    <n v="3359"/>
    <n v="313364114"/>
    <x v="59"/>
  </r>
  <r>
    <n v="84"/>
    <s v="The Shaggy Dog"/>
    <n v="16310058"/>
    <n v="-0.18"/>
    <n v="13377363"/>
    <n v="3501"/>
    <n v="61123569"/>
    <x v="60"/>
  </r>
  <r>
    <n v="85"/>
    <s v="Tomorrow Never Dies"/>
    <n v="25143007"/>
    <n v="-0.185"/>
    <n v="20480931"/>
    <n v="2807"/>
    <n v="125304276"/>
    <x v="11"/>
  </r>
  <r>
    <n v="86"/>
    <s v="The Lincoln Lawyer"/>
    <n v="13206453"/>
    <n v="-0.186"/>
    <n v="10750365"/>
    <n v="2707"/>
    <n v="58009200"/>
    <x v="61"/>
  </r>
  <r>
    <n v="87"/>
    <s v="The Matrix"/>
    <n v="27788331"/>
    <n v="-0.188"/>
    <n v="22563331"/>
    <n v="2903"/>
    <n v="171479930"/>
    <x v="62"/>
  </r>
  <r>
    <n v="88"/>
    <s v="Liar Liar"/>
    <n v="31423025"/>
    <n v="-0.192"/>
    <n v="25377435"/>
    <n v="2853"/>
    <n v="181410615"/>
    <x v="63"/>
  </r>
  <r>
    <n v="89"/>
    <s v="Old School"/>
    <n v="17453216"/>
    <n v="-0.19600000000000001"/>
    <n v="14039612"/>
    <n v="2742"/>
    <n v="75585093"/>
    <x v="64"/>
  </r>
  <r>
    <n v="90"/>
    <s v="Snow Day"/>
    <n v="14331819"/>
    <n v="-0.19600000000000001"/>
    <n v="11526392"/>
    <n v="2702"/>
    <n v="60020107"/>
    <x v="40"/>
  </r>
  <r>
    <n v="91"/>
    <s v="Curious George"/>
    <n v="14703405"/>
    <n v="-0.2"/>
    <n v="11767445"/>
    <n v="2572"/>
    <n v="58360760"/>
    <x v="55"/>
  </r>
  <r>
    <n v="92"/>
    <s v="The Revenant"/>
    <n v="39826840"/>
    <n v="-0.20200000000000001"/>
    <n v="31796633"/>
    <n v="3559"/>
    <n v="183637894"/>
    <x v="65"/>
  </r>
  <r>
    <n v="93"/>
    <s v="George of the Jungle"/>
    <n v="16540791"/>
    <n v="-0.20200000000000001"/>
    <n v="13196237"/>
    <n v="2554"/>
    <n v="105263257"/>
    <x v="66"/>
  </r>
  <r>
    <n v="94"/>
    <s v="National Treasure: Book of Secrets"/>
    <n v="44783772"/>
    <n v="-0.20300000000000001"/>
    <n v="35672708"/>
    <n v="3832"/>
    <n v="219964115"/>
    <x v="10"/>
  </r>
  <r>
    <n v="95"/>
    <s v="Bridesmaids"/>
    <n v="26247410"/>
    <n v="-0.20399999999999999"/>
    <n v="20882070"/>
    <n v="2937"/>
    <n v="169106725"/>
    <x v="67"/>
  </r>
  <r>
    <n v="96"/>
    <s v="Limitless"/>
    <n v="18907302"/>
    <n v="-0.20399999999999999"/>
    <n v="15055249"/>
    <n v="2805"/>
    <n v="79249455"/>
    <x v="61"/>
  </r>
  <r>
    <n v="97"/>
    <s v="Casper"/>
    <n v="16840385"/>
    <n v="-0.20399999999999999"/>
    <n v="13409610"/>
    <n v="2720"/>
    <n v="100328194"/>
    <x v="68"/>
  </r>
  <r>
    <n v="98"/>
    <s v="Firehouse Dog"/>
    <n v="3838916"/>
    <n v="-0.20499999999999999"/>
    <n v="3053855"/>
    <n v="2881"/>
    <n v="13932383"/>
    <x v="69"/>
  </r>
  <r>
    <n v="99"/>
    <s v="Star Wars: Episode I - The Phantom Menace"/>
    <n v="64820970"/>
    <n v="-0.20699999999999999"/>
    <n v="51399863"/>
    <n v="3023"/>
    <n v="431088295"/>
    <x v="70"/>
  </r>
  <r>
    <n v="100"/>
    <s v="Peter Pan"/>
    <n v="11139495"/>
    <n v="-0.20799999999999999"/>
    <n v="8818755"/>
    <n v="2813"/>
    <n v="48462608"/>
    <x v="71"/>
  </r>
  <r>
    <n v="101"/>
    <s v="I Know What You Did Last Summer"/>
    <n v="15818645"/>
    <n v="-0.20899999999999999"/>
    <n v="12507880"/>
    <n v="2524"/>
    <n v="72586134"/>
    <x v="72"/>
  </r>
  <r>
    <n v="102"/>
    <s v="Chicken Little"/>
    <n v="40049778"/>
    <n v="-0.21"/>
    <n v="31653590"/>
    <n v="3658"/>
    <n v="135386665"/>
    <x v="73"/>
  </r>
  <r>
    <n v="103"/>
    <s v="School of Rock"/>
    <n v="19622714"/>
    <n v="-0.21099999999999999"/>
    <n v="15487832"/>
    <n v="2929"/>
    <n v="81261177"/>
    <x v="74"/>
  </r>
  <r>
    <n v="104"/>
    <s v="The Lord of the Rings: The Two Towers"/>
    <n v="62007528"/>
    <n v="-0.21199999999999999"/>
    <n v="48875549"/>
    <n v="3622"/>
    <n v="339789881"/>
    <x v="75"/>
  </r>
  <r>
    <n v="105"/>
    <s v="How to Lose a Guy in 10 Days"/>
    <n v="23774850"/>
    <n v="-0.21299999999999999"/>
    <n v="18713428"/>
    <n v="2923"/>
    <n v="105813373"/>
    <x v="76"/>
  </r>
  <r>
    <n v="106"/>
    <s v="Stuart Little"/>
    <n v="15018223"/>
    <n v="-0.21299999999999999"/>
    <n v="11816099"/>
    <n v="2900"/>
    <n v="140035367"/>
    <x v="58"/>
  </r>
  <r>
    <n v="107"/>
    <s v="Eight Below"/>
    <n v="20188176"/>
    <n v="-0.214"/>
    <n v="15872840"/>
    <n v="3072"/>
    <n v="81612565"/>
    <x v="77"/>
  </r>
  <r>
    <n v="108"/>
    <s v="Cheaper by the Dozen"/>
    <n v="27557647"/>
    <n v="-0.215"/>
    <n v="21644537"/>
    <n v="3307"/>
    <n v="138614544"/>
    <x v="71"/>
  </r>
  <r>
    <n v="109"/>
    <s v="The Wedding Planner"/>
    <n v="13510293"/>
    <n v="-0.215"/>
    <n v="10605542"/>
    <n v="2785"/>
    <n v="60400856"/>
    <x v="78"/>
  </r>
  <r>
    <n v="110"/>
    <s v="The Emperor's New Groove"/>
    <n v="9812302"/>
    <n v="-0.215"/>
    <n v="7698635"/>
    <n v="2887"/>
    <n v="89302687"/>
    <x v="79"/>
  </r>
  <r>
    <n v="111"/>
    <s v="Our Idiot Brother"/>
    <n v="7011631"/>
    <n v="-0.223"/>
    <n v="5450884"/>
    <n v="2555"/>
    <n v="24816118"/>
    <x v="80"/>
  </r>
  <r>
    <n v="112"/>
    <s v="Gravity"/>
    <n v="55785112"/>
    <n v="-0.22600000000000001"/>
    <n v="43188256"/>
    <n v="3660"/>
    <n v="274092705"/>
    <x v="81"/>
  </r>
  <r>
    <n v="113"/>
    <s v="Everyone's Hero"/>
    <n v="6061762"/>
    <n v="-0.22600000000000001"/>
    <n v="4690466"/>
    <n v="2898"/>
    <n v="14523101"/>
    <x v="82"/>
  </r>
  <r>
    <n v="114"/>
    <s v="What Lies Beneath"/>
    <n v="29702959"/>
    <n v="-0.23"/>
    <n v="22863897"/>
    <n v="2825"/>
    <n v="155464351"/>
    <x v="83"/>
  </r>
  <r>
    <n v="115"/>
    <s v="The Rugrats Movie"/>
    <n v="27321470"/>
    <n v="-0.23100000000000001"/>
    <n v="21010116"/>
    <n v="2823"/>
    <n v="100494675"/>
    <x v="84"/>
  </r>
  <r>
    <n v="116"/>
    <s v="The Help"/>
    <n v="26044590"/>
    <n v="-0.23100000000000001"/>
    <n v="20018659"/>
    <n v="2690"/>
    <n v="169708112"/>
    <x v="85"/>
  </r>
  <r>
    <n v="117"/>
    <s v="Mars Needs Moms"/>
    <n v="6914488"/>
    <n v="-0.23100000000000001"/>
    <n v="5316620"/>
    <n v="3117"/>
    <n v="21392758"/>
    <x v="86"/>
  </r>
  <r>
    <n v="118"/>
    <s v="Jerry Maguire"/>
    <n v="17084296"/>
    <n v="-0.23200000000000001"/>
    <n v="13125660"/>
    <n v="2531"/>
    <n v="153952592"/>
    <x v="87"/>
  </r>
  <r>
    <n v="119"/>
    <s v="Catch That Kid"/>
    <n v="5824860"/>
    <n v="-0.23300000000000001"/>
    <n v="4465460"/>
    <n v="2848"/>
    <n v="16703799"/>
    <x v="88"/>
  </r>
  <r>
    <n v="120"/>
    <s v="Rugrats in Paris: The Movie"/>
    <n v="22718184"/>
    <n v="-0.23400000000000001"/>
    <n v="17405678"/>
    <n v="2937"/>
    <n v="76507756"/>
    <x v="31"/>
  </r>
  <r>
    <n v="121"/>
    <s v="Mighty Joe Young"/>
    <n v="10602042"/>
    <n v="-0.23400000000000001"/>
    <n v="8119749"/>
    <n v="2544"/>
    <n v="50632037"/>
    <x v="89"/>
  </r>
  <r>
    <n v="122"/>
    <s v="The Jungle Book 2"/>
    <n v="11441733"/>
    <n v="-0.23899999999999999"/>
    <n v="8709662"/>
    <n v="2815"/>
    <n v="47901582"/>
    <x v="90"/>
  </r>
  <r>
    <n v="123"/>
    <s v="The 40-Year-Old Virgin"/>
    <n v="21422815"/>
    <n v="-0.24"/>
    <n v="16275895"/>
    <n v="2868"/>
    <n v="109449237"/>
    <x v="91"/>
  </r>
  <r>
    <n v="124"/>
    <s v="Grudge Match"/>
    <n v="7021993"/>
    <n v="-0.24199999999999999"/>
    <n v="5325423"/>
    <n v="2856"/>
    <n v="29807260"/>
    <x v="92"/>
  </r>
  <r>
    <n v="125"/>
    <s v="Wedding Crashers"/>
    <n v="33900720"/>
    <n v="-0.24299999999999999"/>
    <n v="25665065"/>
    <n v="2925"/>
    <n v="209255921"/>
    <x v="93"/>
  </r>
  <r>
    <n v="126"/>
    <s v="Three Kings"/>
    <n v="15847636"/>
    <n v="-0.24299999999999999"/>
    <n v="12004295"/>
    <n v="2942"/>
    <n v="60652036"/>
    <x v="94"/>
  </r>
  <r>
    <n v="127"/>
    <s v="Hotel for Dogs"/>
    <n v="17012212"/>
    <n v="-0.24399999999999999"/>
    <n v="12860944"/>
    <n v="3271"/>
    <n v="73034460"/>
    <x v="95"/>
  </r>
  <r>
    <n v="128"/>
    <s v="Return to Never Land"/>
    <n v="11889631"/>
    <n v="-0.24399999999999999"/>
    <n v="8990061"/>
    <n v="2626"/>
    <n v="48430258"/>
    <x v="96"/>
  </r>
  <r>
    <n v="129"/>
    <s v="Did You Hear About the Morgans?"/>
    <n v="6616571"/>
    <n v="-0.24399999999999999"/>
    <n v="5000143"/>
    <n v="2718"/>
    <n v="29580087"/>
    <x v="28"/>
  </r>
  <r>
    <n v="130"/>
    <s v="Gnomeo and Juliet"/>
    <n v="25356909"/>
    <n v="-0.245"/>
    <n v="19154010"/>
    <n v="3014"/>
    <n v="99967670"/>
    <x v="97"/>
  </r>
  <r>
    <n v="131"/>
    <s v="Casino Royale"/>
    <n v="40833156"/>
    <n v="-0.246"/>
    <n v="30785874"/>
    <n v="3443"/>
    <n v="167445960"/>
    <x v="36"/>
  </r>
  <r>
    <n v="132"/>
    <s v="Daddy's Home"/>
    <n v="38740203"/>
    <n v="-0.246"/>
    <n v="29205583"/>
    <n v="3342"/>
    <n v="150357137"/>
    <x v="98"/>
  </r>
  <r>
    <n v="133"/>
    <s v="Patch Adams"/>
    <n v="25262280"/>
    <n v="-0.246"/>
    <n v="19050675"/>
    <n v="2752"/>
    <n v="135026902"/>
    <x v="89"/>
  </r>
  <r>
    <n v="134"/>
    <s v="Addams Family Values"/>
    <n v="14117545"/>
    <n v="-0.246"/>
    <n v="10650625"/>
    <n v="2577"/>
    <n v="48919043"/>
    <x v="99"/>
  </r>
  <r>
    <n v="135"/>
    <s v="Big Fat Liar"/>
    <n v="11554015"/>
    <n v="-0.246"/>
    <n v="8716955"/>
    <n v="2534"/>
    <n v="48360547"/>
    <x v="100"/>
  </r>
  <r>
    <n v="136"/>
    <s v="Agent Cody Banks 2: Destination London"/>
    <n v="8014005"/>
    <n v="-0.248"/>
    <n v="6030302"/>
    <n v="2973"/>
    <n v="23630159"/>
    <x v="101"/>
  </r>
  <r>
    <n v="137"/>
    <s v="Trolls"/>
    <n v="46581142"/>
    <n v="-0.249"/>
    <n v="34979577"/>
    <n v="4066"/>
    <n v="153707064"/>
    <x v="102"/>
  </r>
  <r>
    <n v="138"/>
    <s v="Blast from the Past"/>
    <n v="7771066"/>
    <n v="-0.249"/>
    <n v="5839227"/>
    <n v="2544"/>
    <n v="26511114"/>
    <x v="103"/>
  </r>
  <r>
    <n v="139"/>
    <s v="Anchorman 2: The Legend Continues"/>
    <n v="26232425"/>
    <n v="-0.25"/>
    <n v="19662532"/>
    <n v="3507"/>
    <n v="125168368"/>
    <x v="104"/>
  </r>
  <r>
    <n v="140"/>
    <s v="The Hobbit: The Battle of the Five Armies"/>
    <n v="54724334"/>
    <n v="-0.252"/>
    <n v="40921395"/>
    <n v="3875"/>
    <n v="255119788"/>
    <x v="105"/>
  </r>
  <r>
    <n v="141"/>
    <s v="Mulan"/>
    <n v="22745143"/>
    <n v="-0.252"/>
    <n v="17017845"/>
    <n v="2921"/>
    <n v="120620254"/>
    <x v="106"/>
  </r>
  <r>
    <n v="142"/>
    <s v="Bedtime Stories"/>
    <n v="27450296"/>
    <n v="-0.253"/>
    <n v="20501339"/>
    <n v="3684"/>
    <n v="110101975"/>
    <x v="107"/>
  </r>
  <r>
    <n v="143"/>
    <s v="Concussion (2015)"/>
    <n v="10513749"/>
    <n v="-0.254"/>
    <n v="7846281"/>
    <n v="2841"/>
    <n v="34542474"/>
    <x v="98"/>
  </r>
  <r>
    <n v="144"/>
    <s v="Gran Torino"/>
    <n v="29484388"/>
    <n v="-0.255"/>
    <n v="21979069"/>
    <n v="2972"/>
    <n v="148095302"/>
    <x v="108"/>
  </r>
  <r>
    <n v="145"/>
    <s v="Magic Mike XXL"/>
    <n v="12857184"/>
    <n v="-0.255"/>
    <n v="9582350"/>
    <n v="3376"/>
    <n v="66013057"/>
    <x v="109"/>
  </r>
  <r>
    <n v="146"/>
    <s v="A Christmas Carol (2009)"/>
    <n v="30051075"/>
    <n v="-0.25800000000000001"/>
    <n v="22308913"/>
    <n v="3683"/>
    <n v="137855863"/>
    <x v="110"/>
  </r>
  <r>
    <n v="147"/>
    <s v="Book Club"/>
    <n v="13582231"/>
    <n v="-0.25800000000000001"/>
    <n v="10071681"/>
    <n v="2810"/>
    <n v="67838485"/>
    <x v="111"/>
  </r>
  <r>
    <n v="148"/>
    <s v="Meet the Parents"/>
    <n v="28623300"/>
    <n v="-0.26"/>
    <n v="21168385"/>
    <n v="2615"/>
    <n v="166244045"/>
    <x v="112"/>
  </r>
  <r>
    <n v="149"/>
    <s v="Bridge of Spies"/>
    <n v="15371203"/>
    <n v="-0.26"/>
    <n v="11374203"/>
    <n v="2811"/>
    <n v="72313754"/>
    <x v="113"/>
  </r>
  <r>
    <n v="150"/>
    <s v="Double Jeopardy"/>
    <n v="23162542"/>
    <n v="-0.26500000000000001"/>
    <n v="17018808"/>
    <n v="2884"/>
    <n v="116741558"/>
    <x v="114"/>
  </r>
  <r>
    <m/>
    <m/>
    <m/>
    <m/>
    <m/>
    <m/>
    <m/>
    <x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B3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itle (click to view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B16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itle (click to view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J19"/>
    </sheetView>
  </sheetViews>
  <sheetFormatPr defaultRowHeight="14.4" x14ac:dyDescent="0.3"/>
  <cols>
    <col min="1" max="1" width="23.33203125" bestFit="1" customWidth="1"/>
  </cols>
  <sheetData>
    <row r="1" spans="1:11" x14ac:dyDescent="0.3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H1" t="s">
        <v>22</v>
      </c>
      <c r="I1" t="s">
        <v>19</v>
      </c>
      <c r="K1" t="s">
        <v>23</v>
      </c>
    </row>
    <row r="2" spans="1:11" x14ac:dyDescent="0.3">
      <c r="A2" t="s">
        <v>323</v>
      </c>
      <c r="B2">
        <v>756</v>
      </c>
      <c r="C2">
        <v>1</v>
      </c>
      <c r="D2">
        <f>B2*C2</f>
        <v>756</v>
      </c>
      <c r="E2">
        <f>(F2/B2)</f>
        <v>8.4126984126984133E-2</v>
      </c>
      <c r="F2" s="11">
        <f>INDEX(Averages!F:F,MATCH(A2,Averages!A:A,0))</f>
        <v>63.6</v>
      </c>
      <c r="H2">
        <f>F2+G2</f>
        <v>63.6</v>
      </c>
      <c r="I2">
        <f>H2*C2</f>
        <v>63.6</v>
      </c>
      <c r="K2" t="str">
        <f ca="1">CELL("address",INDEX(E2:E16,MATCH(MAX(E2:E16),E2:E16,0)))</f>
        <v>$E$15</v>
      </c>
    </row>
    <row r="3" spans="1:11" x14ac:dyDescent="0.3">
      <c r="A3" t="s">
        <v>324</v>
      </c>
      <c r="B3">
        <v>227</v>
      </c>
      <c r="C3">
        <v>0</v>
      </c>
      <c r="D3">
        <f t="shared" ref="D3:D16" si="0">B3*C3</f>
        <v>0</v>
      </c>
      <c r="E3">
        <f t="shared" ref="E3:E16" si="1">(F3/B3)</f>
        <v>8.7224669603524235E-2</v>
      </c>
      <c r="F3" s="11">
        <f>INDEX(Averages!F:F,MATCH(A3,Averages!A:A,0))</f>
        <v>19.8</v>
      </c>
      <c r="H3">
        <f t="shared" ref="H3:H16" si="2">F3+G3</f>
        <v>19.8</v>
      </c>
      <c r="I3">
        <f t="shared" ref="I3:I16" si="3">H3*C3</f>
        <v>0</v>
      </c>
    </row>
    <row r="4" spans="1:11" x14ac:dyDescent="0.3">
      <c r="A4" t="s">
        <v>2</v>
      </c>
      <c r="B4">
        <v>201</v>
      </c>
      <c r="C4">
        <v>0</v>
      </c>
      <c r="D4">
        <f t="shared" si="0"/>
        <v>0</v>
      </c>
      <c r="E4">
        <f t="shared" si="1"/>
        <v>9.1044776119402995E-2</v>
      </c>
      <c r="F4" s="11">
        <f>INDEX(Averages!F:F,MATCH(A4,Averages!A:A,0))</f>
        <v>18.3</v>
      </c>
      <c r="H4">
        <f t="shared" si="2"/>
        <v>18.3</v>
      </c>
      <c r="I4">
        <f t="shared" si="3"/>
        <v>0</v>
      </c>
    </row>
    <row r="5" spans="1:11" x14ac:dyDescent="0.3">
      <c r="A5" t="s">
        <v>3</v>
      </c>
      <c r="B5">
        <v>157</v>
      </c>
      <c r="C5">
        <v>0</v>
      </c>
      <c r="D5">
        <f t="shared" si="0"/>
        <v>0</v>
      </c>
      <c r="E5">
        <f t="shared" si="1"/>
        <v>8.6624203821656046E-2</v>
      </c>
      <c r="F5" s="11">
        <f>INDEX(Averages!F:F,MATCH(A5,Averages!A:A,0))</f>
        <v>13.6</v>
      </c>
      <c r="H5">
        <f t="shared" si="2"/>
        <v>13.6</v>
      </c>
      <c r="I5">
        <f t="shared" si="3"/>
        <v>0</v>
      </c>
    </row>
    <row r="6" spans="1:11" x14ac:dyDescent="0.3">
      <c r="A6" t="s">
        <v>325</v>
      </c>
      <c r="B6">
        <v>149</v>
      </c>
      <c r="C6">
        <v>0</v>
      </c>
      <c r="D6">
        <f t="shared" si="0"/>
        <v>0</v>
      </c>
      <c r="E6">
        <f t="shared" si="1"/>
        <v>8.9932885906040275E-2</v>
      </c>
      <c r="F6" s="11">
        <f>INDEX(Averages!F:F,MATCH(A6,Averages!A:A,0))</f>
        <v>13.4</v>
      </c>
      <c r="H6">
        <f t="shared" si="2"/>
        <v>13.4</v>
      </c>
      <c r="I6">
        <f t="shared" si="3"/>
        <v>0</v>
      </c>
    </row>
    <row r="7" spans="1:11" x14ac:dyDescent="0.3">
      <c r="A7" t="s">
        <v>4</v>
      </c>
      <c r="B7">
        <v>116</v>
      </c>
      <c r="C7">
        <v>1</v>
      </c>
      <c r="D7">
        <f t="shared" si="0"/>
        <v>116</v>
      </c>
      <c r="E7">
        <f t="shared" si="1"/>
        <v>7.8448275862068956E-2</v>
      </c>
      <c r="F7" s="11">
        <f>INDEX(Averages!F:F,MATCH(A7,Averages!A:A,0))</f>
        <v>9.1</v>
      </c>
      <c r="H7">
        <f t="shared" si="2"/>
        <v>9.1</v>
      </c>
      <c r="I7">
        <f t="shared" si="3"/>
        <v>9.1</v>
      </c>
    </row>
    <row r="8" spans="1:11" x14ac:dyDescent="0.3">
      <c r="A8" t="s">
        <v>6</v>
      </c>
      <c r="B8">
        <v>89</v>
      </c>
      <c r="C8">
        <v>0</v>
      </c>
      <c r="D8">
        <f t="shared" si="0"/>
        <v>0</v>
      </c>
      <c r="E8">
        <f t="shared" si="1"/>
        <v>8.8764044943820231E-2</v>
      </c>
      <c r="F8" s="11">
        <f>INDEX(Averages!F:F,MATCH(A8,Averages!A:A,0))</f>
        <v>7.9</v>
      </c>
      <c r="H8">
        <f t="shared" si="2"/>
        <v>7.9</v>
      </c>
      <c r="I8">
        <f t="shared" si="3"/>
        <v>0</v>
      </c>
    </row>
    <row r="9" spans="1:11" x14ac:dyDescent="0.3">
      <c r="A9" t="s">
        <v>7</v>
      </c>
      <c r="B9">
        <v>76</v>
      </c>
      <c r="C9">
        <v>0</v>
      </c>
      <c r="D9">
        <f t="shared" si="0"/>
        <v>0</v>
      </c>
      <c r="E9">
        <f t="shared" si="1"/>
        <v>8.8157894736842102E-2</v>
      </c>
      <c r="F9" s="11">
        <f>INDEX(Averages!F:F,MATCH(A9,Averages!A:A,0))</f>
        <v>6.7</v>
      </c>
      <c r="H9">
        <f t="shared" si="2"/>
        <v>6.7</v>
      </c>
      <c r="I9">
        <f t="shared" si="3"/>
        <v>0</v>
      </c>
    </row>
    <row r="10" spans="1:11" x14ac:dyDescent="0.3">
      <c r="A10" t="s">
        <v>5</v>
      </c>
      <c r="B10">
        <v>61</v>
      </c>
      <c r="C10">
        <v>0</v>
      </c>
      <c r="D10">
        <f t="shared" si="0"/>
        <v>0</v>
      </c>
      <c r="E10">
        <f t="shared" si="1"/>
        <v>8.6885245901639346E-2</v>
      </c>
      <c r="F10" s="11">
        <f>INDEX(Averages!F:F,MATCH(A10,Averages!A:A,0))</f>
        <v>5.3</v>
      </c>
      <c r="H10">
        <f t="shared" si="2"/>
        <v>5.3</v>
      </c>
      <c r="I10">
        <f t="shared" si="3"/>
        <v>0</v>
      </c>
    </row>
    <row r="11" spans="1:11" x14ac:dyDescent="0.3">
      <c r="A11" t="s">
        <v>326</v>
      </c>
      <c r="B11">
        <v>41</v>
      </c>
      <c r="C11">
        <v>0</v>
      </c>
      <c r="D11">
        <f t="shared" si="0"/>
        <v>0</v>
      </c>
      <c r="E11">
        <f t="shared" si="1"/>
        <v>7.3170731707317069E-2</v>
      </c>
      <c r="F11" s="11">
        <f>INDEX(Averages!F:F,MATCH(A11,Averages!A:A,0))</f>
        <v>3</v>
      </c>
      <c r="H11">
        <f t="shared" si="2"/>
        <v>3</v>
      </c>
      <c r="I11">
        <f t="shared" si="3"/>
        <v>0</v>
      </c>
    </row>
    <row r="12" spans="1:11" x14ac:dyDescent="0.3">
      <c r="A12" t="s">
        <v>9</v>
      </c>
      <c r="B12">
        <v>28</v>
      </c>
      <c r="C12">
        <v>0</v>
      </c>
      <c r="D12">
        <f t="shared" si="0"/>
        <v>0</v>
      </c>
      <c r="E12">
        <f t="shared" si="1"/>
        <v>8.5714285714285715E-2</v>
      </c>
      <c r="F12" s="11">
        <f>INDEX(Averages!F:F,MATCH(A12,Averages!A:A,0))</f>
        <v>2.4</v>
      </c>
      <c r="H12">
        <f t="shared" si="2"/>
        <v>2.4</v>
      </c>
      <c r="I12">
        <f t="shared" si="3"/>
        <v>0</v>
      </c>
    </row>
    <row r="13" spans="1:11" x14ac:dyDescent="0.3">
      <c r="A13" t="s">
        <v>327</v>
      </c>
      <c r="B13">
        <v>26</v>
      </c>
      <c r="C13">
        <v>0</v>
      </c>
      <c r="D13">
        <f t="shared" si="0"/>
        <v>0</v>
      </c>
      <c r="E13">
        <f t="shared" si="1"/>
        <v>3.6538461538461534E-2</v>
      </c>
      <c r="F13" s="11">
        <f>INDEX(Averages!F:F,MATCH(A13,Averages!A:A,0))</f>
        <v>0.95</v>
      </c>
      <c r="H13">
        <f t="shared" si="2"/>
        <v>0.95</v>
      </c>
      <c r="I13">
        <f t="shared" si="3"/>
        <v>0</v>
      </c>
    </row>
    <row r="14" spans="1:11" x14ac:dyDescent="0.3">
      <c r="A14" t="s">
        <v>8</v>
      </c>
      <c r="B14">
        <v>18</v>
      </c>
      <c r="C14">
        <v>0</v>
      </c>
      <c r="D14">
        <f t="shared" si="0"/>
        <v>0</v>
      </c>
      <c r="E14">
        <f t="shared" si="1"/>
        <v>8.8888888888888892E-2</v>
      </c>
      <c r="F14" s="11">
        <f>INDEX(Averages!F:F,MATCH(A14,Averages!A:A,0))</f>
        <v>1.6</v>
      </c>
      <c r="H14">
        <f t="shared" si="2"/>
        <v>1.6</v>
      </c>
      <c r="I14">
        <f t="shared" si="3"/>
        <v>0</v>
      </c>
    </row>
    <row r="15" spans="1:11" x14ac:dyDescent="0.3">
      <c r="A15" t="s">
        <v>10</v>
      </c>
      <c r="B15">
        <v>18</v>
      </c>
      <c r="C15">
        <v>6</v>
      </c>
      <c r="D15">
        <f t="shared" si="0"/>
        <v>108</v>
      </c>
      <c r="E15">
        <f t="shared" si="1"/>
        <v>0.1</v>
      </c>
      <c r="F15" s="11">
        <f>INDEX(Averages!F:F,MATCH(A15,Averages!A:A,0))</f>
        <v>1.8</v>
      </c>
      <c r="G15">
        <v>2</v>
      </c>
      <c r="H15">
        <f t="shared" si="2"/>
        <v>3.8</v>
      </c>
      <c r="I15">
        <f t="shared" si="3"/>
        <v>22.799999999999997</v>
      </c>
    </row>
    <row r="16" spans="1:11" x14ac:dyDescent="0.3">
      <c r="A16" t="s">
        <v>328</v>
      </c>
      <c r="B16">
        <v>16</v>
      </c>
      <c r="C16">
        <v>0</v>
      </c>
      <c r="D16">
        <f t="shared" si="0"/>
        <v>0</v>
      </c>
      <c r="E16">
        <f t="shared" si="1"/>
        <v>6.8750000000000006E-2</v>
      </c>
      <c r="F16" s="11">
        <f>INDEX(Averages!F:F,MATCH(A16,Averages!A:A,0))</f>
        <v>1.1000000000000001</v>
      </c>
      <c r="H16">
        <f t="shared" si="2"/>
        <v>1.1000000000000001</v>
      </c>
      <c r="I16">
        <f t="shared" si="3"/>
        <v>0</v>
      </c>
    </row>
    <row r="17" spans="3:9" x14ac:dyDescent="0.3">
      <c r="C17">
        <f>SUM(C2:C16)</f>
        <v>8</v>
      </c>
      <c r="D17">
        <f>SUM(D2:D16)</f>
        <v>980</v>
      </c>
      <c r="I17">
        <f>SUM(I2:I15)</f>
        <v>95.5</v>
      </c>
    </row>
    <row r="18" spans="3:9" x14ac:dyDescent="0.3">
      <c r="C18">
        <f>8-C17</f>
        <v>0</v>
      </c>
      <c r="I18">
        <f>-2*C18</f>
        <v>0</v>
      </c>
    </row>
    <row r="19" spans="3:9" x14ac:dyDescent="0.3">
      <c r="I19">
        <f>SUM(I17:I18)</f>
        <v>95.5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5" sqref="B15"/>
    </sheetView>
  </sheetViews>
  <sheetFormatPr defaultRowHeight="14.4" x14ac:dyDescent="0.3"/>
  <cols>
    <col min="1" max="1" width="23.33203125" bestFit="1" customWidth="1"/>
    <col min="3" max="3" width="12.77734375" bestFit="1" customWidth="1"/>
  </cols>
  <sheetData>
    <row r="1" spans="1:6" x14ac:dyDescent="0.3">
      <c r="A1" t="s">
        <v>0</v>
      </c>
      <c r="B1" t="s">
        <v>24</v>
      </c>
      <c r="C1" t="s">
        <v>317</v>
      </c>
      <c r="D1" t="s">
        <v>318</v>
      </c>
      <c r="E1" t="s">
        <v>319</v>
      </c>
      <c r="F1" t="s">
        <v>25</v>
      </c>
    </row>
    <row r="2" spans="1:6" x14ac:dyDescent="0.3">
      <c r="A2" t="s">
        <v>323</v>
      </c>
      <c r="B2">
        <v>63.6</v>
      </c>
      <c r="F2">
        <f>AVERAGE(B2:E2)</f>
        <v>63.6</v>
      </c>
    </row>
    <row r="3" spans="1:6" x14ac:dyDescent="0.3">
      <c r="A3" t="s">
        <v>324</v>
      </c>
      <c r="B3">
        <v>19.8</v>
      </c>
      <c r="F3">
        <f t="shared" ref="F3:F16" si="0">AVERAGE(B3:E3)</f>
        <v>19.8</v>
      </c>
    </row>
    <row r="4" spans="1:6" x14ac:dyDescent="0.3">
      <c r="A4" t="s">
        <v>2</v>
      </c>
      <c r="B4">
        <v>18.3</v>
      </c>
      <c r="F4">
        <f t="shared" si="0"/>
        <v>18.3</v>
      </c>
    </row>
    <row r="5" spans="1:6" x14ac:dyDescent="0.3">
      <c r="A5" t="s">
        <v>3</v>
      </c>
      <c r="B5">
        <v>13.6</v>
      </c>
      <c r="F5">
        <f t="shared" si="0"/>
        <v>13.6</v>
      </c>
    </row>
    <row r="6" spans="1:6" x14ac:dyDescent="0.3">
      <c r="A6" t="s">
        <v>325</v>
      </c>
      <c r="B6">
        <v>13.4</v>
      </c>
      <c r="F6">
        <f t="shared" si="0"/>
        <v>13.4</v>
      </c>
    </row>
    <row r="7" spans="1:6" x14ac:dyDescent="0.3">
      <c r="A7" t="s">
        <v>4</v>
      </c>
      <c r="B7">
        <v>9.1</v>
      </c>
      <c r="F7">
        <f t="shared" si="0"/>
        <v>9.1</v>
      </c>
    </row>
    <row r="8" spans="1:6" x14ac:dyDescent="0.3">
      <c r="A8" t="s">
        <v>6</v>
      </c>
      <c r="B8">
        <v>7.9</v>
      </c>
      <c r="F8">
        <f t="shared" si="0"/>
        <v>7.9</v>
      </c>
    </row>
    <row r="9" spans="1:6" x14ac:dyDescent="0.3">
      <c r="A9" t="s">
        <v>7</v>
      </c>
      <c r="B9">
        <v>6.7</v>
      </c>
      <c r="F9">
        <f t="shared" si="0"/>
        <v>6.7</v>
      </c>
    </row>
    <row r="10" spans="1:6" x14ac:dyDescent="0.3">
      <c r="A10" t="s">
        <v>5</v>
      </c>
      <c r="B10">
        <v>5.3</v>
      </c>
      <c r="F10">
        <f t="shared" si="0"/>
        <v>5.3</v>
      </c>
    </row>
    <row r="11" spans="1:6" x14ac:dyDescent="0.3">
      <c r="A11" t="s">
        <v>326</v>
      </c>
      <c r="B11">
        <v>3</v>
      </c>
      <c r="F11">
        <f t="shared" si="0"/>
        <v>3</v>
      </c>
    </row>
    <row r="12" spans="1:6" x14ac:dyDescent="0.3">
      <c r="A12" t="s">
        <v>9</v>
      </c>
      <c r="B12">
        <v>2.4</v>
      </c>
      <c r="F12">
        <f t="shared" si="0"/>
        <v>2.4</v>
      </c>
    </row>
    <row r="13" spans="1:6" x14ac:dyDescent="0.3">
      <c r="A13" t="s">
        <v>327</v>
      </c>
      <c r="B13">
        <v>0.95</v>
      </c>
      <c r="F13">
        <f t="shared" si="0"/>
        <v>0.95</v>
      </c>
    </row>
    <row r="14" spans="1:6" x14ac:dyDescent="0.3">
      <c r="A14" t="s">
        <v>8</v>
      </c>
      <c r="B14">
        <v>1.6</v>
      </c>
      <c r="F14">
        <f t="shared" si="0"/>
        <v>1.6</v>
      </c>
    </row>
    <row r="15" spans="1:6" x14ac:dyDescent="0.3">
      <c r="A15" t="s">
        <v>10</v>
      </c>
      <c r="B15">
        <v>1.8</v>
      </c>
      <c r="F15">
        <f t="shared" si="0"/>
        <v>1.8</v>
      </c>
    </row>
    <row r="16" spans="1:6" x14ac:dyDescent="0.3">
      <c r="A16" t="s">
        <v>328</v>
      </c>
      <c r="B16">
        <v>1.1000000000000001</v>
      </c>
      <c r="F16">
        <f t="shared" si="0"/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4.4" x14ac:dyDescent="0.3"/>
  <cols>
    <col min="1" max="1" width="19" bestFit="1" customWidth="1"/>
    <col min="2" max="2" width="24.44140625" bestFit="1" customWidth="1"/>
    <col min="3" max="3" width="8.88671875" style="6"/>
    <col min="4" max="4" width="18.21875" style="9" bestFit="1" customWidth="1"/>
    <col min="5" max="5" width="12.5546875" bestFit="1" customWidth="1"/>
  </cols>
  <sheetData>
    <row r="1" spans="1:6" x14ac:dyDescent="0.3">
      <c r="A1" t="s">
        <v>309</v>
      </c>
    </row>
    <row r="2" spans="1:6" x14ac:dyDescent="0.3">
      <c r="B2" s="1"/>
      <c r="C2" s="10" t="s">
        <v>310</v>
      </c>
      <c r="D2" s="9" t="s">
        <v>311</v>
      </c>
      <c r="E2" t="s">
        <v>312</v>
      </c>
      <c r="F2" t="s">
        <v>313</v>
      </c>
    </row>
    <row r="3" spans="1:6" x14ac:dyDescent="0.3">
      <c r="A3">
        <v>1</v>
      </c>
      <c r="B3" s="1" t="s">
        <v>26</v>
      </c>
      <c r="C3" s="10">
        <v>977</v>
      </c>
      <c r="D3" s="9">
        <v>58425258035</v>
      </c>
      <c r="E3" s="2">
        <v>59800674</v>
      </c>
      <c r="F3" s="3">
        <v>0.26979999999999998</v>
      </c>
    </row>
    <row r="4" spans="1:6" x14ac:dyDescent="0.3">
      <c r="A4">
        <v>2</v>
      </c>
      <c r="B4" s="1" t="s">
        <v>27</v>
      </c>
      <c r="C4" s="10">
        <v>929</v>
      </c>
      <c r="D4" s="9">
        <v>43193056211</v>
      </c>
      <c r="E4" s="2">
        <v>46494140</v>
      </c>
      <c r="F4" s="3">
        <v>0.19950000000000001</v>
      </c>
    </row>
    <row r="5" spans="1:6" x14ac:dyDescent="0.3">
      <c r="A5">
        <v>3</v>
      </c>
      <c r="B5" s="1" t="s">
        <v>28</v>
      </c>
      <c r="C5" s="10">
        <v>4861</v>
      </c>
      <c r="D5" s="9">
        <v>34895636905</v>
      </c>
      <c r="E5" s="2">
        <v>7178695</v>
      </c>
      <c r="F5" s="3">
        <v>0.16120000000000001</v>
      </c>
    </row>
    <row r="6" spans="1:6" x14ac:dyDescent="0.3">
      <c r="A6">
        <v>4</v>
      </c>
      <c r="B6" s="1" t="s">
        <v>29</v>
      </c>
      <c r="C6" s="10">
        <v>2202</v>
      </c>
      <c r="D6" s="9">
        <v>32869761436</v>
      </c>
      <c r="E6" s="2">
        <v>14927230</v>
      </c>
      <c r="F6" s="3">
        <v>0.15179999999999999</v>
      </c>
    </row>
    <row r="7" spans="1:6" x14ac:dyDescent="0.3">
      <c r="A7">
        <v>5</v>
      </c>
      <c r="B7" s="1" t="s">
        <v>314</v>
      </c>
      <c r="C7" s="10">
        <v>994</v>
      </c>
      <c r="D7" s="9">
        <v>17994206438</v>
      </c>
      <c r="E7" s="2">
        <v>18102823</v>
      </c>
      <c r="F7" s="3">
        <v>8.3099999999999993E-2</v>
      </c>
    </row>
    <row r="8" spans="1:6" x14ac:dyDescent="0.3">
      <c r="A8">
        <v>6</v>
      </c>
      <c r="B8" s="1" t="s">
        <v>30</v>
      </c>
      <c r="C8" s="10">
        <v>534</v>
      </c>
      <c r="D8" s="9">
        <v>10372502919</v>
      </c>
      <c r="E8" s="2">
        <v>19424163</v>
      </c>
      <c r="F8" s="3">
        <v>4.7899999999999998E-2</v>
      </c>
    </row>
    <row r="9" spans="1:6" x14ac:dyDescent="0.3">
      <c r="A9">
        <v>7</v>
      </c>
      <c r="B9" s="1" t="s">
        <v>315</v>
      </c>
      <c r="C9" s="10">
        <v>559</v>
      </c>
      <c r="D9" s="9">
        <v>9608647307</v>
      </c>
      <c r="E9" s="2">
        <v>17188993</v>
      </c>
      <c r="F9" s="3">
        <v>4.4400000000000002E-2</v>
      </c>
    </row>
    <row r="10" spans="1:6" x14ac:dyDescent="0.3">
      <c r="A10">
        <v>8</v>
      </c>
      <c r="B10" s="1" t="s">
        <v>31</v>
      </c>
      <c r="C10" s="10">
        <v>164</v>
      </c>
      <c r="D10" s="9">
        <v>3949656691</v>
      </c>
      <c r="E10" s="2">
        <v>24083273</v>
      </c>
      <c r="F10" s="3">
        <v>1.8200000000000001E-2</v>
      </c>
    </row>
    <row r="11" spans="1:6" x14ac:dyDescent="0.3">
      <c r="A11">
        <v>9</v>
      </c>
      <c r="B11" s="1" t="s">
        <v>32</v>
      </c>
      <c r="C11" s="10">
        <v>2064</v>
      </c>
      <c r="D11" s="9">
        <v>2085612298</v>
      </c>
      <c r="E11" s="2">
        <v>1010471</v>
      </c>
      <c r="F11" s="3">
        <v>9.5999999999999992E-3</v>
      </c>
    </row>
    <row r="12" spans="1:6" x14ac:dyDescent="0.3">
      <c r="A12">
        <v>10</v>
      </c>
      <c r="B12" s="1" t="s">
        <v>316</v>
      </c>
      <c r="C12" s="10">
        <v>169</v>
      </c>
      <c r="D12" s="9">
        <v>1398910576</v>
      </c>
      <c r="E12" s="2">
        <v>8277577</v>
      </c>
      <c r="F12" s="3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D9" sqref="D9"/>
    </sheetView>
  </sheetViews>
  <sheetFormatPr defaultRowHeight="14.4" x14ac:dyDescent="0.3"/>
  <cols>
    <col min="2" max="2" width="27.88671875" customWidth="1"/>
    <col min="3" max="3" width="16.33203125" bestFit="1" customWidth="1"/>
    <col min="5" max="5" width="12.109375" bestFit="1" customWidth="1"/>
    <col min="7" max="7" width="12.44140625" bestFit="1" customWidth="1"/>
    <col min="8" max="8" width="14.21875" bestFit="1" customWidth="1"/>
  </cols>
  <sheetData>
    <row r="1" spans="1: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">
      <c r="A2">
        <v>1</v>
      </c>
      <c r="B2" t="s">
        <v>41</v>
      </c>
      <c r="C2" s="2">
        <v>7515531</v>
      </c>
      <c r="D2" s="3">
        <v>2.395</v>
      </c>
      <c r="E2" s="2">
        <v>11790273</v>
      </c>
      <c r="F2" s="4">
        <v>2815</v>
      </c>
      <c r="G2" s="2">
        <v>43000262</v>
      </c>
      <c r="H2" s="5">
        <v>38711</v>
      </c>
    </row>
    <row r="3" spans="1:8" x14ac:dyDescent="0.3">
      <c r="A3">
        <v>2</v>
      </c>
      <c r="B3" t="s">
        <v>42</v>
      </c>
      <c r="C3" s="2">
        <v>8805843</v>
      </c>
      <c r="D3" s="3">
        <v>0.76300000000000001</v>
      </c>
      <c r="E3" s="2">
        <v>15520732</v>
      </c>
      <c r="F3" s="4">
        <v>3316</v>
      </c>
      <c r="G3" s="2">
        <v>174312158</v>
      </c>
      <c r="H3" s="5">
        <v>43089</v>
      </c>
    </row>
    <row r="4" spans="1:8" x14ac:dyDescent="0.3">
      <c r="A4">
        <v>3</v>
      </c>
      <c r="B4" t="s">
        <v>43</v>
      </c>
      <c r="C4" s="2">
        <v>9309387</v>
      </c>
      <c r="D4" s="3">
        <v>0.55600000000000005</v>
      </c>
      <c r="E4" s="2">
        <v>14486519</v>
      </c>
      <c r="F4" s="4">
        <v>3211</v>
      </c>
      <c r="G4" s="2">
        <v>82571173</v>
      </c>
      <c r="H4" s="5">
        <v>38707</v>
      </c>
    </row>
    <row r="5" spans="1:8" x14ac:dyDescent="0.3">
      <c r="A5">
        <v>4</v>
      </c>
      <c r="B5" t="s">
        <v>44</v>
      </c>
      <c r="C5" s="2">
        <v>6307691</v>
      </c>
      <c r="D5" s="3">
        <v>0.47399999999999998</v>
      </c>
      <c r="E5" s="2">
        <v>9300099</v>
      </c>
      <c r="F5" s="4">
        <v>3089</v>
      </c>
      <c r="G5" s="2">
        <v>42779261</v>
      </c>
      <c r="H5" s="5">
        <v>40537</v>
      </c>
    </row>
    <row r="6" spans="1:8" x14ac:dyDescent="0.3">
      <c r="A6">
        <v>5</v>
      </c>
      <c r="B6" t="s">
        <v>45</v>
      </c>
      <c r="C6" s="2">
        <v>10046534</v>
      </c>
      <c r="D6" s="3">
        <v>0.45100000000000001</v>
      </c>
      <c r="E6" s="2">
        <v>14579113</v>
      </c>
      <c r="F6" s="4">
        <v>2668</v>
      </c>
      <c r="G6" s="2">
        <v>106807667</v>
      </c>
      <c r="H6" s="5">
        <v>36882</v>
      </c>
    </row>
    <row r="7" spans="1:8" x14ac:dyDescent="0.3">
      <c r="A7">
        <v>6</v>
      </c>
      <c r="B7" t="s">
        <v>46</v>
      </c>
      <c r="C7" s="2">
        <v>3553725</v>
      </c>
      <c r="D7" s="3">
        <v>0.42899999999999999</v>
      </c>
      <c r="E7" s="2">
        <v>5076742</v>
      </c>
      <c r="F7" s="4">
        <v>2515</v>
      </c>
      <c r="G7" s="2">
        <v>22771646</v>
      </c>
      <c r="H7" s="5">
        <v>37246</v>
      </c>
    </row>
    <row r="8" spans="1:8" x14ac:dyDescent="0.3">
      <c r="A8">
        <v>7</v>
      </c>
      <c r="B8" t="s">
        <v>47</v>
      </c>
      <c r="C8" s="2">
        <v>9360434</v>
      </c>
      <c r="D8" s="3">
        <v>0.41399999999999998</v>
      </c>
      <c r="E8" s="2">
        <v>13238241</v>
      </c>
      <c r="F8" s="4">
        <v>3163</v>
      </c>
      <c r="G8" s="2">
        <v>75624550</v>
      </c>
      <c r="H8" s="5">
        <v>40900</v>
      </c>
    </row>
    <row r="9" spans="1:8" x14ac:dyDescent="0.3">
      <c r="A9">
        <v>8</v>
      </c>
      <c r="B9" t="s">
        <v>48</v>
      </c>
      <c r="C9" s="2">
        <v>36169328</v>
      </c>
      <c r="D9" s="3">
        <v>0.38400000000000001</v>
      </c>
      <c r="E9" s="2">
        <v>50051364</v>
      </c>
      <c r="F9" s="4">
        <v>3765</v>
      </c>
      <c r="G9" s="2">
        <v>404515480</v>
      </c>
      <c r="H9" s="5">
        <v>43089</v>
      </c>
    </row>
    <row r="10" spans="1:8" x14ac:dyDescent="0.3">
      <c r="A10">
        <v>9</v>
      </c>
      <c r="B10" t="s">
        <v>49</v>
      </c>
      <c r="C10" s="2">
        <v>4774686</v>
      </c>
      <c r="D10" s="3">
        <v>0.35</v>
      </c>
      <c r="E10" s="2">
        <v>6447437</v>
      </c>
      <c r="F10" s="4">
        <v>2618</v>
      </c>
      <c r="G10" s="2">
        <v>34043006</v>
      </c>
      <c r="H10" s="5">
        <v>41262</v>
      </c>
    </row>
    <row r="11" spans="1:8" x14ac:dyDescent="0.3">
      <c r="A11">
        <v>10</v>
      </c>
      <c r="B11" t="s">
        <v>50</v>
      </c>
      <c r="C11" s="2">
        <v>8369184</v>
      </c>
      <c r="D11" s="3">
        <v>0.32500000000000001</v>
      </c>
      <c r="E11" s="2">
        <v>11087076</v>
      </c>
      <c r="F11" s="4">
        <v>3141</v>
      </c>
      <c r="G11" s="2">
        <v>32492859</v>
      </c>
      <c r="H11" s="5">
        <v>42489</v>
      </c>
    </row>
    <row r="12" spans="1:8" x14ac:dyDescent="0.3">
      <c r="A12">
        <v>11</v>
      </c>
      <c r="B12" t="s">
        <v>51</v>
      </c>
      <c r="C12" s="2">
        <v>6114264</v>
      </c>
      <c r="D12" s="3">
        <v>0.32300000000000001</v>
      </c>
      <c r="E12" s="2">
        <v>8089931</v>
      </c>
      <c r="F12" s="4">
        <v>2606</v>
      </c>
      <c r="G12" s="2">
        <v>43545364</v>
      </c>
      <c r="H12" s="5">
        <v>39073</v>
      </c>
    </row>
    <row r="13" spans="1:8" x14ac:dyDescent="0.3">
      <c r="A13">
        <v>12</v>
      </c>
      <c r="B13" t="s">
        <v>52</v>
      </c>
      <c r="C13" s="2">
        <v>9656250</v>
      </c>
      <c r="D13" s="3">
        <v>0.24399999999999999</v>
      </c>
      <c r="E13" s="2">
        <v>12012360</v>
      </c>
      <c r="F13" s="4">
        <v>2575</v>
      </c>
      <c r="G13" s="2">
        <v>66661095</v>
      </c>
      <c r="H13" s="5">
        <v>39437</v>
      </c>
    </row>
    <row r="14" spans="1:8" x14ac:dyDescent="0.3">
      <c r="A14">
        <v>13</v>
      </c>
      <c r="B14" t="s">
        <v>53</v>
      </c>
      <c r="C14" s="2">
        <v>28638131</v>
      </c>
      <c r="D14" s="3">
        <v>0.23799999999999999</v>
      </c>
      <c r="E14" s="2">
        <v>35455673</v>
      </c>
      <c r="F14" s="4">
        <v>2711</v>
      </c>
      <c r="G14" s="2">
        <v>600788188</v>
      </c>
      <c r="H14" s="5">
        <v>35783</v>
      </c>
    </row>
    <row r="15" spans="1:8" x14ac:dyDescent="0.3">
      <c r="A15">
        <v>14</v>
      </c>
      <c r="B15" t="s">
        <v>54</v>
      </c>
      <c r="C15" s="2">
        <v>6013847</v>
      </c>
      <c r="D15" s="3">
        <v>0.22500000000000001</v>
      </c>
      <c r="E15" s="2">
        <v>7364432</v>
      </c>
      <c r="F15" s="4">
        <v>3012</v>
      </c>
      <c r="G15" s="2">
        <v>40108697</v>
      </c>
      <c r="H15" s="5">
        <v>37610</v>
      </c>
    </row>
    <row r="16" spans="1:8" x14ac:dyDescent="0.3">
      <c r="A16">
        <v>15</v>
      </c>
      <c r="B16" t="s">
        <v>55</v>
      </c>
      <c r="C16" s="2">
        <v>35258145</v>
      </c>
      <c r="D16" s="3">
        <v>0.217</v>
      </c>
      <c r="E16" s="2">
        <v>42896330</v>
      </c>
      <c r="F16" s="4">
        <v>4029</v>
      </c>
      <c r="G16" s="2">
        <v>270395425</v>
      </c>
      <c r="H16" s="5">
        <v>42725</v>
      </c>
    </row>
    <row r="17" spans="1:8" x14ac:dyDescent="0.3">
      <c r="A17">
        <v>16</v>
      </c>
      <c r="B17" t="s">
        <v>56</v>
      </c>
      <c r="C17" s="2">
        <v>30433781</v>
      </c>
      <c r="D17" s="3">
        <v>0.20799999999999999</v>
      </c>
      <c r="E17" s="2">
        <v>36766905</v>
      </c>
      <c r="F17" s="4">
        <v>3768</v>
      </c>
      <c r="G17" s="2">
        <v>250863268</v>
      </c>
      <c r="H17" s="5">
        <v>39073</v>
      </c>
    </row>
    <row r="18" spans="1:8" x14ac:dyDescent="0.3">
      <c r="A18">
        <v>17</v>
      </c>
      <c r="B18" t="s">
        <v>57</v>
      </c>
      <c r="C18" s="2">
        <v>17100520</v>
      </c>
      <c r="D18" s="3">
        <v>0.18099999999999999</v>
      </c>
      <c r="E18" s="2">
        <v>20202008</v>
      </c>
      <c r="F18" s="4">
        <v>3914</v>
      </c>
      <c r="G18" s="2">
        <v>113746621</v>
      </c>
      <c r="H18" s="5">
        <v>41992</v>
      </c>
    </row>
    <row r="19" spans="1:8" x14ac:dyDescent="0.3">
      <c r="A19">
        <v>18</v>
      </c>
      <c r="B19" t="s">
        <v>58</v>
      </c>
      <c r="C19" s="2">
        <v>34119372</v>
      </c>
      <c r="D19" s="3">
        <v>0.17599999999999999</v>
      </c>
      <c r="E19" s="2">
        <v>40111364</v>
      </c>
      <c r="F19" s="4">
        <v>3140</v>
      </c>
      <c r="G19" s="2">
        <v>255959475</v>
      </c>
      <c r="H19" s="5">
        <v>40137</v>
      </c>
    </row>
    <row r="20" spans="1:8" x14ac:dyDescent="0.3">
      <c r="A20">
        <v>19</v>
      </c>
      <c r="B20" t="s">
        <v>59</v>
      </c>
      <c r="C20" s="2">
        <v>9720993</v>
      </c>
      <c r="D20" s="3">
        <v>0.17599999999999999</v>
      </c>
      <c r="E20" s="2">
        <v>11436160</v>
      </c>
      <c r="F20" s="4">
        <v>3087</v>
      </c>
      <c r="G20" s="2">
        <v>77591831</v>
      </c>
      <c r="H20" s="5">
        <v>40898</v>
      </c>
    </row>
    <row r="21" spans="1:8" x14ac:dyDescent="0.3">
      <c r="A21">
        <v>20</v>
      </c>
      <c r="B21" t="s">
        <v>60</v>
      </c>
      <c r="C21" s="2">
        <v>3287451</v>
      </c>
      <c r="D21" s="3">
        <v>0.16200000000000001</v>
      </c>
      <c r="E21" s="2">
        <v>3821365</v>
      </c>
      <c r="F21" s="4">
        <v>2902</v>
      </c>
      <c r="G21" s="2">
        <v>17501244</v>
      </c>
      <c r="H21" s="5">
        <v>43091</v>
      </c>
    </row>
    <row r="22" spans="1:8" x14ac:dyDescent="0.3">
      <c r="A22">
        <v>21</v>
      </c>
      <c r="B22" t="s">
        <v>61</v>
      </c>
      <c r="C22" s="2">
        <v>12768604</v>
      </c>
      <c r="D22" s="3">
        <v>0.161</v>
      </c>
      <c r="E22" s="2">
        <v>14824577</v>
      </c>
      <c r="F22" s="4">
        <v>2914</v>
      </c>
      <c r="G22" s="2">
        <v>102515793</v>
      </c>
      <c r="H22" s="5">
        <v>40898</v>
      </c>
    </row>
    <row r="23" spans="1:8" x14ac:dyDescent="0.3">
      <c r="A23">
        <v>22</v>
      </c>
      <c r="B23" t="s">
        <v>62</v>
      </c>
      <c r="C23" s="2">
        <v>14383515</v>
      </c>
      <c r="D23" s="3">
        <v>0.14899999999999999</v>
      </c>
      <c r="E23" s="2">
        <v>16522532</v>
      </c>
      <c r="F23" s="4">
        <v>3056</v>
      </c>
      <c r="G23" s="2">
        <v>110332737</v>
      </c>
      <c r="H23" s="5">
        <v>38707</v>
      </c>
    </row>
    <row r="24" spans="1:8" x14ac:dyDescent="0.3">
      <c r="A24">
        <v>23</v>
      </c>
      <c r="B24" t="s">
        <v>63</v>
      </c>
      <c r="C24" s="2">
        <v>14869736</v>
      </c>
      <c r="D24" s="3">
        <v>8.6999999999999994E-2</v>
      </c>
      <c r="E24" s="2">
        <v>16160539</v>
      </c>
      <c r="F24" s="4">
        <v>3478</v>
      </c>
      <c r="G24" s="2">
        <v>100014699</v>
      </c>
      <c r="H24" s="5">
        <v>42725</v>
      </c>
    </row>
    <row r="25" spans="1:8" x14ac:dyDescent="0.3">
      <c r="A25">
        <v>24</v>
      </c>
      <c r="B25" t="s">
        <v>64</v>
      </c>
      <c r="C25" s="2">
        <v>13832786</v>
      </c>
      <c r="D25" s="3">
        <v>8.6999999999999994E-2</v>
      </c>
      <c r="E25" s="2">
        <v>15035649</v>
      </c>
      <c r="F25" s="4">
        <v>3151</v>
      </c>
      <c r="G25" s="2">
        <v>80936232</v>
      </c>
      <c r="H25" s="5">
        <v>37246</v>
      </c>
    </row>
    <row r="26" spans="1:8" x14ac:dyDescent="0.3">
      <c r="A26">
        <v>25</v>
      </c>
      <c r="B26" t="s">
        <v>65</v>
      </c>
      <c r="C26" s="2">
        <v>14328494</v>
      </c>
      <c r="D26" s="3">
        <v>8.3000000000000004E-2</v>
      </c>
      <c r="E26" s="2">
        <v>15518420</v>
      </c>
      <c r="F26" s="4">
        <v>2755</v>
      </c>
      <c r="G26" s="2">
        <v>93354851</v>
      </c>
      <c r="H26" s="5">
        <v>37610</v>
      </c>
    </row>
    <row r="27" spans="1:8" x14ac:dyDescent="0.3">
      <c r="A27">
        <v>26</v>
      </c>
      <c r="B27" t="s">
        <v>66</v>
      </c>
      <c r="C27" s="2">
        <v>11579175</v>
      </c>
      <c r="D27" s="3">
        <v>0.08</v>
      </c>
      <c r="E27" s="2">
        <v>12501060</v>
      </c>
      <c r="F27" s="4">
        <v>2914</v>
      </c>
      <c r="G27" s="2">
        <v>67544505</v>
      </c>
      <c r="H27" s="5">
        <v>41264</v>
      </c>
    </row>
    <row r="28" spans="1:8" x14ac:dyDescent="0.3">
      <c r="A28">
        <v>27</v>
      </c>
      <c r="B28" t="s">
        <v>67</v>
      </c>
      <c r="C28" s="2">
        <v>28883406</v>
      </c>
      <c r="D28" s="3">
        <v>7.2999999999999995E-2</v>
      </c>
      <c r="E28" s="2">
        <v>30977869</v>
      </c>
      <c r="F28" s="4">
        <v>2929</v>
      </c>
      <c r="G28" s="2">
        <v>233632142</v>
      </c>
      <c r="H28" s="5">
        <v>36882</v>
      </c>
    </row>
    <row r="29" spans="1:8" x14ac:dyDescent="0.3">
      <c r="A29">
        <v>28</v>
      </c>
      <c r="B29" t="s">
        <v>68</v>
      </c>
      <c r="C29" s="2">
        <v>14524321</v>
      </c>
      <c r="D29" s="3">
        <v>4.1000000000000002E-2</v>
      </c>
      <c r="E29" s="2">
        <v>15119107</v>
      </c>
      <c r="F29" s="4">
        <v>3218</v>
      </c>
      <c r="G29" s="2">
        <v>101413188</v>
      </c>
      <c r="H29" s="5">
        <v>36147</v>
      </c>
    </row>
    <row r="30" spans="1:8" x14ac:dyDescent="0.3">
      <c r="A30">
        <v>29</v>
      </c>
      <c r="B30" t="s">
        <v>69</v>
      </c>
      <c r="C30" s="2">
        <v>15861939</v>
      </c>
      <c r="D30" s="3">
        <v>3.9E-2</v>
      </c>
      <c r="E30" s="2">
        <v>16474065</v>
      </c>
      <c r="F30" s="4">
        <v>3197</v>
      </c>
      <c r="G30" s="2">
        <v>85911262</v>
      </c>
      <c r="H30" s="5">
        <v>41992</v>
      </c>
    </row>
    <row r="31" spans="1:8" x14ac:dyDescent="0.3">
      <c r="A31">
        <v>30</v>
      </c>
      <c r="B31" t="s">
        <v>70</v>
      </c>
      <c r="C31" s="2">
        <v>7091938</v>
      </c>
      <c r="D31" s="3">
        <v>2.5999999999999999E-2</v>
      </c>
      <c r="E31" s="2">
        <v>7276172</v>
      </c>
      <c r="F31" s="4">
        <v>3243</v>
      </c>
      <c r="G31" s="2">
        <v>36076121</v>
      </c>
      <c r="H31" s="5">
        <v>41628</v>
      </c>
    </row>
    <row r="32" spans="1:8" x14ac:dyDescent="0.3">
      <c r="A32">
        <v>31</v>
      </c>
      <c r="B32" t="s">
        <v>71</v>
      </c>
      <c r="C32" s="2">
        <v>4730038</v>
      </c>
      <c r="D32" s="3">
        <v>2.4E-2</v>
      </c>
      <c r="E32" s="2">
        <v>4845793</v>
      </c>
      <c r="F32" s="4">
        <v>2705</v>
      </c>
      <c r="G32" s="2">
        <v>21858070</v>
      </c>
      <c r="H32" s="5">
        <v>42972</v>
      </c>
    </row>
    <row r="33" spans="1:8" x14ac:dyDescent="0.3">
      <c r="A33">
        <v>32</v>
      </c>
      <c r="B33" t="s">
        <v>72</v>
      </c>
      <c r="C33" s="2">
        <v>13922855</v>
      </c>
      <c r="D33" s="3">
        <v>1.9E-2</v>
      </c>
      <c r="E33" s="2">
        <v>14189455</v>
      </c>
      <c r="F33" s="4">
        <v>2962</v>
      </c>
      <c r="G33" s="2">
        <v>87044645</v>
      </c>
      <c r="H33" s="5">
        <v>42356</v>
      </c>
    </row>
    <row r="34" spans="1:8" x14ac:dyDescent="0.3">
      <c r="A34">
        <v>33</v>
      </c>
      <c r="B34" t="s">
        <v>73</v>
      </c>
      <c r="C34" s="2">
        <v>10021510</v>
      </c>
      <c r="D34" s="3">
        <v>1.4999999999999999E-2</v>
      </c>
      <c r="E34" s="2">
        <v>10176065</v>
      </c>
      <c r="F34" s="4">
        <v>2744</v>
      </c>
      <c r="G34" s="2">
        <v>48116322</v>
      </c>
      <c r="H34" s="5">
        <v>38346</v>
      </c>
    </row>
    <row r="35" spans="1:8" x14ac:dyDescent="0.3">
      <c r="A35">
        <v>34</v>
      </c>
      <c r="B35" t="s">
        <v>74</v>
      </c>
      <c r="C35" s="2">
        <v>26223128</v>
      </c>
      <c r="D35" s="3">
        <v>1.4E-2</v>
      </c>
      <c r="E35" s="2">
        <v>26581002</v>
      </c>
      <c r="F35" s="4">
        <v>3654</v>
      </c>
      <c r="G35" s="2">
        <v>114053579</v>
      </c>
      <c r="H35" s="5">
        <v>39773</v>
      </c>
    </row>
    <row r="36" spans="1:8" x14ac:dyDescent="0.3">
      <c r="A36">
        <v>35</v>
      </c>
      <c r="B36" t="s">
        <v>75</v>
      </c>
      <c r="C36" s="2">
        <v>42347760</v>
      </c>
      <c r="D36" s="3">
        <v>3.0000000000000001E-3</v>
      </c>
      <c r="E36" s="2">
        <v>42481425</v>
      </c>
      <c r="F36" s="4">
        <v>3623</v>
      </c>
      <c r="G36" s="2">
        <v>267665011</v>
      </c>
      <c r="H36" s="5">
        <v>37027</v>
      </c>
    </row>
    <row r="37" spans="1:8" x14ac:dyDescent="0.3">
      <c r="A37">
        <v>36</v>
      </c>
      <c r="B37" t="s">
        <v>76</v>
      </c>
      <c r="C37" s="2">
        <v>29556629</v>
      </c>
      <c r="D37" s="3">
        <v>-5.0000000000000001E-3</v>
      </c>
      <c r="E37" s="2">
        <v>29421879</v>
      </c>
      <c r="F37" s="4">
        <v>3455</v>
      </c>
      <c r="G37" s="2">
        <v>209397903</v>
      </c>
      <c r="H37" s="5">
        <v>40898</v>
      </c>
    </row>
    <row r="38" spans="1:8" x14ac:dyDescent="0.3">
      <c r="A38">
        <v>37</v>
      </c>
      <c r="B38" t="s">
        <v>77</v>
      </c>
      <c r="C38" s="2">
        <v>11528498</v>
      </c>
      <c r="D38" s="3">
        <v>-1.4999999999999999E-2</v>
      </c>
      <c r="E38" s="2">
        <v>11351439</v>
      </c>
      <c r="F38" s="4">
        <v>2677</v>
      </c>
      <c r="G38" s="2">
        <v>63860942</v>
      </c>
      <c r="H38" s="5">
        <v>37974</v>
      </c>
    </row>
    <row r="39" spans="1:8" x14ac:dyDescent="0.3">
      <c r="A39">
        <v>38</v>
      </c>
      <c r="B39" t="s">
        <v>78</v>
      </c>
      <c r="C39" s="2">
        <v>24830443</v>
      </c>
      <c r="D39" s="3">
        <v>-1.7000000000000001E-2</v>
      </c>
      <c r="E39" s="2">
        <v>24416515</v>
      </c>
      <c r="F39" s="4">
        <v>3083</v>
      </c>
      <c r="G39" s="2">
        <v>171243005</v>
      </c>
      <c r="H39" s="5">
        <v>40534</v>
      </c>
    </row>
    <row r="40" spans="1:8" x14ac:dyDescent="0.3">
      <c r="A40">
        <v>39</v>
      </c>
      <c r="B40" t="s">
        <v>79</v>
      </c>
      <c r="C40" s="2">
        <v>77025481</v>
      </c>
      <c r="D40" s="3">
        <v>-1.7999999999999999E-2</v>
      </c>
      <c r="E40" s="2">
        <v>75617183</v>
      </c>
      <c r="F40" s="4">
        <v>3456</v>
      </c>
      <c r="G40" s="2">
        <v>749766139</v>
      </c>
      <c r="H40" s="5">
        <v>40165</v>
      </c>
    </row>
    <row r="41" spans="1:8" x14ac:dyDescent="0.3">
      <c r="A41">
        <v>40</v>
      </c>
      <c r="B41" t="s">
        <v>80</v>
      </c>
      <c r="C41" s="2">
        <v>18426749</v>
      </c>
      <c r="D41" s="3">
        <v>-1.7999999999999999E-2</v>
      </c>
      <c r="E41" s="2">
        <v>18101967</v>
      </c>
      <c r="F41" s="4">
        <v>2756</v>
      </c>
      <c r="G41" s="2">
        <v>115821495</v>
      </c>
      <c r="H41" s="5">
        <v>36147</v>
      </c>
    </row>
    <row r="42" spans="1:8" x14ac:dyDescent="0.3">
      <c r="A42">
        <v>41</v>
      </c>
      <c r="B42" t="s">
        <v>81</v>
      </c>
      <c r="C42" s="2">
        <v>19106933</v>
      </c>
      <c r="D42" s="3">
        <v>-0.02</v>
      </c>
      <c r="E42" s="2">
        <v>18718811</v>
      </c>
      <c r="F42" s="4">
        <v>2507</v>
      </c>
      <c r="G42" s="2">
        <v>150117807</v>
      </c>
      <c r="H42" s="5">
        <v>41628</v>
      </c>
    </row>
    <row r="43" spans="1:8" x14ac:dyDescent="0.3">
      <c r="A43">
        <v>42</v>
      </c>
      <c r="B43" t="s">
        <v>82</v>
      </c>
      <c r="C43" s="2">
        <v>34077439</v>
      </c>
      <c r="D43" s="3">
        <v>-0.03</v>
      </c>
      <c r="E43" s="2">
        <v>33054644</v>
      </c>
      <c r="F43" s="4">
        <v>3963</v>
      </c>
      <c r="G43" s="2">
        <v>149260504</v>
      </c>
      <c r="H43" s="5">
        <v>40844</v>
      </c>
    </row>
    <row r="44" spans="1:8" x14ac:dyDescent="0.3">
      <c r="A44">
        <v>43</v>
      </c>
      <c r="B44" t="s">
        <v>83</v>
      </c>
      <c r="C44" s="2">
        <v>19404492</v>
      </c>
      <c r="D44" s="3">
        <v>-4.4999999999999998E-2</v>
      </c>
      <c r="E44" s="2">
        <v>18526927</v>
      </c>
      <c r="F44" s="4">
        <v>3030</v>
      </c>
      <c r="G44" s="2">
        <v>85336277</v>
      </c>
      <c r="H44" s="5">
        <v>37926</v>
      </c>
    </row>
    <row r="45" spans="1:8" x14ac:dyDescent="0.3">
      <c r="A45">
        <v>44</v>
      </c>
      <c r="B45" t="s">
        <v>84</v>
      </c>
      <c r="C45" s="2">
        <v>4954287</v>
      </c>
      <c r="D45" s="3">
        <v>-5.0999999999999997E-2</v>
      </c>
      <c r="E45" s="2">
        <v>4702309</v>
      </c>
      <c r="F45" s="4">
        <v>2668</v>
      </c>
      <c r="G45" s="2">
        <v>24449754</v>
      </c>
      <c r="H45" s="5">
        <v>43091</v>
      </c>
    </row>
    <row r="46" spans="1:8" x14ac:dyDescent="0.3">
      <c r="A46">
        <v>45</v>
      </c>
      <c r="B46" t="s">
        <v>85</v>
      </c>
      <c r="C46" s="2">
        <v>55082330</v>
      </c>
      <c r="D46" s="3">
        <v>-5.3999999999999999E-2</v>
      </c>
      <c r="E46" s="2">
        <v>52118445</v>
      </c>
      <c r="F46" s="4">
        <v>3134</v>
      </c>
      <c r="G46" s="2">
        <v>260044825</v>
      </c>
      <c r="H46" s="5">
        <v>36847</v>
      </c>
    </row>
    <row r="47" spans="1:8" x14ac:dyDescent="0.3">
      <c r="A47">
        <v>46</v>
      </c>
      <c r="B47" t="s">
        <v>86</v>
      </c>
      <c r="C47" s="2">
        <v>4174383</v>
      </c>
      <c r="D47" s="3">
        <v>-7.6999999999999999E-2</v>
      </c>
      <c r="E47" s="2">
        <v>3853916</v>
      </c>
      <c r="F47" s="4">
        <v>2650</v>
      </c>
      <c r="G47" s="2">
        <v>18317151</v>
      </c>
      <c r="H47" s="5">
        <v>39437</v>
      </c>
    </row>
    <row r="48" spans="1:8" x14ac:dyDescent="0.3">
      <c r="A48">
        <v>47</v>
      </c>
      <c r="B48" t="s">
        <v>87</v>
      </c>
      <c r="C48" s="2">
        <v>14287159</v>
      </c>
      <c r="D48" s="3">
        <v>-0.08</v>
      </c>
      <c r="E48" s="2">
        <v>13143329</v>
      </c>
      <c r="F48" s="4">
        <v>3705</v>
      </c>
      <c r="G48" s="2">
        <v>85886987</v>
      </c>
      <c r="H48" s="5">
        <v>42356</v>
      </c>
    </row>
    <row r="49" spans="1:8" x14ac:dyDescent="0.3">
      <c r="A49">
        <v>48</v>
      </c>
      <c r="B49" t="s">
        <v>88</v>
      </c>
      <c r="C49" s="2">
        <v>35142554</v>
      </c>
      <c r="D49" s="3">
        <v>-8.5000000000000006E-2</v>
      </c>
      <c r="E49" s="2">
        <v>32156917</v>
      </c>
      <c r="F49" s="4">
        <v>3243</v>
      </c>
      <c r="G49" s="2">
        <v>173008894</v>
      </c>
      <c r="H49" s="5">
        <v>38310</v>
      </c>
    </row>
    <row r="50" spans="1:8" x14ac:dyDescent="0.3">
      <c r="A50">
        <v>49</v>
      </c>
      <c r="B50" t="s">
        <v>89</v>
      </c>
      <c r="C50" s="2">
        <v>11002986</v>
      </c>
      <c r="D50" s="3">
        <v>-8.6999999999999994E-2</v>
      </c>
      <c r="E50" s="2">
        <v>10048645</v>
      </c>
      <c r="F50" s="4">
        <v>3008</v>
      </c>
      <c r="G50" s="2">
        <v>60323786</v>
      </c>
      <c r="H50" s="5">
        <v>42727</v>
      </c>
    </row>
    <row r="51" spans="1:8" x14ac:dyDescent="0.3">
      <c r="A51">
        <v>50</v>
      </c>
      <c r="B51" t="s">
        <v>90</v>
      </c>
      <c r="C51" s="2">
        <v>18262471</v>
      </c>
      <c r="D51" s="3">
        <v>-8.7999999999999995E-2</v>
      </c>
      <c r="E51" s="2">
        <v>16657046</v>
      </c>
      <c r="F51" s="4">
        <v>3434</v>
      </c>
      <c r="G51" s="2">
        <v>97690976</v>
      </c>
      <c r="H51" s="5">
        <v>39801</v>
      </c>
    </row>
    <row r="52" spans="1:8" x14ac:dyDescent="0.3">
      <c r="A52">
        <v>51</v>
      </c>
      <c r="B52" t="s">
        <v>91</v>
      </c>
      <c r="C52" s="2">
        <v>46120980</v>
      </c>
      <c r="D52" s="3">
        <v>-9.5000000000000001E-2</v>
      </c>
      <c r="E52" s="2">
        <v>41741785</v>
      </c>
      <c r="F52" s="4">
        <v>3524</v>
      </c>
      <c r="G52" s="2">
        <v>279261160</v>
      </c>
      <c r="H52" s="5">
        <v>38343</v>
      </c>
    </row>
    <row r="53" spans="1:8" x14ac:dyDescent="0.3">
      <c r="A53">
        <v>52</v>
      </c>
      <c r="B53" t="s">
        <v>92</v>
      </c>
      <c r="C53" s="2">
        <v>15210156</v>
      </c>
      <c r="D53" s="3">
        <v>-0.106</v>
      </c>
      <c r="E53" s="2">
        <v>13604191</v>
      </c>
      <c r="F53" s="4">
        <v>3352</v>
      </c>
      <c r="G53" s="2">
        <v>80070736</v>
      </c>
      <c r="H53" s="5">
        <v>41264</v>
      </c>
    </row>
    <row r="54" spans="1:8" x14ac:dyDescent="0.3">
      <c r="A54">
        <v>53</v>
      </c>
      <c r="B54" t="s">
        <v>93</v>
      </c>
      <c r="C54" s="2">
        <v>41533432</v>
      </c>
      <c r="D54" s="3">
        <v>-0.108</v>
      </c>
      <c r="E54" s="2">
        <v>37038046</v>
      </c>
      <c r="F54" s="4">
        <v>3804</v>
      </c>
      <c r="G54" s="2">
        <v>198000317</v>
      </c>
      <c r="H54" s="5">
        <v>39038</v>
      </c>
    </row>
    <row r="55" spans="1:8" x14ac:dyDescent="0.3">
      <c r="A55">
        <v>54</v>
      </c>
      <c r="B55" t="s">
        <v>94</v>
      </c>
      <c r="C55" s="2">
        <v>14851136</v>
      </c>
      <c r="D55" s="3">
        <v>-0.111</v>
      </c>
      <c r="E55" s="2">
        <v>13203236</v>
      </c>
      <c r="F55" s="4">
        <v>2758</v>
      </c>
      <c r="G55" s="2">
        <v>69951824</v>
      </c>
      <c r="H55" s="5">
        <v>39801</v>
      </c>
    </row>
    <row r="56" spans="1:8" x14ac:dyDescent="0.3">
      <c r="A56">
        <v>55</v>
      </c>
      <c r="B56" t="s">
        <v>95</v>
      </c>
      <c r="C56" s="2">
        <v>10103675</v>
      </c>
      <c r="D56" s="3">
        <v>-0.11600000000000001</v>
      </c>
      <c r="E56" s="2">
        <v>8932625</v>
      </c>
      <c r="F56" s="4">
        <v>3107</v>
      </c>
      <c r="G56" s="2">
        <v>50877145</v>
      </c>
      <c r="H56" s="5">
        <v>39801</v>
      </c>
    </row>
    <row r="57" spans="1:8" x14ac:dyDescent="0.3">
      <c r="A57">
        <v>56</v>
      </c>
      <c r="B57" t="s">
        <v>96</v>
      </c>
      <c r="C57" s="2">
        <v>18814323</v>
      </c>
      <c r="D57" s="3">
        <v>-0.11700000000000001</v>
      </c>
      <c r="E57" s="2">
        <v>16606526</v>
      </c>
      <c r="F57" s="4">
        <v>3707</v>
      </c>
      <c r="G57" s="2">
        <v>64665672</v>
      </c>
      <c r="H57" s="5">
        <v>39024</v>
      </c>
    </row>
    <row r="58" spans="1:8" x14ac:dyDescent="0.3">
      <c r="A58">
        <v>57</v>
      </c>
      <c r="B58" t="s">
        <v>97</v>
      </c>
      <c r="C58" s="2">
        <v>18575214</v>
      </c>
      <c r="D58" s="3">
        <v>-0.12</v>
      </c>
      <c r="E58" s="2">
        <v>16346395</v>
      </c>
      <c r="F58" s="4">
        <v>2710</v>
      </c>
      <c r="G58" s="2">
        <v>82674398</v>
      </c>
      <c r="H58" s="5">
        <v>38373</v>
      </c>
    </row>
    <row r="59" spans="1:8" x14ac:dyDescent="0.3">
      <c r="A59">
        <v>58</v>
      </c>
      <c r="B59" t="s">
        <v>98</v>
      </c>
      <c r="C59" s="2">
        <v>12158168</v>
      </c>
      <c r="D59" s="3">
        <v>-0.13</v>
      </c>
      <c r="E59" s="2">
        <v>10572458</v>
      </c>
      <c r="F59" s="4">
        <v>3019</v>
      </c>
      <c r="G59" s="2">
        <v>70270943</v>
      </c>
      <c r="H59" s="5">
        <v>39071</v>
      </c>
    </row>
    <row r="60" spans="1:8" x14ac:dyDescent="0.3">
      <c r="A60">
        <v>59</v>
      </c>
      <c r="B60" t="s">
        <v>99</v>
      </c>
      <c r="C60" s="2">
        <v>19504038</v>
      </c>
      <c r="D60" s="3">
        <v>-0.13200000000000001</v>
      </c>
      <c r="E60" s="2">
        <v>16927004</v>
      </c>
      <c r="F60" s="4">
        <v>3458</v>
      </c>
      <c r="G60" s="2">
        <v>84500122</v>
      </c>
      <c r="H60" s="5">
        <v>39024</v>
      </c>
    </row>
    <row r="61" spans="1:8" x14ac:dyDescent="0.3">
      <c r="A61">
        <v>60</v>
      </c>
      <c r="B61" t="s">
        <v>100</v>
      </c>
      <c r="C61" s="2">
        <v>9427532</v>
      </c>
      <c r="D61" s="3">
        <v>-0.13600000000000001</v>
      </c>
      <c r="E61" s="2">
        <v>8143808</v>
      </c>
      <c r="F61" s="4">
        <v>2755</v>
      </c>
      <c r="G61" s="2">
        <v>45554533</v>
      </c>
      <c r="H61" s="5">
        <v>36567</v>
      </c>
    </row>
    <row r="62" spans="1:8" x14ac:dyDescent="0.3">
      <c r="A62">
        <v>61</v>
      </c>
      <c r="B62" t="s">
        <v>101</v>
      </c>
      <c r="C62" s="2">
        <v>6050443</v>
      </c>
      <c r="D62" s="3">
        <v>-0.13700000000000001</v>
      </c>
      <c r="E62" s="2">
        <v>5220939</v>
      </c>
      <c r="F62" s="4">
        <v>2631</v>
      </c>
      <c r="G62" s="2">
        <v>18730891</v>
      </c>
      <c r="H62" s="5">
        <v>42405</v>
      </c>
    </row>
    <row r="63" spans="1:8" x14ac:dyDescent="0.3">
      <c r="A63">
        <v>62</v>
      </c>
      <c r="B63" t="s">
        <v>102</v>
      </c>
      <c r="C63" s="2">
        <v>22347341</v>
      </c>
      <c r="D63" s="3">
        <v>-0.14000000000000001</v>
      </c>
      <c r="E63" s="2">
        <v>19212273</v>
      </c>
      <c r="F63" s="4">
        <v>3138</v>
      </c>
      <c r="G63" s="2">
        <v>119519402</v>
      </c>
      <c r="H63" s="5">
        <v>38674</v>
      </c>
    </row>
    <row r="64" spans="1:8" x14ac:dyDescent="0.3">
      <c r="A64">
        <v>63</v>
      </c>
      <c r="B64" t="s">
        <v>103</v>
      </c>
      <c r="C64" s="2">
        <v>9684809</v>
      </c>
      <c r="D64" s="3">
        <v>-0.14000000000000001</v>
      </c>
      <c r="E64" s="2">
        <v>8332068</v>
      </c>
      <c r="F64" s="4">
        <v>2854</v>
      </c>
      <c r="G64" s="2">
        <v>37384046</v>
      </c>
      <c r="H64" s="5">
        <v>38821</v>
      </c>
    </row>
    <row r="65" spans="1:8" x14ac:dyDescent="0.3">
      <c r="A65">
        <v>64</v>
      </c>
      <c r="B65" t="s">
        <v>104</v>
      </c>
      <c r="C65" s="2">
        <v>7944977</v>
      </c>
      <c r="D65" s="3">
        <v>-0.14000000000000001</v>
      </c>
      <c r="E65" s="2">
        <v>6835841</v>
      </c>
      <c r="F65" s="4">
        <v>3036</v>
      </c>
      <c r="G65" s="2">
        <v>30664106</v>
      </c>
      <c r="H65" s="5">
        <v>41600</v>
      </c>
    </row>
    <row r="66" spans="1:8" x14ac:dyDescent="0.3">
      <c r="A66">
        <v>65</v>
      </c>
      <c r="B66" t="s">
        <v>105</v>
      </c>
      <c r="C66" s="2">
        <v>13584625</v>
      </c>
      <c r="D66" s="3">
        <v>-0.14199999999999999</v>
      </c>
      <c r="E66" s="2">
        <v>11658852</v>
      </c>
      <c r="F66" s="4">
        <v>2505</v>
      </c>
      <c r="G66" s="2">
        <v>75530832</v>
      </c>
      <c r="H66" s="5">
        <v>36516</v>
      </c>
    </row>
    <row r="67" spans="1:8" x14ac:dyDescent="0.3">
      <c r="A67">
        <v>66</v>
      </c>
      <c r="B67" t="s">
        <v>106</v>
      </c>
      <c r="C67" s="2">
        <v>29008696</v>
      </c>
      <c r="D67" s="3">
        <v>-0.14699999999999999</v>
      </c>
      <c r="E67" s="2">
        <v>24734523</v>
      </c>
      <c r="F67" s="4">
        <v>3352</v>
      </c>
      <c r="G67" s="2">
        <v>139236327</v>
      </c>
      <c r="H67" s="5">
        <v>37561</v>
      </c>
    </row>
    <row r="68" spans="1:8" x14ac:dyDescent="0.3">
      <c r="A68">
        <v>67</v>
      </c>
      <c r="B68" t="s">
        <v>107</v>
      </c>
      <c r="C68" s="2">
        <v>22100820</v>
      </c>
      <c r="D68" s="3">
        <v>-0.14899999999999999</v>
      </c>
      <c r="E68" s="2">
        <v>18802965</v>
      </c>
      <c r="F68" s="4">
        <v>2897</v>
      </c>
      <c r="G68" s="2">
        <v>112735375</v>
      </c>
      <c r="H68" s="5">
        <v>40172</v>
      </c>
    </row>
    <row r="69" spans="1:8" x14ac:dyDescent="0.3">
      <c r="A69">
        <v>68</v>
      </c>
      <c r="B69" t="s">
        <v>108</v>
      </c>
      <c r="C69" s="2">
        <v>9880536</v>
      </c>
      <c r="D69" s="3">
        <v>-0.152</v>
      </c>
      <c r="E69" s="2">
        <v>8376461</v>
      </c>
      <c r="F69" s="4">
        <v>2960</v>
      </c>
      <c r="G69" s="2">
        <v>43047372</v>
      </c>
      <c r="H69" s="5">
        <v>42328</v>
      </c>
    </row>
    <row r="70" spans="1:8" x14ac:dyDescent="0.3">
      <c r="A70">
        <v>69</v>
      </c>
      <c r="B70" t="s">
        <v>109</v>
      </c>
      <c r="C70" s="2">
        <v>18383507</v>
      </c>
      <c r="D70" s="3">
        <v>-0.153</v>
      </c>
      <c r="E70" s="2">
        <v>15567669</v>
      </c>
      <c r="F70" s="4">
        <v>2537</v>
      </c>
      <c r="G70" s="2">
        <v>106885658</v>
      </c>
      <c r="H70" s="5">
        <v>36224</v>
      </c>
    </row>
    <row r="71" spans="1:8" x14ac:dyDescent="0.3">
      <c r="A71">
        <v>70</v>
      </c>
      <c r="B71" t="s">
        <v>110</v>
      </c>
      <c r="C71" s="2">
        <v>33377060</v>
      </c>
      <c r="D71" s="3">
        <v>-0.154</v>
      </c>
      <c r="E71" s="2">
        <v>28236285</v>
      </c>
      <c r="F71" s="4">
        <v>2938</v>
      </c>
      <c r="G71" s="2">
        <v>176040665</v>
      </c>
      <c r="H71" s="5">
        <v>42790</v>
      </c>
    </row>
    <row r="72" spans="1:8" x14ac:dyDescent="0.3">
      <c r="A72">
        <v>71</v>
      </c>
      <c r="B72" t="s">
        <v>111</v>
      </c>
      <c r="C72" s="2">
        <v>31113501</v>
      </c>
      <c r="D72" s="3">
        <v>-0.154</v>
      </c>
      <c r="E72" s="2">
        <v>26325613</v>
      </c>
      <c r="F72" s="4">
        <v>3381</v>
      </c>
      <c r="G72" s="2">
        <v>173398518</v>
      </c>
      <c r="H72" s="5">
        <v>37932</v>
      </c>
    </row>
    <row r="73" spans="1:8" x14ac:dyDescent="0.3">
      <c r="A73">
        <v>72</v>
      </c>
      <c r="B73" t="s">
        <v>112</v>
      </c>
      <c r="C73" s="2">
        <v>19458109</v>
      </c>
      <c r="D73" s="3">
        <v>-0.155</v>
      </c>
      <c r="E73" s="2">
        <v>16445475</v>
      </c>
      <c r="F73" s="4">
        <v>3247</v>
      </c>
      <c r="G73" s="2">
        <v>136025503</v>
      </c>
      <c r="H73" s="5">
        <v>41194</v>
      </c>
    </row>
    <row r="74" spans="1:8" x14ac:dyDescent="0.3">
      <c r="A74">
        <v>73</v>
      </c>
      <c r="B74" t="s">
        <v>113</v>
      </c>
      <c r="C74" s="2">
        <v>19928525</v>
      </c>
      <c r="D74" s="3">
        <v>-0.156</v>
      </c>
      <c r="E74" s="2">
        <v>16810135</v>
      </c>
      <c r="F74" s="4">
        <v>3468</v>
      </c>
      <c r="G74" s="2">
        <v>104897530</v>
      </c>
      <c r="H74" s="5">
        <v>43091</v>
      </c>
    </row>
    <row r="75" spans="1:8" x14ac:dyDescent="0.3">
      <c r="A75">
        <v>74</v>
      </c>
      <c r="B75" t="s">
        <v>114</v>
      </c>
      <c r="C75" s="2">
        <v>10278225</v>
      </c>
      <c r="D75" s="3">
        <v>-0.156</v>
      </c>
      <c r="E75" s="2">
        <v>8678046</v>
      </c>
      <c r="F75" s="4">
        <v>2996</v>
      </c>
      <c r="G75" s="2">
        <v>54647948</v>
      </c>
      <c r="H75" s="5">
        <v>42725</v>
      </c>
    </row>
    <row r="76" spans="1:8" x14ac:dyDescent="0.3">
      <c r="A76">
        <v>75</v>
      </c>
      <c r="B76" t="s">
        <v>115</v>
      </c>
      <c r="C76" s="2">
        <v>30833665</v>
      </c>
      <c r="D76" s="3">
        <v>-0.16400000000000001</v>
      </c>
      <c r="E76" s="2">
        <v>25766485</v>
      </c>
      <c r="F76" s="4">
        <v>3554</v>
      </c>
      <c r="G76" s="2">
        <v>148438600</v>
      </c>
      <c r="H76" s="5">
        <v>40534</v>
      </c>
    </row>
    <row r="77" spans="1:8" x14ac:dyDescent="0.3">
      <c r="A77">
        <v>76</v>
      </c>
      <c r="B77" t="s">
        <v>116</v>
      </c>
      <c r="C77" s="2">
        <v>12286129</v>
      </c>
      <c r="D77" s="3">
        <v>-0.16800000000000001</v>
      </c>
      <c r="E77" s="2">
        <v>10218641</v>
      </c>
      <c r="F77" s="4">
        <v>3035</v>
      </c>
      <c r="G77" s="2">
        <v>42194060</v>
      </c>
      <c r="H77" s="5">
        <v>40137</v>
      </c>
    </row>
    <row r="78" spans="1:8" x14ac:dyDescent="0.3">
      <c r="A78">
        <v>77</v>
      </c>
      <c r="B78" t="s">
        <v>117</v>
      </c>
      <c r="C78" s="2">
        <v>24717037</v>
      </c>
      <c r="D78" s="3">
        <v>-0.16900000000000001</v>
      </c>
      <c r="E78" s="2">
        <v>20547346</v>
      </c>
      <c r="F78" s="4">
        <v>3184</v>
      </c>
      <c r="G78" s="2">
        <v>145000989</v>
      </c>
      <c r="H78" s="5">
        <v>39843</v>
      </c>
    </row>
    <row r="79" spans="1:8" x14ac:dyDescent="0.3">
      <c r="A79">
        <v>78</v>
      </c>
      <c r="B79" t="s">
        <v>118</v>
      </c>
      <c r="C79" s="2">
        <v>30304648</v>
      </c>
      <c r="D79" s="3">
        <v>-0.17399999999999999</v>
      </c>
      <c r="E79" s="2">
        <v>25038803</v>
      </c>
      <c r="F79" s="4">
        <v>3119</v>
      </c>
      <c r="G79" s="2">
        <v>124870275</v>
      </c>
      <c r="H79" s="5">
        <v>40074</v>
      </c>
    </row>
    <row r="80" spans="1:8" x14ac:dyDescent="0.3">
      <c r="A80">
        <v>79</v>
      </c>
      <c r="B80" t="s">
        <v>119</v>
      </c>
      <c r="C80" s="2">
        <v>20220412</v>
      </c>
      <c r="D80" s="3">
        <v>-0.17399999999999999</v>
      </c>
      <c r="E80" s="2">
        <v>16707036</v>
      </c>
      <c r="F80" s="4">
        <v>3477</v>
      </c>
      <c r="G80" s="2">
        <v>82226474</v>
      </c>
      <c r="H80" s="5">
        <v>38758</v>
      </c>
    </row>
    <row r="81" spans="1:8" x14ac:dyDescent="0.3">
      <c r="A81">
        <v>80</v>
      </c>
      <c r="B81" t="s">
        <v>120</v>
      </c>
      <c r="C81" s="2">
        <v>9630085</v>
      </c>
      <c r="D81" s="3">
        <v>-0.17599999999999999</v>
      </c>
      <c r="E81" s="2">
        <v>7936035</v>
      </c>
      <c r="F81" s="4">
        <v>3168</v>
      </c>
      <c r="G81" s="2">
        <v>32061555</v>
      </c>
      <c r="H81" s="5">
        <v>39402</v>
      </c>
    </row>
    <row r="82" spans="1:8" x14ac:dyDescent="0.3">
      <c r="A82">
        <v>81</v>
      </c>
      <c r="B82" t="s">
        <v>121</v>
      </c>
      <c r="C82" s="2">
        <v>27547866</v>
      </c>
      <c r="D82" s="3">
        <v>-0.17699999999999999</v>
      </c>
      <c r="E82" s="2">
        <v>22674238</v>
      </c>
      <c r="F82" s="4">
        <v>3172</v>
      </c>
      <c r="G82" s="2">
        <v>132422809</v>
      </c>
      <c r="H82" s="5">
        <v>43056</v>
      </c>
    </row>
    <row r="83" spans="1:8" x14ac:dyDescent="0.3">
      <c r="A83">
        <v>82</v>
      </c>
      <c r="B83" t="s">
        <v>122</v>
      </c>
      <c r="C83" s="2">
        <v>8234926</v>
      </c>
      <c r="D83" s="3">
        <v>-0.17699999999999999</v>
      </c>
      <c r="E83" s="2">
        <v>6780948</v>
      </c>
      <c r="F83" s="4">
        <v>2767</v>
      </c>
      <c r="G83" s="2">
        <v>58223861</v>
      </c>
      <c r="H83" s="5">
        <v>36511</v>
      </c>
    </row>
    <row r="84" spans="1:8" x14ac:dyDescent="0.3">
      <c r="A84">
        <v>83</v>
      </c>
      <c r="B84" t="s">
        <v>123</v>
      </c>
      <c r="C84" s="2">
        <v>47211490</v>
      </c>
      <c r="D84" s="3">
        <v>-0.18</v>
      </c>
      <c r="E84" s="2">
        <v>38695582</v>
      </c>
      <c r="F84" s="4">
        <v>3359</v>
      </c>
      <c r="G84" s="2">
        <v>313364114</v>
      </c>
      <c r="H84" s="5">
        <v>37244</v>
      </c>
    </row>
    <row r="85" spans="1:8" x14ac:dyDescent="0.3">
      <c r="A85">
        <v>84</v>
      </c>
      <c r="B85" t="s">
        <v>124</v>
      </c>
      <c r="C85" s="2">
        <v>16310058</v>
      </c>
      <c r="D85" s="3">
        <v>-0.18</v>
      </c>
      <c r="E85" s="2">
        <v>13377363</v>
      </c>
      <c r="F85" s="4">
        <v>3501</v>
      </c>
      <c r="G85" s="2">
        <v>61123569</v>
      </c>
      <c r="H85" s="5">
        <v>38786</v>
      </c>
    </row>
    <row r="86" spans="1:8" x14ac:dyDescent="0.3">
      <c r="A86">
        <v>85</v>
      </c>
      <c r="B86" t="s">
        <v>125</v>
      </c>
      <c r="C86" s="2">
        <v>25143007</v>
      </c>
      <c r="D86" s="3">
        <v>-0.185</v>
      </c>
      <c r="E86" s="2">
        <v>20480931</v>
      </c>
      <c r="F86" s="4">
        <v>2807</v>
      </c>
      <c r="G86" s="2">
        <v>125304276</v>
      </c>
      <c r="H86" s="5">
        <v>35783</v>
      </c>
    </row>
    <row r="87" spans="1:8" x14ac:dyDescent="0.3">
      <c r="A87">
        <v>86</v>
      </c>
      <c r="B87" t="s">
        <v>126</v>
      </c>
      <c r="C87" s="2">
        <v>13206453</v>
      </c>
      <c r="D87" s="3">
        <v>-0.186</v>
      </c>
      <c r="E87" s="2">
        <v>10750365</v>
      </c>
      <c r="F87" s="4">
        <v>2707</v>
      </c>
      <c r="G87" s="2">
        <v>58009200</v>
      </c>
      <c r="H87" s="5">
        <v>40620</v>
      </c>
    </row>
    <row r="88" spans="1:8" x14ac:dyDescent="0.3">
      <c r="A88">
        <v>87</v>
      </c>
      <c r="B88" t="s">
        <v>127</v>
      </c>
      <c r="C88" s="2">
        <v>27788331</v>
      </c>
      <c r="D88" s="3">
        <v>-0.188</v>
      </c>
      <c r="E88" s="2">
        <v>22563331</v>
      </c>
      <c r="F88" s="4">
        <v>2903</v>
      </c>
      <c r="G88" s="2">
        <v>171479930</v>
      </c>
      <c r="H88" s="5">
        <v>36250</v>
      </c>
    </row>
    <row r="89" spans="1:8" x14ac:dyDescent="0.3">
      <c r="A89">
        <v>88</v>
      </c>
      <c r="B89" t="s">
        <v>128</v>
      </c>
      <c r="C89" s="2">
        <v>31423025</v>
      </c>
      <c r="D89" s="3">
        <v>-0.192</v>
      </c>
      <c r="E89" s="2">
        <v>25377435</v>
      </c>
      <c r="F89" s="4">
        <v>2853</v>
      </c>
      <c r="G89" s="2">
        <v>181410615</v>
      </c>
      <c r="H89" s="5">
        <v>35510</v>
      </c>
    </row>
    <row r="90" spans="1:8" x14ac:dyDescent="0.3">
      <c r="A90">
        <v>89</v>
      </c>
      <c r="B90" t="s">
        <v>129</v>
      </c>
      <c r="C90" s="2">
        <v>17453216</v>
      </c>
      <c r="D90" s="3">
        <v>-0.19600000000000001</v>
      </c>
      <c r="E90" s="2">
        <v>14039612</v>
      </c>
      <c r="F90" s="4">
        <v>2742</v>
      </c>
      <c r="G90" s="2">
        <v>75585093</v>
      </c>
      <c r="H90" s="5">
        <v>37673</v>
      </c>
    </row>
    <row r="91" spans="1:8" x14ac:dyDescent="0.3">
      <c r="A91">
        <v>90</v>
      </c>
      <c r="B91" t="s">
        <v>130</v>
      </c>
      <c r="C91" s="2">
        <v>14331819</v>
      </c>
      <c r="D91" s="3">
        <v>-0.19600000000000001</v>
      </c>
      <c r="E91" s="2">
        <v>11526392</v>
      </c>
      <c r="F91" s="4">
        <v>2702</v>
      </c>
      <c r="G91" s="2">
        <v>60020107</v>
      </c>
      <c r="H91" s="5">
        <v>36567</v>
      </c>
    </row>
    <row r="92" spans="1:8" x14ac:dyDescent="0.3">
      <c r="A92">
        <v>91</v>
      </c>
      <c r="B92" t="s">
        <v>131</v>
      </c>
      <c r="C92" s="2">
        <v>14703405</v>
      </c>
      <c r="D92" s="3">
        <v>-0.2</v>
      </c>
      <c r="E92" s="2">
        <v>11767445</v>
      </c>
      <c r="F92" s="4">
        <v>2572</v>
      </c>
      <c r="G92" s="2">
        <v>58360760</v>
      </c>
      <c r="H92" s="5">
        <v>38758</v>
      </c>
    </row>
    <row r="93" spans="1:8" x14ac:dyDescent="0.3">
      <c r="A93">
        <v>92</v>
      </c>
      <c r="B93" t="s">
        <v>132</v>
      </c>
      <c r="C93" s="2">
        <v>39826840</v>
      </c>
      <c r="D93" s="3">
        <v>-0.20200000000000001</v>
      </c>
      <c r="E93" s="2">
        <v>31796633</v>
      </c>
      <c r="F93" s="4">
        <v>3559</v>
      </c>
      <c r="G93" s="2">
        <v>183637894</v>
      </c>
      <c r="H93" s="5">
        <v>42377</v>
      </c>
    </row>
    <row r="94" spans="1:8" x14ac:dyDescent="0.3">
      <c r="A94">
        <v>93</v>
      </c>
      <c r="B94" t="s">
        <v>133</v>
      </c>
      <c r="C94" s="2">
        <v>16540791</v>
      </c>
      <c r="D94" s="3">
        <v>-0.20200000000000001</v>
      </c>
      <c r="E94" s="2">
        <v>13196237</v>
      </c>
      <c r="F94" s="4">
        <v>2554</v>
      </c>
      <c r="G94" s="2">
        <v>105263257</v>
      </c>
      <c r="H94" s="5">
        <v>35629</v>
      </c>
    </row>
    <row r="95" spans="1:8" x14ac:dyDescent="0.3">
      <c r="A95">
        <v>94</v>
      </c>
      <c r="B95" t="s">
        <v>134</v>
      </c>
      <c r="C95" s="2">
        <v>44783772</v>
      </c>
      <c r="D95" s="3">
        <v>-0.20300000000000001</v>
      </c>
      <c r="E95" s="2">
        <v>35672708</v>
      </c>
      <c r="F95" s="4">
        <v>3832</v>
      </c>
      <c r="G95" s="2">
        <v>219964115</v>
      </c>
      <c r="H95" s="5">
        <v>39437</v>
      </c>
    </row>
    <row r="96" spans="1:8" x14ac:dyDescent="0.3">
      <c r="A96">
        <v>95</v>
      </c>
      <c r="B96" t="s">
        <v>135</v>
      </c>
      <c r="C96" s="2">
        <v>26247410</v>
      </c>
      <c r="D96" s="3">
        <v>-0.20399999999999999</v>
      </c>
      <c r="E96" s="2">
        <v>20882070</v>
      </c>
      <c r="F96" s="4">
        <v>2937</v>
      </c>
      <c r="G96" s="2">
        <v>169106725</v>
      </c>
      <c r="H96" s="5">
        <v>40676</v>
      </c>
    </row>
    <row r="97" spans="1:8" x14ac:dyDescent="0.3">
      <c r="A97">
        <v>96</v>
      </c>
      <c r="B97" t="s">
        <v>136</v>
      </c>
      <c r="C97" s="2">
        <v>18907302</v>
      </c>
      <c r="D97" s="3">
        <v>-0.20399999999999999</v>
      </c>
      <c r="E97" s="2">
        <v>15055249</v>
      </c>
      <c r="F97" s="4">
        <v>2805</v>
      </c>
      <c r="G97" s="2">
        <v>79249455</v>
      </c>
      <c r="H97" s="5">
        <v>40620</v>
      </c>
    </row>
    <row r="98" spans="1:8" x14ac:dyDescent="0.3">
      <c r="A98">
        <v>97</v>
      </c>
      <c r="B98" t="s">
        <v>137</v>
      </c>
      <c r="C98" s="2">
        <v>16840385</v>
      </c>
      <c r="D98" s="3">
        <v>-0.20399999999999999</v>
      </c>
      <c r="E98" s="2">
        <v>13409610</v>
      </c>
      <c r="F98" s="4">
        <v>2720</v>
      </c>
      <c r="G98" s="2">
        <v>100328194</v>
      </c>
      <c r="H98" s="5">
        <v>34845</v>
      </c>
    </row>
    <row r="99" spans="1:8" x14ac:dyDescent="0.3">
      <c r="A99">
        <v>98</v>
      </c>
      <c r="B99" t="s">
        <v>138</v>
      </c>
      <c r="C99" s="2">
        <v>3838916</v>
      </c>
      <c r="D99" s="3">
        <v>-0.20499999999999999</v>
      </c>
      <c r="E99" s="2">
        <v>3053855</v>
      </c>
      <c r="F99" s="4">
        <v>2881</v>
      </c>
      <c r="G99" s="2">
        <v>13932383</v>
      </c>
      <c r="H99" s="5">
        <v>39176</v>
      </c>
    </row>
    <row r="100" spans="1:8" x14ac:dyDescent="0.3">
      <c r="A100">
        <v>99</v>
      </c>
      <c r="B100" t="s">
        <v>139</v>
      </c>
      <c r="C100" s="2">
        <v>64820970</v>
      </c>
      <c r="D100" s="3">
        <v>-0.20699999999999999</v>
      </c>
      <c r="E100" s="2">
        <v>51399863</v>
      </c>
      <c r="F100" s="4">
        <v>3023</v>
      </c>
      <c r="G100" s="2">
        <v>431088295</v>
      </c>
      <c r="H100" s="5">
        <v>36299</v>
      </c>
    </row>
    <row r="101" spans="1:8" x14ac:dyDescent="0.3">
      <c r="A101">
        <v>100</v>
      </c>
      <c r="B101" t="s">
        <v>140</v>
      </c>
      <c r="C101" s="2">
        <v>11139495</v>
      </c>
      <c r="D101" s="3">
        <v>-0.20799999999999999</v>
      </c>
      <c r="E101" s="2">
        <v>8818755</v>
      </c>
      <c r="F101" s="4">
        <v>2813</v>
      </c>
      <c r="G101" s="2">
        <v>48462608</v>
      </c>
      <c r="H101" s="5">
        <v>37980</v>
      </c>
    </row>
    <row r="102" spans="1:8" x14ac:dyDescent="0.3">
      <c r="A102">
        <v>101</v>
      </c>
      <c r="B102" t="s">
        <v>141</v>
      </c>
      <c r="C102" s="2">
        <v>15818645</v>
      </c>
      <c r="D102" s="3">
        <v>-0.20899999999999999</v>
      </c>
      <c r="E102" s="2">
        <v>12507880</v>
      </c>
      <c r="F102" s="4">
        <v>2524</v>
      </c>
      <c r="G102" s="2">
        <v>72586134</v>
      </c>
      <c r="H102" s="5">
        <v>35720</v>
      </c>
    </row>
    <row r="103" spans="1:8" x14ac:dyDescent="0.3">
      <c r="A103">
        <v>102</v>
      </c>
      <c r="B103" t="s">
        <v>142</v>
      </c>
      <c r="C103" s="2">
        <v>40049778</v>
      </c>
      <c r="D103" s="3">
        <v>-0.21</v>
      </c>
      <c r="E103" s="2">
        <v>31653590</v>
      </c>
      <c r="F103" s="4">
        <v>3658</v>
      </c>
      <c r="G103" s="2">
        <v>135386665</v>
      </c>
      <c r="H103" s="5">
        <v>38660</v>
      </c>
    </row>
    <row r="104" spans="1:8" x14ac:dyDescent="0.3">
      <c r="A104">
        <v>103</v>
      </c>
      <c r="B104" t="s">
        <v>143</v>
      </c>
      <c r="C104" s="2">
        <v>19622714</v>
      </c>
      <c r="D104" s="3">
        <v>-0.21099999999999999</v>
      </c>
      <c r="E104" s="2">
        <v>15487832</v>
      </c>
      <c r="F104" s="4">
        <v>2929</v>
      </c>
      <c r="G104" s="2">
        <v>81261177</v>
      </c>
      <c r="H104" s="5">
        <v>37897</v>
      </c>
    </row>
    <row r="105" spans="1:8" x14ac:dyDescent="0.3">
      <c r="A105">
        <v>104</v>
      </c>
      <c r="B105" t="s">
        <v>144</v>
      </c>
      <c r="C105" s="2">
        <v>62007528</v>
      </c>
      <c r="D105" s="3">
        <v>-0.21199999999999999</v>
      </c>
      <c r="E105" s="2">
        <v>48875549</v>
      </c>
      <c r="F105" s="4">
        <v>3622</v>
      </c>
      <c r="G105" s="2">
        <v>339789881</v>
      </c>
      <c r="H105" s="5">
        <v>37608</v>
      </c>
    </row>
    <row r="106" spans="1:8" x14ac:dyDescent="0.3">
      <c r="A106">
        <v>105</v>
      </c>
      <c r="B106" t="s">
        <v>145</v>
      </c>
      <c r="C106" s="2">
        <v>23774850</v>
      </c>
      <c r="D106" s="3">
        <v>-0.21299999999999999</v>
      </c>
      <c r="E106" s="2">
        <v>18713428</v>
      </c>
      <c r="F106" s="4">
        <v>2923</v>
      </c>
      <c r="G106" s="2">
        <v>105813373</v>
      </c>
      <c r="H106" s="5">
        <v>37659</v>
      </c>
    </row>
    <row r="107" spans="1:8" x14ac:dyDescent="0.3">
      <c r="A107">
        <v>106</v>
      </c>
      <c r="B107" t="s">
        <v>146</v>
      </c>
      <c r="C107" s="2">
        <v>15018223</v>
      </c>
      <c r="D107" s="3">
        <v>-0.21299999999999999</v>
      </c>
      <c r="E107" s="2">
        <v>11816099</v>
      </c>
      <c r="F107" s="4">
        <v>2900</v>
      </c>
      <c r="G107" s="2">
        <v>140035367</v>
      </c>
      <c r="H107" s="5">
        <v>36511</v>
      </c>
    </row>
    <row r="108" spans="1:8" x14ac:dyDescent="0.3">
      <c r="A108">
        <v>107</v>
      </c>
      <c r="B108" t="s">
        <v>147</v>
      </c>
      <c r="C108" s="2">
        <v>20188176</v>
      </c>
      <c r="D108" s="3">
        <v>-0.214</v>
      </c>
      <c r="E108" s="2">
        <v>15872840</v>
      </c>
      <c r="F108" s="4">
        <v>3072</v>
      </c>
      <c r="G108" s="2">
        <v>81612565</v>
      </c>
      <c r="H108" s="5">
        <v>38765</v>
      </c>
    </row>
    <row r="109" spans="1:8" x14ac:dyDescent="0.3">
      <c r="A109">
        <v>108</v>
      </c>
      <c r="B109" t="s">
        <v>148</v>
      </c>
      <c r="C109" s="2">
        <v>27557647</v>
      </c>
      <c r="D109" s="3">
        <v>-0.215</v>
      </c>
      <c r="E109" s="2">
        <v>21644537</v>
      </c>
      <c r="F109" s="4">
        <v>3307</v>
      </c>
      <c r="G109" s="2">
        <v>138614544</v>
      </c>
      <c r="H109" s="5">
        <v>37980</v>
      </c>
    </row>
    <row r="110" spans="1:8" x14ac:dyDescent="0.3">
      <c r="A110">
        <v>109</v>
      </c>
      <c r="B110" t="s">
        <v>149</v>
      </c>
      <c r="C110" s="2">
        <v>13510293</v>
      </c>
      <c r="D110" s="3">
        <v>-0.215</v>
      </c>
      <c r="E110" s="2">
        <v>10605542</v>
      </c>
      <c r="F110" s="4">
        <v>2785</v>
      </c>
      <c r="G110" s="2">
        <v>60400856</v>
      </c>
      <c r="H110" s="5">
        <v>36917</v>
      </c>
    </row>
    <row r="111" spans="1:8" x14ac:dyDescent="0.3">
      <c r="A111">
        <v>110</v>
      </c>
      <c r="B111" t="s">
        <v>150</v>
      </c>
      <c r="C111" s="2">
        <v>9812302</v>
      </c>
      <c r="D111" s="3">
        <v>-0.215</v>
      </c>
      <c r="E111" s="2">
        <v>7698635</v>
      </c>
      <c r="F111" s="4">
        <v>2887</v>
      </c>
      <c r="G111" s="2">
        <v>89302687</v>
      </c>
      <c r="H111" s="5">
        <v>36875</v>
      </c>
    </row>
    <row r="112" spans="1:8" x14ac:dyDescent="0.3">
      <c r="A112">
        <v>111</v>
      </c>
      <c r="B112" t="s">
        <v>151</v>
      </c>
      <c r="C112" s="2">
        <v>7011631</v>
      </c>
      <c r="D112" s="3">
        <v>-0.223</v>
      </c>
      <c r="E112" s="2">
        <v>5450884</v>
      </c>
      <c r="F112" s="4">
        <v>2555</v>
      </c>
      <c r="G112" s="2">
        <v>24816118</v>
      </c>
      <c r="H112" s="5">
        <v>40781</v>
      </c>
    </row>
    <row r="113" spans="1:8" x14ac:dyDescent="0.3">
      <c r="A113">
        <v>112</v>
      </c>
      <c r="B113" t="s">
        <v>152</v>
      </c>
      <c r="C113" s="2">
        <v>55785112</v>
      </c>
      <c r="D113" s="3">
        <v>-0.22600000000000001</v>
      </c>
      <c r="E113" s="2">
        <v>43188256</v>
      </c>
      <c r="F113" s="4">
        <v>3660</v>
      </c>
      <c r="G113" s="2">
        <v>274092705</v>
      </c>
      <c r="H113" s="5">
        <v>41551</v>
      </c>
    </row>
    <row r="114" spans="1:8" x14ac:dyDescent="0.3">
      <c r="A114">
        <v>113</v>
      </c>
      <c r="B114" t="s">
        <v>153</v>
      </c>
      <c r="C114" s="2">
        <v>6061762</v>
      </c>
      <c r="D114" s="3">
        <v>-0.22600000000000001</v>
      </c>
      <c r="E114" s="2">
        <v>4690466</v>
      </c>
      <c r="F114" s="4">
        <v>2898</v>
      </c>
      <c r="G114" s="2">
        <v>14523101</v>
      </c>
      <c r="H114" s="5">
        <v>38975</v>
      </c>
    </row>
    <row r="115" spans="1:8" x14ac:dyDescent="0.3">
      <c r="A115">
        <v>114</v>
      </c>
      <c r="B115" t="s">
        <v>154</v>
      </c>
      <c r="C115" s="2">
        <v>29702959</v>
      </c>
      <c r="D115" s="3">
        <v>-0.23</v>
      </c>
      <c r="E115" s="2">
        <v>22863897</v>
      </c>
      <c r="F115" s="4">
        <v>2825</v>
      </c>
      <c r="G115" s="2">
        <v>155464351</v>
      </c>
      <c r="H115" s="5">
        <v>36728</v>
      </c>
    </row>
    <row r="116" spans="1:8" x14ac:dyDescent="0.3">
      <c r="A116">
        <v>115</v>
      </c>
      <c r="B116" t="s">
        <v>155</v>
      </c>
      <c r="C116" s="2">
        <v>27321470</v>
      </c>
      <c r="D116" s="3">
        <v>-0.23100000000000001</v>
      </c>
      <c r="E116" s="2">
        <v>21010116</v>
      </c>
      <c r="F116" s="4">
        <v>2823</v>
      </c>
      <c r="G116" s="2">
        <v>100494675</v>
      </c>
      <c r="H116" s="5">
        <v>36119</v>
      </c>
    </row>
    <row r="117" spans="1:8" x14ac:dyDescent="0.3">
      <c r="A117">
        <v>116</v>
      </c>
      <c r="B117" t="s">
        <v>156</v>
      </c>
      <c r="C117" s="2">
        <v>26044590</v>
      </c>
      <c r="D117" s="3">
        <v>-0.23100000000000001</v>
      </c>
      <c r="E117" s="2">
        <v>20018659</v>
      </c>
      <c r="F117" s="4">
        <v>2690</v>
      </c>
      <c r="G117" s="2">
        <v>169708112</v>
      </c>
      <c r="H117" s="5">
        <v>40765</v>
      </c>
    </row>
    <row r="118" spans="1:8" x14ac:dyDescent="0.3">
      <c r="A118">
        <v>117</v>
      </c>
      <c r="B118" t="s">
        <v>157</v>
      </c>
      <c r="C118" s="2">
        <v>6914488</v>
      </c>
      <c r="D118" s="3">
        <v>-0.23100000000000001</v>
      </c>
      <c r="E118" s="2">
        <v>5316620</v>
      </c>
      <c r="F118" s="4">
        <v>3117</v>
      </c>
      <c r="G118" s="2">
        <v>21392758</v>
      </c>
      <c r="H118" s="5">
        <v>40613</v>
      </c>
    </row>
    <row r="119" spans="1:8" x14ac:dyDescent="0.3">
      <c r="A119">
        <v>118</v>
      </c>
      <c r="B119" t="s">
        <v>158</v>
      </c>
      <c r="C119" s="2">
        <v>17084296</v>
      </c>
      <c r="D119" s="3">
        <v>-0.23200000000000001</v>
      </c>
      <c r="E119" s="2">
        <v>13125660</v>
      </c>
      <c r="F119" s="4">
        <v>2531</v>
      </c>
      <c r="G119" s="2">
        <v>153952592</v>
      </c>
      <c r="H119" s="5">
        <v>35412</v>
      </c>
    </row>
    <row r="120" spans="1:8" x14ac:dyDescent="0.3">
      <c r="A120">
        <v>119</v>
      </c>
      <c r="B120" t="s">
        <v>159</v>
      </c>
      <c r="C120" s="2">
        <v>5824860</v>
      </c>
      <c r="D120" s="3">
        <v>-0.23300000000000001</v>
      </c>
      <c r="E120" s="2">
        <v>4465460</v>
      </c>
      <c r="F120" s="4">
        <v>2848</v>
      </c>
      <c r="G120" s="2">
        <v>16703799</v>
      </c>
      <c r="H120" s="5">
        <v>38023</v>
      </c>
    </row>
    <row r="121" spans="1:8" x14ac:dyDescent="0.3">
      <c r="A121">
        <v>120</v>
      </c>
      <c r="B121" t="s">
        <v>160</v>
      </c>
      <c r="C121" s="2">
        <v>22718184</v>
      </c>
      <c r="D121" s="3">
        <v>-0.23400000000000001</v>
      </c>
      <c r="E121" s="2">
        <v>17405678</v>
      </c>
      <c r="F121" s="4">
        <v>2937</v>
      </c>
      <c r="G121" s="2">
        <v>76507756</v>
      </c>
      <c r="H121" s="5">
        <v>36847</v>
      </c>
    </row>
    <row r="122" spans="1:8" x14ac:dyDescent="0.3">
      <c r="A122">
        <v>121</v>
      </c>
      <c r="B122" t="s">
        <v>161</v>
      </c>
      <c r="C122" s="2">
        <v>10602042</v>
      </c>
      <c r="D122" s="3">
        <v>-0.23400000000000001</v>
      </c>
      <c r="E122" s="2">
        <v>8119749</v>
      </c>
      <c r="F122" s="4">
        <v>2544</v>
      </c>
      <c r="G122" s="2">
        <v>50632037</v>
      </c>
      <c r="H122" s="5">
        <v>36154</v>
      </c>
    </row>
    <row r="123" spans="1:8" x14ac:dyDescent="0.3">
      <c r="A123">
        <v>122</v>
      </c>
      <c r="B123" t="s">
        <v>162</v>
      </c>
      <c r="C123" s="2">
        <v>11441733</v>
      </c>
      <c r="D123" s="3">
        <v>-0.23899999999999999</v>
      </c>
      <c r="E123" s="2">
        <v>8709662</v>
      </c>
      <c r="F123" s="4">
        <v>2815</v>
      </c>
      <c r="G123" s="2">
        <v>47901582</v>
      </c>
      <c r="H123" s="5">
        <v>37666</v>
      </c>
    </row>
    <row r="124" spans="1:8" x14ac:dyDescent="0.3">
      <c r="A124">
        <v>123</v>
      </c>
      <c r="B124" t="s">
        <v>163</v>
      </c>
      <c r="C124" s="2">
        <v>21422815</v>
      </c>
      <c r="D124" s="3">
        <v>-0.24</v>
      </c>
      <c r="E124" s="2">
        <v>16275895</v>
      </c>
      <c r="F124" s="4">
        <v>2868</v>
      </c>
      <c r="G124" s="2">
        <v>109449237</v>
      </c>
      <c r="H124" s="5">
        <v>38583</v>
      </c>
    </row>
    <row r="125" spans="1:8" x14ac:dyDescent="0.3">
      <c r="A125">
        <v>124</v>
      </c>
      <c r="B125" t="s">
        <v>164</v>
      </c>
      <c r="C125" s="2">
        <v>7021993</v>
      </c>
      <c r="D125" s="3">
        <v>-0.24199999999999999</v>
      </c>
      <c r="E125" s="2">
        <v>5325423</v>
      </c>
      <c r="F125" s="4">
        <v>2856</v>
      </c>
      <c r="G125" s="2">
        <v>29807260</v>
      </c>
      <c r="H125" s="5">
        <v>41633</v>
      </c>
    </row>
    <row r="126" spans="1:8" x14ac:dyDescent="0.3">
      <c r="A126">
        <v>125</v>
      </c>
      <c r="B126" t="s">
        <v>165</v>
      </c>
      <c r="C126" s="2">
        <v>33900720</v>
      </c>
      <c r="D126" s="3">
        <v>-0.24299999999999999</v>
      </c>
      <c r="E126" s="2">
        <v>25665065</v>
      </c>
      <c r="F126" s="4">
        <v>2925</v>
      </c>
      <c r="G126" s="2">
        <v>209255921</v>
      </c>
      <c r="H126" s="5">
        <v>38548</v>
      </c>
    </row>
    <row r="127" spans="1:8" x14ac:dyDescent="0.3">
      <c r="A127">
        <v>126</v>
      </c>
      <c r="B127" t="s">
        <v>166</v>
      </c>
      <c r="C127" s="2">
        <v>15847636</v>
      </c>
      <c r="D127" s="3">
        <v>-0.24299999999999999</v>
      </c>
      <c r="E127" s="2">
        <v>12004295</v>
      </c>
      <c r="F127" s="4">
        <v>2942</v>
      </c>
      <c r="G127" s="2">
        <v>60652036</v>
      </c>
      <c r="H127" s="5">
        <v>36434</v>
      </c>
    </row>
    <row r="128" spans="1:8" x14ac:dyDescent="0.3">
      <c r="A128">
        <v>127</v>
      </c>
      <c r="B128" t="s">
        <v>167</v>
      </c>
      <c r="C128" s="2">
        <v>17012212</v>
      </c>
      <c r="D128" s="3">
        <v>-0.24399999999999999</v>
      </c>
      <c r="E128" s="2">
        <v>12860944</v>
      </c>
      <c r="F128" s="4">
        <v>3271</v>
      </c>
      <c r="G128" s="2">
        <v>73034460</v>
      </c>
      <c r="H128" s="5">
        <v>39829</v>
      </c>
    </row>
    <row r="129" spans="1:8" x14ac:dyDescent="0.3">
      <c r="A129">
        <v>128</v>
      </c>
      <c r="B129" t="s">
        <v>168</v>
      </c>
      <c r="C129" s="2">
        <v>11889631</v>
      </c>
      <c r="D129" s="3">
        <v>-0.24399999999999999</v>
      </c>
      <c r="E129" s="2">
        <v>8990061</v>
      </c>
      <c r="F129" s="4">
        <v>2626</v>
      </c>
      <c r="G129" s="2">
        <v>48430258</v>
      </c>
      <c r="H129" s="5">
        <v>37302</v>
      </c>
    </row>
    <row r="130" spans="1:8" x14ac:dyDescent="0.3">
      <c r="A130">
        <v>129</v>
      </c>
      <c r="B130" t="s">
        <v>169</v>
      </c>
      <c r="C130" s="2">
        <v>6616571</v>
      </c>
      <c r="D130" s="3">
        <v>-0.24399999999999999</v>
      </c>
      <c r="E130" s="2">
        <v>5000143</v>
      </c>
      <c r="F130" s="4">
        <v>2718</v>
      </c>
      <c r="G130" s="2">
        <v>29580087</v>
      </c>
      <c r="H130" s="5">
        <v>40165</v>
      </c>
    </row>
    <row r="131" spans="1:8" x14ac:dyDescent="0.3">
      <c r="A131">
        <v>130</v>
      </c>
      <c r="B131" t="s">
        <v>170</v>
      </c>
      <c r="C131" s="2">
        <v>25356909</v>
      </c>
      <c r="D131" s="3">
        <v>-0.245</v>
      </c>
      <c r="E131" s="2">
        <v>19154010</v>
      </c>
      <c r="F131" s="4">
        <v>3014</v>
      </c>
      <c r="G131" s="2">
        <v>99967670</v>
      </c>
      <c r="H131" s="5">
        <v>40585</v>
      </c>
    </row>
    <row r="132" spans="1:8" x14ac:dyDescent="0.3">
      <c r="A132">
        <v>131</v>
      </c>
      <c r="B132" t="s">
        <v>171</v>
      </c>
      <c r="C132" s="2">
        <v>40833156</v>
      </c>
      <c r="D132" s="3">
        <v>-0.246</v>
      </c>
      <c r="E132" s="2">
        <v>30785874</v>
      </c>
      <c r="F132" s="4">
        <v>3443</v>
      </c>
      <c r="G132" s="2">
        <v>167445960</v>
      </c>
      <c r="H132" s="5">
        <v>39038</v>
      </c>
    </row>
    <row r="133" spans="1:8" x14ac:dyDescent="0.3">
      <c r="A133">
        <v>132</v>
      </c>
      <c r="B133" t="s">
        <v>172</v>
      </c>
      <c r="C133" s="2">
        <v>38740203</v>
      </c>
      <c r="D133" s="3">
        <v>-0.246</v>
      </c>
      <c r="E133" s="2">
        <v>29205583</v>
      </c>
      <c r="F133" s="4">
        <v>3342</v>
      </c>
      <c r="G133" s="2">
        <v>150357137</v>
      </c>
      <c r="H133" s="5">
        <v>42363</v>
      </c>
    </row>
    <row r="134" spans="1:8" x14ac:dyDescent="0.3">
      <c r="A134">
        <v>133</v>
      </c>
      <c r="B134" t="s">
        <v>173</v>
      </c>
      <c r="C134" s="2">
        <v>25262280</v>
      </c>
      <c r="D134" s="3">
        <v>-0.246</v>
      </c>
      <c r="E134" s="2">
        <v>19050675</v>
      </c>
      <c r="F134" s="4">
        <v>2752</v>
      </c>
      <c r="G134" s="2">
        <v>135026902</v>
      </c>
      <c r="H134" s="5">
        <v>36154</v>
      </c>
    </row>
    <row r="135" spans="1:8" x14ac:dyDescent="0.3">
      <c r="A135">
        <v>134</v>
      </c>
      <c r="B135" t="s">
        <v>174</v>
      </c>
      <c r="C135" s="2">
        <v>14117545</v>
      </c>
      <c r="D135" s="3">
        <v>-0.246</v>
      </c>
      <c r="E135" s="2">
        <v>10650625</v>
      </c>
      <c r="F135" s="4">
        <v>2577</v>
      </c>
      <c r="G135" s="2">
        <v>48919043</v>
      </c>
      <c r="H135" s="5">
        <v>34292</v>
      </c>
    </row>
    <row r="136" spans="1:8" x14ac:dyDescent="0.3">
      <c r="A136">
        <v>135</v>
      </c>
      <c r="B136" t="s">
        <v>175</v>
      </c>
      <c r="C136" s="2">
        <v>11554015</v>
      </c>
      <c r="D136" s="3">
        <v>-0.246</v>
      </c>
      <c r="E136" s="2">
        <v>8716955</v>
      </c>
      <c r="F136" s="4">
        <v>2534</v>
      </c>
      <c r="G136" s="2">
        <v>48360547</v>
      </c>
      <c r="H136" s="5">
        <v>37295</v>
      </c>
    </row>
    <row r="137" spans="1:8" x14ac:dyDescent="0.3">
      <c r="A137">
        <v>136</v>
      </c>
      <c r="B137" t="s">
        <v>176</v>
      </c>
      <c r="C137" s="2">
        <v>8014005</v>
      </c>
      <c r="D137" s="3">
        <v>-0.248</v>
      </c>
      <c r="E137" s="2">
        <v>6030302</v>
      </c>
      <c r="F137" s="4">
        <v>2973</v>
      </c>
      <c r="G137" s="2">
        <v>23630159</v>
      </c>
      <c r="H137" s="5">
        <v>38058</v>
      </c>
    </row>
    <row r="138" spans="1:8" x14ac:dyDescent="0.3">
      <c r="A138">
        <v>137</v>
      </c>
      <c r="B138" t="s">
        <v>177</v>
      </c>
      <c r="C138" s="2">
        <v>46581142</v>
      </c>
      <c r="D138" s="3">
        <v>-0.249</v>
      </c>
      <c r="E138" s="2">
        <v>34979577</v>
      </c>
      <c r="F138" s="4">
        <v>4066</v>
      </c>
      <c r="G138" s="2">
        <v>153707064</v>
      </c>
      <c r="H138" s="5">
        <v>42678</v>
      </c>
    </row>
    <row r="139" spans="1:8" x14ac:dyDescent="0.3">
      <c r="A139">
        <v>138</v>
      </c>
      <c r="B139" t="s">
        <v>178</v>
      </c>
      <c r="C139" s="2">
        <v>7771066</v>
      </c>
      <c r="D139" s="3">
        <v>-0.249</v>
      </c>
      <c r="E139" s="2">
        <v>5839227</v>
      </c>
      <c r="F139" s="4">
        <v>2544</v>
      </c>
      <c r="G139" s="2">
        <v>26511114</v>
      </c>
      <c r="H139" s="5">
        <v>36203</v>
      </c>
    </row>
    <row r="140" spans="1:8" x14ac:dyDescent="0.3">
      <c r="A140">
        <v>139</v>
      </c>
      <c r="B140" t="s">
        <v>179</v>
      </c>
      <c r="C140" s="2">
        <v>26232425</v>
      </c>
      <c r="D140" s="3">
        <v>-0.25</v>
      </c>
      <c r="E140" s="2">
        <v>19662532</v>
      </c>
      <c r="F140" s="4">
        <v>3507</v>
      </c>
      <c r="G140" s="2">
        <v>125168368</v>
      </c>
      <c r="H140" s="5">
        <v>41626</v>
      </c>
    </row>
    <row r="141" spans="1:8" x14ac:dyDescent="0.3">
      <c r="A141">
        <v>140</v>
      </c>
      <c r="B141" t="s">
        <v>180</v>
      </c>
      <c r="C141" s="2">
        <v>54724334</v>
      </c>
      <c r="D141" s="3">
        <v>-0.252</v>
      </c>
      <c r="E141" s="2">
        <v>40921395</v>
      </c>
      <c r="F141" s="4">
        <v>3875</v>
      </c>
      <c r="G141" s="2">
        <v>255119788</v>
      </c>
      <c r="H141" s="5">
        <v>41990</v>
      </c>
    </row>
    <row r="142" spans="1:8" x14ac:dyDescent="0.3">
      <c r="A142">
        <v>141</v>
      </c>
      <c r="B142" t="s">
        <v>181</v>
      </c>
      <c r="C142" s="2">
        <v>22745143</v>
      </c>
      <c r="D142" s="3">
        <v>-0.252</v>
      </c>
      <c r="E142" s="2">
        <v>17017845</v>
      </c>
      <c r="F142" s="4">
        <v>2921</v>
      </c>
      <c r="G142" s="2">
        <v>120620254</v>
      </c>
      <c r="H142" s="5">
        <v>35965</v>
      </c>
    </row>
    <row r="143" spans="1:8" x14ac:dyDescent="0.3">
      <c r="A143">
        <v>142</v>
      </c>
      <c r="B143" t="s">
        <v>182</v>
      </c>
      <c r="C143" s="2">
        <v>27450296</v>
      </c>
      <c r="D143" s="3">
        <v>-0.253</v>
      </c>
      <c r="E143" s="2">
        <v>20501339</v>
      </c>
      <c r="F143" s="4">
        <v>3684</v>
      </c>
      <c r="G143" s="2">
        <v>110101975</v>
      </c>
      <c r="H143" s="5">
        <v>39807</v>
      </c>
    </row>
    <row r="144" spans="1:8" x14ac:dyDescent="0.3">
      <c r="A144">
        <v>143</v>
      </c>
      <c r="B144" t="s">
        <v>183</v>
      </c>
      <c r="C144" s="2">
        <v>10513749</v>
      </c>
      <c r="D144" s="3">
        <v>-0.254</v>
      </c>
      <c r="E144" s="2">
        <v>7846281</v>
      </c>
      <c r="F144" s="4">
        <v>2841</v>
      </c>
      <c r="G144" s="2">
        <v>34542474</v>
      </c>
      <c r="H144" s="5">
        <v>42363</v>
      </c>
    </row>
    <row r="145" spans="1:8" x14ac:dyDescent="0.3">
      <c r="A145">
        <v>144</v>
      </c>
      <c r="B145" t="s">
        <v>184</v>
      </c>
      <c r="C145" s="2">
        <v>29484388</v>
      </c>
      <c r="D145" s="3">
        <v>-0.255</v>
      </c>
      <c r="E145" s="2">
        <v>21979069</v>
      </c>
      <c r="F145" s="4">
        <v>2972</v>
      </c>
      <c r="G145" s="2">
        <v>148095302</v>
      </c>
      <c r="H145" s="5">
        <v>39822</v>
      </c>
    </row>
    <row r="146" spans="1:8" x14ac:dyDescent="0.3">
      <c r="A146">
        <v>145</v>
      </c>
      <c r="B146" t="s">
        <v>185</v>
      </c>
      <c r="C146" s="2">
        <v>12857184</v>
      </c>
      <c r="D146" s="3">
        <v>-0.255</v>
      </c>
      <c r="E146" s="2">
        <v>9582350</v>
      </c>
      <c r="F146" s="4">
        <v>3376</v>
      </c>
      <c r="G146" s="2">
        <v>66013057</v>
      </c>
      <c r="H146" s="5">
        <v>42186</v>
      </c>
    </row>
    <row r="147" spans="1:8" x14ac:dyDescent="0.3">
      <c r="A147">
        <v>146</v>
      </c>
      <c r="B147" t="s">
        <v>186</v>
      </c>
      <c r="C147" s="2">
        <v>30051075</v>
      </c>
      <c r="D147" s="3">
        <v>-0.25800000000000001</v>
      </c>
      <c r="E147" s="2">
        <v>22308913</v>
      </c>
      <c r="F147" s="4">
        <v>3683</v>
      </c>
      <c r="G147" s="2">
        <v>137855863</v>
      </c>
      <c r="H147" s="5">
        <v>40123</v>
      </c>
    </row>
    <row r="148" spans="1:8" x14ac:dyDescent="0.3">
      <c r="A148">
        <v>147</v>
      </c>
      <c r="B148" t="s">
        <v>187</v>
      </c>
      <c r="C148" s="2">
        <v>13582231</v>
      </c>
      <c r="D148" s="3">
        <v>-0.25800000000000001</v>
      </c>
      <c r="E148" s="2">
        <v>10071681</v>
      </c>
      <c r="F148" s="4">
        <v>2810</v>
      </c>
      <c r="G148" s="2">
        <v>67838485</v>
      </c>
      <c r="H148" s="5">
        <v>43238</v>
      </c>
    </row>
    <row r="149" spans="1:8" x14ac:dyDescent="0.3">
      <c r="A149">
        <v>148</v>
      </c>
      <c r="B149" t="s">
        <v>188</v>
      </c>
      <c r="C149" s="2">
        <v>28623300</v>
      </c>
      <c r="D149" s="3">
        <v>-0.26</v>
      </c>
      <c r="E149" s="2">
        <v>21168385</v>
      </c>
      <c r="F149" s="4">
        <v>2615</v>
      </c>
      <c r="G149" s="2">
        <v>166244045</v>
      </c>
      <c r="H149" s="5">
        <v>36805</v>
      </c>
    </row>
    <row r="150" spans="1:8" x14ac:dyDescent="0.3">
      <c r="A150">
        <v>149</v>
      </c>
      <c r="B150" t="s">
        <v>189</v>
      </c>
      <c r="C150" s="2">
        <v>15371203</v>
      </c>
      <c r="D150" s="3">
        <v>-0.26</v>
      </c>
      <c r="E150" s="2">
        <v>11374203</v>
      </c>
      <c r="F150" s="4">
        <v>2811</v>
      </c>
      <c r="G150" s="2">
        <v>72313754</v>
      </c>
      <c r="H150" s="5">
        <v>42293</v>
      </c>
    </row>
    <row r="151" spans="1:8" x14ac:dyDescent="0.3">
      <c r="A151">
        <v>150</v>
      </c>
      <c r="B151" t="s">
        <v>190</v>
      </c>
      <c r="C151" s="2">
        <v>23162542</v>
      </c>
      <c r="D151" s="3">
        <v>-0.26500000000000001</v>
      </c>
      <c r="E151" s="2">
        <v>17018808</v>
      </c>
      <c r="F151" s="4">
        <v>2884</v>
      </c>
      <c r="G151" s="2">
        <v>116741558</v>
      </c>
      <c r="H151" s="5">
        <v>36427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21" sqref="H21:H22"/>
    </sheetView>
  </sheetViews>
  <sheetFormatPr defaultRowHeight="14.4" x14ac:dyDescent="0.3"/>
  <cols>
    <col min="3" max="3" width="16.33203125" bestFit="1" customWidth="1"/>
    <col min="6" max="6" width="9.109375" bestFit="1" customWidth="1"/>
    <col min="7" max="7" width="12.44140625" bestFit="1" customWidth="1"/>
    <col min="8" max="8" width="14.21875" bestFit="1" customWidth="1"/>
  </cols>
  <sheetData>
    <row r="1" spans="1: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">
      <c r="A2">
        <v>1</v>
      </c>
      <c r="B2" t="s">
        <v>191</v>
      </c>
      <c r="C2" s="2">
        <v>1512824</v>
      </c>
      <c r="D2" s="3">
        <v>-0.88500000000000001</v>
      </c>
      <c r="E2" s="2">
        <v>173620</v>
      </c>
      <c r="F2" s="4">
        <v>1002</v>
      </c>
      <c r="G2" s="2">
        <v>2280004</v>
      </c>
      <c r="H2" s="5">
        <v>42790</v>
      </c>
    </row>
    <row r="3" spans="1:8" x14ac:dyDescent="0.3">
      <c r="A3">
        <v>2</v>
      </c>
      <c r="B3" t="s">
        <v>192</v>
      </c>
      <c r="C3" s="2">
        <v>676048</v>
      </c>
      <c r="D3" s="3">
        <v>-0.86399999999999999</v>
      </c>
      <c r="E3" s="2">
        <v>91748</v>
      </c>
      <c r="F3">
        <v>754</v>
      </c>
      <c r="G3" s="2">
        <v>1069318</v>
      </c>
      <c r="H3" s="5">
        <v>38590</v>
      </c>
    </row>
    <row r="4" spans="1:8" x14ac:dyDescent="0.3">
      <c r="A4">
        <v>3</v>
      </c>
      <c r="B4" t="s">
        <v>193</v>
      </c>
      <c r="C4" s="2">
        <v>778123</v>
      </c>
      <c r="D4" s="3">
        <v>-0.84699999999999998</v>
      </c>
      <c r="E4" s="2">
        <v>119150</v>
      </c>
      <c r="F4">
        <v>755</v>
      </c>
      <c r="G4" s="2">
        <v>1237615</v>
      </c>
      <c r="H4" s="5">
        <v>39185</v>
      </c>
    </row>
    <row r="5" spans="1:8" x14ac:dyDescent="0.3">
      <c r="A5">
        <v>4</v>
      </c>
      <c r="B5" t="s">
        <v>194</v>
      </c>
      <c r="C5" s="2">
        <v>835572</v>
      </c>
      <c r="D5" s="3">
        <v>-0.83499999999999996</v>
      </c>
      <c r="E5" s="2">
        <v>137523</v>
      </c>
      <c r="F5" s="4">
        <v>1031</v>
      </c>
      <c r="G5" s="2">
        <v>1513793</v>
      </c>
      <c r="H5" s="5">
        <v>42398</v>
      </c>
    </row>
    <row r="6" spans="1:8" x14ac:dyDescent="0.3">
      <c r="A6">
        <v>5</v>
      </c>
      <c r="B6" t="s">
        <v>195</v>
      </c>
      <c r="C6" s="2">
        <v>1767758</v>
      </c>
      <c r="D6" s="3">
        <v>-0.82499999999999996</v>
      </c>
      <c r="E6" s="2">
        <v>309268</v>
      </c>
      <c r="F6">
        <v>787</v>
      </c>
      <c r="G6" s="2">
        <v>3100479</v>
      </c>
      <c r="H6" s="5">
        <v>42979</v>
      </c>
    </row>
    <row r="7" spans="1:8" x14ac:dyDescent="0.3">
      <c r="A7">
        <v>6</v>
      </c>
      <c r="B7" t="s">
        <v>196</v>
      </c>
      <c r="C7" s="2">
        <v>1843347</v>
      </c>
      <c r="D7" s="3">
        <v>-0.82</v>
      </c>
      <c r="E7" s="2">
        <v>331708</v>
      </c>
      <c r="F7">
        <v>820</v>
      </c>
      <c r="G7" s="2">
        <v>3242457</v>
      </c>
      <c r="H7" s="5">
        <v>41943</v>
      </c>
    </row>
    <row r="8" spans="1:8" x14ac:dyDescent="0.3">
      <c r="A8">
        <v>7</v>
      </c>
      <c r="B8" t="s">
        <v>197</v>
      </c>
      <c r="C8" s="2">
        <v>3753518</v>
      </c>
      <c r="D8" s="3">
        <v>-0.81899999999999995</v>
      </c>
      <c r="E8" s="2">
        <v>678640</v>
      </c>
      <c r="F8" s="4">
        <v>2215</v>
      </c>
      <c r="G8" s="2">
        <v>6087542</v>
      </c>
      <c r="H8" s="5">
        <v>37834</v>
      </c>
    </row>
    <row r="9" spans="1:8" x14ac:dyDescent="0.3">
      <c r="A9">
        <v>8</v>
      </c>
      <c r="B9" t="s">
        <v>198</v>
      </c>
      <c r="C9" s="2">
        <v>607081</v>
      </c>
      <c r="D9" s="3">
        <v>-0.81499999999999995</v>
      </c>
      <c r="E9" s="2">
        <v>112397</v>
      </c>
      <c r="F9">
        <v>649</v>
      </c>
      <c r="G9" s="2">
        <v>1055525</v>
      </c>
      <c r="H9" s="5">
        <v>35370</v>
      </c>
    </row>
    <row r="10" spans="1:8" x14ac:dyDescent="0.3">
      <c r="A10">
        <v>9</v>
      </c>
      <c r="B10" t="s">
        <v>199</v>
      </c>
      <c r="C10" s="2">
        <v>1277428</v>
      </c>
      <c r="D10" s="3">
        <v>-0.80800000000000005</v>
      </c>
      <c r="E10" s="2">
        <v>245814</v>
      </c>
      <c r="F10" s="4">
        <v>1222</v>
      </c>
      <c r="G10" s="2">
        <v>2807854</v>
      </c>
      <c r="H10" s="5">
        <v>33452</v>
      </c>
    </row>
    <row r="11" spans="1:8" x14ac:dyDescent="0.3">
      <c r="A11">
        <v>10</v>
      </c>
      <c r="B11" t="s">
        <v>200</v>
      </c>
      <c r="C11" s="2">
        <v>40570365</v>
      </c>
      <c r="D11" s="3">
        <v>-0.80400000000000005</v>
      </c>
      <c r="E11" s="2">
        <v>7942472</v>
      </c>
      <c r="F11" s="4">
        <v>3105</v>
      </c>
      <c r="G11" s="2">
        <v>65002019</v>
      </c>
      <c r="H11" s="5">
        <v>39857</v>
      </c>
    </row>
    <row r="12" spans="1:8" x14ac:dyDescent="0.3">
      <c r="A12">
        <v>11</v>
      </c>
      <c r="B12" t="s">
        <v>201</v>
      </c>
      <c r="C12" s="2">
        <v>508601</v>
      </c>
      <c r="D12" s="3">
        <v>-0.80300000000000005</v>
      </c>
      <c r="E12" s="2">
        <v>100230</v>
      </c>
      <c r="F12">
        <v>700</v>
      </c>
      <c r="G12" s="2">
        <v>900926</v>
      </c>
      <c r="H12" s="5">
        <v>39332</v>
      </c>
    </row>
    <row r="13" spans="1:8" x14ac:dyDescent="0.3">
      <c r="A13">
        <v>12</v>
      </c>
      <c r="B13" t="s">
        <v>202</v>
      </c>
      <c r="C13" s="2">
        <v>1428658</v>
      </c>
      <c r="D13" s="3">
        <v>-0.79800000000000004</v>
      </c>
      <c r="E13" s="2">
        <v>289238</v>
      </c>
      <c r="F13" s="4">
        <v>1589</v>
      </c>
      <c r="G13" s="2">
        <v>2409225</v>
      </c>
      <c r="H13" s="5">
        <v>35076</v>
      </c>
    </row>
    <row r="14" spans="1:8" x14ac:dyDescent="0.3">
      <c r="A14">
        <v>13</v>
      </c>
      <c r="B14" t="s">
        <v>203</v>
      </c>
      <c r="C14" s="2">
        <v>835570</v>
      </c>
      <c r="D14" s="3">
        <v>-0.78500000000000003</v>
      </c>
      <c r="E14" s="2">
        <v>179315</v>
      </c>
      <c r="F14">
        <v>815</v>
      </c>
      <c r="G14" s="2">
        <v>1316865</v>
      </c>
      <c r="H14" s="5">
        <v>34628</v>
      </c>
    </row>
    <row r="15" spans="1:8" x14ac:dyDescent="0.3">
      <c r="A15">
        <v>14</v>
      </c>
      <c r="B15" t="s">
        <v>204</v>
      </c>
      <c r="C15" s="2">
        <v>1537965</v>
      </c>
      <c r="D15" s="3">
        <v>-0.78200000000000003</v>
      </c>
      <c r="E15" s="2">
        <v>334836</v>
      </c>
      <c r="F15" s="4">
        <v>1278</v>
      </c>
      <c r="G15" s="2">
        <v>2865916</v>
      </c>
      <c r="H15" s="5">
        <v>33445</v>
      </c>
    </row>
    <row r="16" spans="1:8" x14ac:dyDescent="0.3">
      <c r="A16">
        <v>15</v>
      </c>
      <c r="B16" t="s">
        <v>205</v>
      </c>
      <c r="C16" s="2">
        <v>1380800</v>
      </c>
      <c r="D16" s="3">
        <v>-0.78100000000000003</v>
      </c>
      <c r="E16" s="2">
        <v>302151</v>
      </c>
      <c r="F16">
        <v>667</v>
      </c>
      <c r="G16" s="2">
        <v>2228951</v>
      </c>
      <c r="H16" s="5">
        <v>31968</v>
      </c>
    </row>
    <row r="17" spans="1:8" x14ac:dyDescent="0.3">
      <c r="A17">
        <v>16</v>
      </c>
      <c r="B17" t="s">
        <v>206</v>
      </c>
      <c r="C17" s="2">
        <v>870068</v>
      </c>
      <c r="D17" s="3">
        <v>-0.78</v>
      </c>
      <c r="E17" s="2">
        <v>191667</v>
      </c>
      <c r="F17" s="4">
        <v>1237</v>
      </c>
      <c r="G17" s="2">
        <v>1710972</v>
      </c>
      <c r="H17" s="5">
        <v>35657</v>
      </c>
    </row>
    <row r="18" spans="1:8" x14ac:dyDescent="0.3">
      <c r="A18">
        <v>17</v>
      </c>
      <c r="B18" t="s">
        <v>207</v>
      </c>
      <c r="C18" s="2">
        <v>26435354</v>
      </c>
      <c r="D18" s="3">
        <v>-0.78</v>
      </c>
      <c r="E18" s="2">
        <v>5806975</v>
      </c>
      <c r="F18" s="4">
        <v>2471</v>
      </c>
      <c r="G18" s="2">
        <v>44922302</v>
      </c>
      <c r="H18" s="5">
        <v>42902</v>
      </c>
    </row>
    <row r="19" spans="1:8" x14ac:dyDescent="0.3">
      <c r="A19">
        <v>18</v>
      </c>
      <c r="B19" t="s">
        <v>208</v>
      </c>
      <c r="C19" s="2">
        <v>2188199</v>
      </c>
      <c r="D19" s="3">
        <v>-0.77800000000000002</v>
      </c>
      <c r="E19" s="2">
        <v>486627</v>
      </c>
      <c r="F19" s="4">
        <v>1684</v>
      </c>
      <c r="G19" s="2">
        <v>3626883</v>
      </c>
      <c r="H19" s="5">
        <v>38646</v>
      </c>
    </row>
    <row r="20" spans="1:8" x14ac:dyDescent="0.3">
      <c r="A20">
        <v>19</v>
      </c>
      <c r="B20" t="s">
        <v>209</v>
      </c>
      <c r="C20" s="2">
        <v>1429100</v>
      </c>
      <c r="D20" s="3">
        <v>-0.77700000000000002</v>
      </c>
      <c r="E20" s="2">
        <v>318545</v>
      </c>
      <c r="F20">
        <v>754</v>
      </c>
      <c r="G20" s="2">
        <v>2626800</v>
      </c>
      <c r="H20" s="5">
        <v>39276</v>
      </c>
    </row>
    <row r="21" spans="1:8" x14ac:dyDescent="0.3">
      <c r="A21">
        <v>20</v>
      </c>
      <c r="B21" t="s">
        <v>210</v>
      </c>
      <c r="C21" s="2">
        <v>2841488</v>
      </c>
      <c r="D21" s="3">
        <v>-0.77700000000000002</v>
      </c>
      <c r="E21" s="2">
        <v>632262</v>
      </c>
      <c r="F21">
        <v>810</v>
      </c>
      <c r="G21" s="2">
        <v>4936819</v>
      </c>
      <c r="H21" s="5">
        <v>41145</v>
      </c>
    </row>
    <row r="22" spans="1:8" x14ac:dyDescent="0.3">
      <c r="A22">
        <v>21</v>
      </c>
      <c r="B22" t="s">
        <v>211</v>
      </c>
      <c r="C22" s="2">
        <v>12510374</v>
      </c>
      <c r="D22" s="3">
        <v>-0.77400000000000002</v>
      </c>
      <c r="E22" s="2">
        <v>2832454</v>
      </c>
      <c r="F22" s="4">
        <v>1276</v>
      </c>
      <c r="G22" s="2">
        <v>19162740</v>
      </c>
      <c r="H22" s="5">
        <v>39871</v>
      </c>
    </row>
    <row r="23" spans="1:8" x14ac:dyDescent="0.3">
      <c r="A23">
        <v>22</v>
      </c>
      <c r="B23" t="s">
        <v>212</v>
      </c>
      <c r="C23" s="2">
        <v>901062</v>
      </c>
      <c r="D23" s="3">
        <v>-0.77300000000000002</v>
      </c>
      <c r="E23" s="2">
        <v>204551</v>
      </c>
      <c r="F23" s="4">
        <v>1176</v>
      </c>
      <c r="G23" s="2">
        <v>1738477</v>
      </c>
      <c r="H23" s="5">
        <v>42692</v>
      </c>
    </row>
    <row r="24" spans="1:8" x14ac:dyDescent="0.3">
      <c r="A24">
        <v>23</v>
      </c>
      <c r="B24" t="s">
        <v>213</v>
      </c>
      <c r="C24" s="2">
        <v>878164</v>
      </c>
      <c r="D24" s="3">
        <v>-0.77</v>
      </c>
      <c r="E24" s="2">
        <v>202398</v>
      </c>
      <c r="F24">
        <v>612</v>
      </c>
      <c r="G24" s="2">
        <v>1659002</v>
      </c>
      <c r="H24" s="5">
        <v>42769</v>
      </c>
    </row>
    <row r="25" spans="1:8" x14ac:dyDescent="0.3">
      <c r="A25">
        <v>24</v>
      </c>
      <c r="B25" t="s">
        <v>214</v>
      </c>
      <c r="C25" s="2">
        <v>2715848</v>
      </c>
      <c r="D25" s="3">
        <v>-0.77</v>
      </c>
      <c r="E25" s="2">
        <v>625469</v>
      </c>
      <c r="F25" s="4">
        <v>1969</v>
      </c>
      <c r="G25" s="2">
        <v>4928883</v>
      </c>
      <c r="H25" s="5">
        <v>37792</v>
      </c>
    </row>
    <row r="26" spans="1:8" x14ac:dyDescent="0.3">
      <c r="A26">
        <v>25</v>
      </c>
      <c r="B26" t="s">
        <v>215</v>
      </c>
      <c r="C26" s="2">
        <v>2984524</v>
      </c>
      <c r="D26" s="3">
        <v>-0.76800000000000002</v>
      </c>
      <c r="E26" s="2">
        <v>691224</v>
      </c>
      <c r="F26" s="4">
        <v>1338</v>
      </c>
      <c r="G26" s="2">
        <v>4775656</v>
      </c>
      <c r="H26" s="5">
        <v>39458</v>
      </c>
    </row>
    <row r="27" spans="1:8" x14ac:dyDescent="0.3">
      <c r="A27">
        <v>26</v>
      </c>
      <c r="B27" t="s">
        <v>216</v>
      </c>
      <c r="C27" s="2">
        <v>3035688</v>
      </c>
      <c r="D27" s="3">
        <v>-0.76600000000000001</v>
      </c>
      <c r="E27" s="2">
        <v>710944</v>
      </c>
      <c r="F27" s="4">
        <v>1807</v>
      </c>
      <c r="G27" s="2">
        <v>5001708</v>
      </c>
      <c r="H27" s="5">
        <v>38044</v>
      </c>
    </row>
    <row r="28" spans="1:8" x14ac:dyDescent="0.3">
      <c r="A28">
        <v>27</v>
      </c>
      <c r="B28" t="s">
        <v>217</v>
      </c>
      <c r="C28" s="2">
        <v>872950</v>
      </c>
      <c r="D28" s="3">
        <v>-0.76200000000000001</v>
      </c>
      <c r="E28" s="2">
        <v>207763</v>
      </c>
      <c r="F28" s="4">
        <v>1200</v>
      </c>
      <c r="G28" s="2">
        <v>1648818</v>
      </c>
      <c r="H28" s="5">
        <v>37855</v>
      </c>
    </row>
    <row r="29" spans="1:8" x14ac:dyDescent="0.3">
      <c r="A29">
        <v>28</v>
      </c>
      <c r="B29" t="s">
        <v>218</v>
      </c>
      <c r="C29" s="2">
        <v>18513305</v>
      </c>
      <c r="D29" s="3">
        <v>-0.76200000000000001</v>
      </c>
      <c r="E29" s="2">
        <v>4415081</v>
      </c>
      <c r="F29" s="4">
        <v>2711</v>
      </c>
      <c r="G29" s="2">
        <v>43254409</v>
      </c>
      <c r="H29" s="5">
        <v>37603</v>
      </c>
    </row>
    <row r="30" spans="1:8" x14ac:dyDescent="0.3">
      <c r="A30">
        <v>29</v>
      </c>
      <c r="B30" t="s">
        <v>219</v>
      </c>
      <c r="C30" s="2">
        <v>33732515</v>
      </c>
      <c r="D30" s="3">
        <v>-0.76200000000000001</v>
      </c>
      <c r="E30" s="2">
        <v>8028439</v>
      </c>
      <c r="F30" s="4">
        <v>2551</v>
      </c>
      <c r="G30" s="2">
        <v>53261944</v>
      </c>
      <c r="H30" s="5">
        <v>40914</v>
      </c>
    </row>
    <row r="31" spans="1:8" x14ac:dyDescent="0.3">
      <c r="A31">
        <v>30</v>
      </c>
      <c r="B31" t="s">
        <v>220</v>
      </c>
      <c r="C31" s="2">
        <v>1116504</v>
      </c>
      <c r="D31" s="3">
        <v>-0.76</v>
      </c>
      <c r="E31" s="2">
        <v>267441</v>
      </c>
      <c r="F31" s="4">
        <v>1218</v>
      </c>
      <c r="G31" s="2">
        <v>1945552</v>
      </c>
      <c r="H31" s="5">
        <v>35146</v>
      </c>
    </row>
    <row r="32" spans="1:8" x14ac:dyDescent="0.3">
      <c r="A32">
        <v>31</v>
      </c>
      <c r="B32" t="s">
        <v>221</v>
      </c>
      <c r="C32" s="2">
        <v>1470592</v>
      </c>
      <c r="D32" s="3">
        <v>-0.75900000000000001</v>
      </c>
      <c r="E32" s="2">
        <v>354955</v>
      </c>
      <c r="F32" s="4">
        <v>2012</v>
      </c>
      <c r="G32" s="2">
        <v>3020664</v>
      </c>
      <c r="H32" s="5">
        <v>42300</v>
      </c>
    </row>
    <row r="33" spans="1:8" x14ac:dyDescent="0.3">
      <c r="A33">
        <v>32</v>
      </c>
      <c r="B33" t="s">
        <v>222</v>
      </c>
      <c r="C33" s="2">
        <v>2722420</v>
      </c>
      <c r="D33" s="3">
        <v>-0.75900000000000001</v>
      </c>
      <c r="E33" s="2">
        <v>655891</v>
      </c>
      <c r="F33" s="4">
        <v>2314</v>
      </c>
      <c r="G33" s="2">
        <v>4969853</v>
      </c>
      <c r="H33" s="5">
        <v>43168</v>
      </c>
    </row>
    <row r="34" spans="1:8" x14ac:dyDescent="0.3">
      <c r="A34">
        <v>33</v>
      </c>
      <c r="B34" t="s">
        <v>223</v>
      </c>
      <c r="C34" s="2">
        <v>4632847</v>
      </c>
      <c r="D34" s="3">
        <v>-0.75900000000000001</v>
      </c>
      <c r="E34" s="2">
        <v>1116099</v>
      </c>
      <c r="F34">
        <v>804</v>
      </c>
      <c r="G34" s="2">
        <v>7718961</v>
      </c>
      <c r="H34" s="5">
        <v>37939</v>
      </c>
    </row>
    <row r="35" spans="1:8" x14ac:dyDescent="0.3">
      <c r="A35">
        <v>34</v>
      </c>
      <c r="B35" t="s">
        <v>224</v>
      </c>
      <c r="C35" s="2">
        <v>1844972</v>
      </c>
      <c r="D35" s="3">
        <v>-0.75700000000000001</v>
      </c>
      <c r="E35" s="2">
        <v>448555</v>
      </c>
      <c r="F35" s="4">
        <v>1463</v>
      </c>
      <c r="G35" s="2">
        <v>3500605</v>
      </c>
      <c r="H35" s="5">
        <v>42713</v>
      </c>
    </row>
    <row r="36" spans="1:8" x14ac:dyDescent="0.3">
      <c r="A36">
        <v>35</v>
      </c>
      <c r="B36" t="s">
        <v>225</v>
      </c>
      <c r="C36" s="2">
        <v>21744470</v>
      </c>
      <c r="D36" s="3">
        <v>-0.75700000000000001</v>
      </c>
      <c r="E36" s="2">
        <v>5279245</v>
      </c>
      <c r="F36" s="4">
        <v>2659</v>
      </c>
      <c r="G36" s="2">
        <v>34341945</v>
      </c>
      <c r="H36" s="5">
        <v>41278</v>
      </c>
    </row>
    <row r="37" spans="1:8" x14ac:dyDescent="0.3">
      <c r="A37">
        <v>36</v>
      </c>
      <c r="B37" t="s">
        <v>226</v>
      </c>
      <c r="C37" s="2">
        <v>34058360</v>
      </c>
      <c r="D37" s="3">
        <v>-0.75600000000000001</v>
      </c>
      <c r="E37" s="2">
        <v>8317995</v>
      </c>
      <c r="F37" s="4">
        <v>2591</v>
      </c>
      <c r="G37" s="2">
        <v>64473115</v>
      </c>
      <c r="H37" s="5">
        <v>41432</v>
      </c>
    </row>
    <row r="38" spans="1:8" x14ac:dyDescent="0.3">
      <c r="A38">
        <v>37</v>
      </c>
      <c r="B38" t="s">
        <v>227</v>
      </c>
      <c r="C38" s="2">
        <v>676659</v>
      </c>
      <c r="D38" s="3">
        <v>-0.755</v>
      </c>
      <c r="E38" s="2">
        <v>165729</v>
      </c>
      <c r="F38">
        <v>932</v>
      </c>
      <c r="G38" s="2">
        <v>1176982</v>
      </c>
      <c r="H38" s="5">
        <v>34817</v>
      </c>
    </row>
    <row r="39" spans="1:8" x14ac:dyDescent="0.3">
      <c r="A39">
        <v>38</v>
      </c>
      <c r="B39" t="s">
        <v>228</v>
      </c>
      <c r="C39" s="2">
        <v>15181624</v>
      </c>
      <c r="D39" s="3">
        <v>-0.754</v>
      </c>
      <c r="E39" s="2">
        <v>3729287</v>
      </c>
      <c r="F39" s="4">
        <v>2125</v>
      </c>
      <c r="G39" s="2">
        <v>30617396</v>
      </c>
      <c r="H39" s="5">
        <v>43210</v>
      </c>
    </row>
    <row r="40" spans="1:8" x14ac:dyDescent="0.3">
      <c r="A40">
        <v>39</v>
      </c>
      <c r="B40" t="s">
        <v>229</v>
      </c>
      <c r="C40" s="2">
        <v>1158017</v>
      </c>
      <c r="D40" s="3">
        <v>-0.752</v>
      </c>
      <c r="E40" s="2">
        <v>287717</v>
      </c>
      <c r="F40">
        <v>772</v>
      </c>
      <c r="G40" s="2">
        <v>2455635</v>
      </c>
      <c r="H40" s="5">
        <v>42979</v>
      </c>
    </row>
    <row r="41" spans="1:8" x14ac:dyDescent="0.3">
      <c r="A41">
        <v>40</v>
      </c>
      <c r="B41" t="s">
        <v>230</v>
      </c>
      <c r="C41" s="2">
        <v>994431</v>
      </c>
      <c r="D41" s="3">
        <v>-0.75</v>
      </c>
      <c r="E41" s="2">
        <v>248991</v>
      </c>
      <c r="F41">
        <v>817</v>
      </c>
      <c r="G41" s="2">
        <v>1799312</v>
      </c>
      <c r="H41" s="5">
        <v>42846</v>
      </c>
    </row>
    <row r="42" spans="1:8" x14ac:dyDescent="0.3">
      <c r="A42">
        <v>41</v>
      </c>
      <c r="B42" t="s">
        <v>231</v>
      </c>
      <c r="C42" s="2">
        <v>1950260</v>
      </c>
      <c r="D42" s="3">
        <v>-0.75</v>
      </c>
      <c r="E42" s="2">
        <v>486726</v>
      </c>
      <c r="F42" s="4">
        <v>1605</v>
      </c>
      <c r="G42" s="2">
        <v>3351751</v>
      </c>
      <c r="H42" s="5">
        <v>39724</v>
      </c>
    </row>
    <row r="43" spans="1:8" x14ac:dyDescent="0.3">
      <c r="A43">
        <v>42</v>
      </c>
      <c r="B43" t="s">
        <v>232</v>
      </c>
      <c r="C43" s="2">
        <v>2012709</v>
      </c>
      <c r="D43" s="3">
        <v>-0.749</v>
      </c>
      <c r="E43" s="2">
        <v>504908</v>
      </c>
      <c r="F43" s="4">
        <v>2020</v>
      </c>
      <c r="G43" s="2">
        <v>3915251</v>
      </c>
      <c r="H43" s="5">
        <v>42615</v>
      </c>
    </row>
    <row r="44" spans="1:8" x14ac:dyDescent="0.3">
      <c r="A44">
        <v>43</v>
      </c>
      <c r="B44" t="s">
        <v>233</v>
      </c>
      <c r="C44" s="2">
        <v>1968505</v>
      </c>
      <c r="D44" s="3">
        <v>-0.748</v>
      </c>
      <c r="E44" s="2">
        <v>495756</v>
      </c>
      <c r="F44">
        <v>956</v>
      </c>
      <c r="G44" s="2">
        <v>3337931</v>
      </c>
      <c r="H44" s="5">
        <v>39031</v>
      </c>
    </row>
    <row r="45" spans="1:8" x14ac:dyDescent="0.3">
      <c r="A45">
        <v>44</v>
      </c>
      <c r="B45" t="s">
        <v>234</v>
      </c>
      <c r="C45" s="2">
        <v>1587137</v>
      </c>
      <c r="D45" s="3">
        <v>-0.747</v>
      </c>
      <c r="E45" s="2">
        <v>401983</v>
      </c>
      <c r="F45" s="4">
        <v>1274</v>
      </c>
      <c r="G45" s="2">
        <v>2827666</v>
      </c>
      <c r="H45" s="5">
        <v>41887</v>
      </c>
    </row>
    <row r="46" spans="1:8" x14ac:dyDescent="0.3">
      <c r="A46">
        <v>45</v>
      </c>
      <c r="B46" t="s">
        <v>235</v>
      </c>
      <c r="C46" s="2">
        <v>13501349</v>
      </c>
      <c r="D46" s="3">
        <v>-0.746</v>
      </c>
      <c r="E46" s="2">
        <v>3430655</v>
      </c>
      <c r="F46" s="4">
        <v>2220</v>
      </c>
      <c r="G46" s="2">
        <v>22395806</v>
      </c>
      <c r="H46" s="5">
        <v>42748</v>
      </c>
    </row>
    <row r="47" spans="1:8" x14ac:dyDescent="0.3">
      <c r="A47">
        <v>46</v>
      </c>
      <c r="B47" t="s">
        <v>236</v>
      </c>
      <c r="C47" s="2">
        <v>15815497</v>
      </c>
      <c r="D47" s="3">
        <v>-0.74399999999999999</v>
      </c>
      <c r="E47" s="2">
        <v>4046455</v>
      </c>
      <c r="F47" s="4">
        <v>2735</v>
      </c>
      <c r="G47" s="2">
        <v>28873374</v>
      </c>
      <c r="H47" s="5">
        <v>41516</v>
      </c>
    </row>
    <row r="48" spans="1:8" x14ac:dyDescent="0.3">
      <c r="A48">
        <v>47</v>
      </c>
      <c r="B48" t="s">
        <v>237</v>
      </c>
      <c r="C48" s="2">
        <v>4438899</v>
      </c>
      <c r="D48" s="3">
        <v>-0.74299999999999999</v>
      </c>
      <c r="E48" s="2">
        <v>1140136</v>
      </c>
      <c r="F48" s="4">
        <v>1975</v>
      </c>
      <c r="G48" s="2">
        <v>7660806</v>
      </c>
      <c r="H48" s="5">
        <v>37869</v>
      </c>
    </row>
    <row r="49" spans="1:8" x14ac:dyDescent="0.3">
      <c r="A49">
        <v>48</v>
      </c>
      <c r="B49" t="s">
        <v>238</v>
      </c>
      <c r="C49" s="2">
        <v>2080051</v>
      </c>
      <c r="D49" s="3">
        <v>-0.74199999999999999</v>
      </c>
      <c r="E49" s="2">
        <v>537262</v>
      </c>
      <c r="F49" s="4">
        <v>1513</v>
      </c>
      <c r="G49" s="2">
        <v>3740823</v>
      </c>
      <c r="H49" s="5">
        <v>42741</v>
      </c>
    </row>
    <row r="50" spans="1:8" x14ac:dyDescent="0.3">
      <c r="A50">
        <v>49</v>
      </c>
      <c r="B50" t="s">
        <v>239</v>
      </c>
      <c r="C50" s="2">
        <v>85171450</v>
      </c>
      <c r="D50" s="3">
        <v>-0.73899999999999999</v>
      </c>
      <c r="E50" s="2">
        <v>22259030</v>
      </c>
      <c r="F50" s="4">
        <v>3655</v>
      </c>
      <c r="G50" s="2">
        <v>166167230</v>
      </c>
      <c r="H50" s="5">
        <v>42048</v>
      </c>
    </row>
    <row r="51" spans="1:8" x14ac:dyDescent="0.3">
      <c r="A51">
        <v>50</v>
      </c>
      <c r="B51" t="s">
        <v>240</v>
      </c>
      <c r="C51" s="2">
        <v>10221705</v>
      </c>
      <c r="D51" s="3">
        <v>-0.73399999999999999</v>
      </c>
      <c r="E51" s="2">
        <v>2714865</v>
      </c>
      <c r="F51" s="4">
        <v>2253</v>
      </c>
      <c r="G51" s="2">
        <v>20700082</v>
      </c>
      <c r="H51" s="5">
        <v>38527</v>
      </c>
    </row>
    <row r="52" spans="1:8" x14ac:dyDescent="0.3">
      <c r="A52">
        <v>51</v>
      </c>
      <c r="B52" t="s">
        <v>241</v>
      </c>
      <c r="C52" s="2">
        <v>1100042</v>
      </c>
      <c r="D52" s="3">
        <v>-0.73299999999999998</v>
      </c>
      <c r="E52" s="2">
        <v>293296</v>
      </c>
      <c r="F52">
        <v>862</v>
      </c>
      <c r="G52" s="2">
        <v>1978592</v>
      </c>
      <c r="H52" s="5">
        <v>42468</v>
      </c>
    </row>
    <row r="53" spans="1:8" x14ac:dyDescent="0.3">
      <c r="A53">
        <v>52</v>
      </c>
      <c r="B53" t="s">
        <v>242</v>
      </c>
      <c r="C53" s="2">
        <v>1402823</v>
      </c>
      <c r="D53" s="3">
        <v>-0.73099999999999998</v>
      </c>
      <c r="E53" s="2">
        <v>377322</v>
      </c>
      <c r="F53" s="4">
        <v>1554</v>
      </c>
      <c r="G53" s="2">
        <v>2423468</v>
      </c>
      <c r="H53" s="5">
        <v>42622</v>
      </c>
    </row>
    <row r="54" spans="1:8" x14ac:dyDescent="0.3">
      <c r="A54">
        <v>53</v>
      </c>
      <c r="B54" t="s">
        <v>243</v>
      </c>
      <c r="C54" s="2">
        <v>1365000</v>
      </c>
      <c r="D54" s="3">
        <v>-0.73</v>
      </c>
      <c r="E54" s="2">
        <v>369000</v>
      </c>
      <c r="F54" s="4">
        <v>1314</v>
      </c>
      <c r="G54" s="2">
        <v>2246000</v>
      </c>
      <c r="H54" s="5">
        <v>42321</v>
      </c>
    </row>
    <row r="55" spans="1:8" x14ac:dyDescent="0.3">
      <c r="A55">
        <v>54</v>
      </c>
      <c r="B55" t="s">
        <v>244</v>
      </c>
      <c r="C55" s="2">
        <v>2181379</v>
      </c>
      <c r="D55" s="3">
        <v>-0.72899999999999998</v>
      </c>
      <c r="E55" s="2">
        <v>590549</v>
      </c>
      <c r="F55" s="4">
        <v>1561</v>
      </c>
      <c r="G55" s="2">
        <v>4159986</v>
      </c>
      <c r="H55" s="5">
        <v>36770</v>
      </c>
    </row>
    <row r="56" spans="1:8" x14ac:dyDescent="0.3">
      <c r="A56">
        <v>55</v>
      </c>
      <c r="B56" t="s">
        <v>245</v>
      </c>
      <c r="C56" s="2">
        <v>1131094</v>
      </c>
      <c r="D56" s="3">
        <v>-0.72799999999999998</v>
      </c>
      <c r="E56" s="2">
        <v>307098</v>
      </c>
      <c r="F56" s="4">
        <v>1106</v>
      </c>
      <c r="G56" s="2">
        <v>2042530</v>
      </c>
      <c r="H56" s="5">
        <v>35090</v>
      </c>
    </row>
    <row r="57" spans="1:8" x14ac:dyDescent="0.3">
      <c r="A57">
        <v>56</v>
      </c>
      <c r="B57" t="s">
        <v>246</v>
      </c>
      <c r="C57" s="2">
        <v>30619130</v>
      </c>
      <c r="D57" s="3">
        <v>-0.72799999999999998</v>
      </c>
      <c r="E57" s="2">
        <v>8318385</v>
      </c>
      <c r="F57" s="4">
        <v>2759</v>
      </c>
      <c r="G57" s="2">
        <v>60054530</v>
      </c>
      <c r="H57" s="5">
        <v>40004</v>
      </c>
    </row>
    <row r="58" spans="1:8" x14ac:dyDescent="0.3">
      <c r="A58">
        <v>57</v>
      </c>
      <c r="B58" t="s">
        <v>247</v>
      </c>
      <c r="C58" s="2">
        <v>15488870</v>
      </c>
      <c r="D58" s="3">
        <v>-0.72699999999999998</v>
      </c>
      <c r="E58" s="2">
        <v>4228385</v>
      </c>
      <c r="F58" s="4">
        <v>3042</v>
      </c>
      <c r="G58" s="2">
        <v>28212337</v>
      </c>
      <c r="H58" s="5">
        <v>38646</v>
      </c>
    </row>
    <row r="59" spans="1:8" x14ac:dyDescent="0.3">
      <c r="A59">
        <v>58</v>
      </c>
      <c r="B59" t="s">
        <v>248</v>
      </c>
      <c r="C59" s="2">
        <v>2131001</v>
      </c>
      <c r="D59" s="3">
        <v>-0.72499999999999998</v>
      </c>
      <c r="E59" s="2">
        <v>586576</v>
      </c>
      <c r="F59" s="4">
        <v>1393</v>
      </c>
      <c r="G59" s="2">
        <v>4073582</v>
      </c>
      <c r="H59" s="5">
        <v>35461</v>
      </c>
    </row>
    <row r="60" spans="1:8" x14ac:dyDescent="0.3">
      <c r="A60">
        <v>59</v>
      </c>
      <c r="B60" t="s">
        <v>249</v>
      </c>
      <c r="C60" s="2">
        <v>2409156</v>
      </c>
      <c r="D60" s="3">
        <v>-0.72399999999999998</v>
      </c>
      <c r="E60" s="2">
        <v>664351</v>
      </c>
      <c r="F60" s="4">
        <v>1742</v>
      </c>
      <c r="G60" s="2">
        <v>4543320</v>
      </c>
      <c r="H60" s="5">
        <v>39885</v>
      </c>
    </row>
    <row r="61" spans="1:8" x14ac:dyDescent="0.3">
      <c r="A61">
        <v>60</v>
      </c>
      <c r="B61" t="s">
        <v>250</v>
      </c>
      <c r="C61" s="2">
        <v>908999</v>
      </c>
      <c r="D61" s="3">
        <v>-0.72299999999999998</v>
      </c>
      <c r="E61" s="2">
        <v>251749</v>
      </c>
      <c r="F61">
        <v>902</v>
      </c>
      <c r="G61" s="2">
        <v>1781694</v>
      </c>
      <c r="H61" s="5">
        <v>33198</v>
      </c>
    </row>
    <row r="62" spans="1:8" x14ac:dyDescent="0.3">
      <c r="A62">
        <v>61</v>
      </c>
      <c r="B62" t="s">
        <v>251</v>
      </c>
      <c r="C62" s="2">
        <v>32902299</v>
      </c>
      <c r="D62" s="3">
        <v>-0.72299999999999998</v>
      </c>
      <c r="E62" s="2">
        <v>9119389</v>
      </c>
      <c r="F62" s="4">
        <v>3332</v>
      </c>
      <c r="G62" s="2">
        <v>63075011</v>
      </c>
      <c r="H62" s="5">
        <v>40298</v>
      </c>
    </row>
    <row r="63" spans="1:8" x14ac:dyDescent="0.3">
      <c r="A63">
        <v>62</v>
      </c>
      <c r="B63" t="s">
        <v>252</v>
      </c>
      <c r="C63" s="2">
        <v>1415023</v>
      </c>
      <c r="D63" s="3">
        <v>-0.72099999999999997</v>
      </c>
      <c r="E63" s="2">
        <v>395254</v>
      </c>
      <c r="F63" s="4">
        <v>1500</v>
      </c>
      <c r="G63" s="2">
        <v>2529395</v>
      </c>
      <c r="H63" s="5">
        <v>40795</v>
      </c>
    </row>
    <row r="64" spans="1:8" x14ac:dyDescent="0.3">
      <c r="A64">
        <v>63</v>
      </c>
      <c r="B64" t="s">
        <v>253</v>
      </c>
      <c r="C64" s="2">
        <v>1370831</v>
      </c>
      <c r="D64" s="3">
        <v>-0.72</v>
      </c>
      <c r="E64" s="2">
        <v>384106</v>
      </c>
      <c r="F64">
        <v>837</v>
      </c>
      <c r="G64" s="2">
        <v>2312463</v>
      </c>
      <c r="H64" s="5">
        <v>35461</v>
      </c>
    </row>
    <row r="65" spans="1:8" x14ac:dyDescent="0.3">
      <c r="A65">
        <v>64</v>
      </c>
      <c r="B65" t="s">
        <v>254</v>
      </c>
      <c r="C65" s="2">
        <v>3669530</v>
      </c>
      <c r="D65" s="3">
        <v>-0.72</v>
      </c>
      <c r="E65" s="2">
        <v>1026757</v>
      </c>
      <c r="F65" s="4">
        <v>1525</v>
      </c>
      <c r="G65" s="2">
        <v>7018189</v>
      </c>
      <c r="H65" s="5">
        <v>41605</v>
      </c>
    </row>
    <row r="66" spans="1:8" x14ac:dyDescent="0.3">
      <c r="A66">
        <v>65</v>
      </c>
      <c r="B66" t="s">
        <v>255</v>
      </c>
      <c r="C66" s="2">
        <v>3822803</v>
      </c>
      <c r="D66" s="3">
        <v>-0.72</v>
      </c>
      <c r="E66" s="2">
        <v>1069393</v>
      </c>
      <c r="F66" s="4">
        <v>1608</v>
      </c>
      <c r="G66" s="2">
        <v>7078738</v>
      </c>
      <c r="H66" s="5">
        <v>41082</v>
      </c>
    </row>
    <row r="67" spans="1:8" x14ac:dyDescent="0.3">
      <c r="A67">
        <v>66</v>
      </c>
      <c r="B67" t="s">
        <v>256</v>
      </c>
      <c r="C67" s="2">
        <v>169189427</v>
      </c>
      <c r="D67" s="3">
        <v>-0.72</v>
      </c>
      <c r="E67" s="2">
        <v>47422212</v>
      </c>
      <c r="F67" s="4">
        <v>4375</v>
      </c>
      <c r="G67" s="2">
        <v>381011219</v>
      </c>
      <c r="H67" s="5">
        <v>40739</v>
      </c>
    </row>
    <row r="68" spans="1:8" x14ac:dyDescent="0.3">
      <c r="A68">
        <v>67</v>
      </c>
      <c r="B68" t="s">
        <v>257</v>
      </c>
      <c r="C68" s="2">
        <v>4171226</v>
      </c>
      <c r="D68" s="3">
        <v>-0.71899999999999997</v>
      </c>
      <c r="E68" s="2">
        <v>1170307</v>
      </c>
      <c r="F68" s="4">
        <v>2207</v>
      </c>
      <c r="G68" s="2">
        <v>9436390</v>
      </c>
      <c r="H68" s="5">
        <v>38177</v>
      </c>
    </row>
    <row r="69" spans="1:8" x14ac:dyDescent="0.3">
      <c r="A69">
        <v>68</v>
      </c>
      <c r="B69" t="s">
        <v>258</v>
      </c>
      <c r="C69" s="2">
        <v>1375320</v>
      </c>
      <c r="D69" s="3">
        <v>-0.71799999999999997</v>
      </c>
      <c r="E69" s="2">
        <v>387925</v>
      </c>
      <c r="F69" s="4">
        <v>2417</v>
      </c>
      <c r="G69" s="2">
        <v>2184640</v>
      </c>
      <c r="H69" s="5">
        <v>42300</v>
      </c>
    </row>
    <row r="70" spans="1:8" x14ac:dyDescent="0.3">
      <c r="A70">
        <v>69</v>
      </c>
      <c r="B70" t="s">
        <v>259</v>
      </c>
      <c r="C70" s="2">
        <v>1617462</v>
      </c>
      <c r="D70" s="3">
        <v>-0.71799999999999997</v>
      </c>
      <c r="E70" s="2">
        <v>456891</v>
      </c>
      <c r="F70">
        <v>881</v>
      </c>
      <c r="G70" s="2">
        <v>3500000</v>
      </c>
      <c r="H70" s="5">
        <v>32374</v>
      </c>
    </row>
    <row r="71" spans="1:8" x14ac:dyDescent="0.3">
      <c r="A71">
        <v>70</v>
      </c>
      <c r="B71" t="s">
        <v>260</v>
      </c>
      <c r="C71" s="2">
        <v>20497596</v>
      </c>
      <c r="D71" s="3">
        <v>-0.71799999999999997</v>
      </c>
      <c r="E71" s="2">
        <v>5779692</v>
      </c>
      <c r="F71" s="4">
        <v>1641</v>
      </c>
      <c r="G71" s="2">
        <v>36843682</v>
      </c>
      <c r="H71" s="5">
        <v>39829</v>
      </c>
    </row>
    <row r="72" spans="1:8" x14ac:dyDescent="0.3">
      <c r="A72">
        <v>71</v>
      </c>
      <c r="B72" t="s">
        <v>261</v>
      </c>
      <c r="C72" s="2">
        <v>5107604</v>
      </c>
      <c r="D72" s="3">
        <v>-0.71699999999999997</v>
      </c>
      <c r="E72" s="2">
        <v>1445326</v>
      </c>
      <c r="F72" s="4">
        <v>3015</v>
      </c>
      <c r="G72" s="2">
        <v>9252038</v>
      </c>
      <c r="H72" s="5">
        <v>42468</v>
      </c>
    </row>
    <row r="73" spans="1:8" x14ac:dyDescent="0.3">
      <c r="A73">
        <v>72</v>
      </c>
      <c r="B73" t="s">
        <v>262</v>
      </c>
      <c r="C73" s="2">
        <v>24760882</v>
      </c>
      <c r="D73" s="3">
        <v>-0.71699999999999997</v>
      </c>
      <c r="E73" s="2">
        <v>7016502</v>
      </c>
      <c r="F73" s="4">
        <v>2669</v>
      </c>
      <c r="G73" s="2">
        <v>52000688</v>
      </c>
      <c r="H73" s="5">
        <v>40368</v>
      </c>
    </row>
    <row r="74" spans="1:8" x14ac:dyDescent="0.3">
      <c r="A74">
        <v>73</v>
      </c>
      <c r="B74" t="s">
        <v>263</v>
      </c>
      <c r="C74" s="2">
        <v>1330520</v>
      </c>
      <c r="D74" s="3">
        <v>-0.71599999999999997</v>
      </c>
      <c r="E74" s="2">
        <v>377737</v>
      </c>
      <c r="F74" s="4">
        <v>1621</v>
      </c>
      <c r="G74" s="2">
        <v>3102550</v>
      </c>
      <c r="H74" s="5">
        <v>38581</v>
      </c>
    </row>
    <row r="75" spans="1:8" x14ac:dyDescent="0.3">
      <c r="A75">
        <v>74</v>
      </c>
      <c r="B75" t="s">
        <v>264</v>
      </c>
      <c r="C75" s="2">
        <v>3005175</v>
      </c>
      <c r="D75" s="3">
        <v>-0.71599999999999997</v>
      </c>
      <c r="E75" s="2">
        <v>854198</v>
      </c>
      <c r="F75">
        <v>877</v>
      </c>
      <c r="G75" s="2">
        <v>5520368</v>
      </c>
      <c r="H75" s="5">
        <v>39185</v>
      </c>
    </row>
    <row r="76" spans="1:8" x14ac:dyDescent="0.3">
      <c r="A76">
        <v>75</v>
      </c>
      <c r="B76" t="s">
        <v>265</v>
      </c>
      <c r="C76" s="2">
        <v>2007567</v>
      </c>
      <c r="D76" s="3">
        <v>-0.71399999999999997</v>
      </c>
      <c r="E76" s="2">
        <v>573566</v>
      </c>
      <c r="F76" s="4">
        <v>1037</v>
      </c>
      <c r="G76" s="2">
        <v>6206566</v>
      </c>
      <c r="H76" s="5">
        <v>41633</v>
      </c>
    </row>
    <row r="77" spans="1:8" x14ac:dyDescent="0.3">
      <c r="A77">
        <v>76</v>
      </c>
      <c r="B77" t="s">
        <v>266</v>
      </c>
      <c r="C77" s="2">
        <v>2563365</v>
      </c>
      <c r="D77" s="3">
        <v>-0.71299999999999997</v>
      </c>
      <c r="E77" s="2">
        <v>736505</v>
      </c>
      <c r="F77">
        <v>935</v>
      </c>
      <c r="G77" s="2">
        <v>4205000</v>
      </c>
      <c r="H77" s="5">
        <v>33270</v>
      </c>
    </row>
    <row r="78" spans="1:8" x14ac:dyDescent="0.3">
      <c r="A78">
        <v>77</v>
      </c>
      <c r="B78" t="s">
        <v>267</v>
      </c>
      <c r="C78" s="2">
        <v>2108796</v>
      </c>
      <c r="D78" s="3">
        <v>-0.71</v>
      </c>
      <c r="E78" s="2">
        <v>612495</v>
      </c>
      <c r="F78" s="4">
        <v>2261</v>
      </c>
      <c r="G78" s="2">
        <v>3825421</v>
      </c>
      <c r="H78" s="5">
        <v>37736</v>
      </c>
    </row>
    <row r="79" spans="1:8" x14ac:dyDescent="0.3">
      <c r="A79">
        <v>78</v>
      </c>
      <c r="B79" t="s">
        <v>268</v>
      </c>
      <c r="C79" s="2">
        <v>7552190</v>
      </c>
      <c r="D79" s="3">
        <v>-0.71</v>
      </c>
      <c r="E79" s="2">
        <v>2189595</v>
      </c>
      <c r="F79" s="4">
        <v>1355</v>
      </c>
      <c r="G79" s="2">
        <v>15935068</v>
      </c>
      <c r="H79" s="5">
        <v>34194</v>
      </c>
    </row>
    <row r="80" spans="1:8" x14ac:dyDescent="0.3">
      <c r="A80">
        <v>79</v>
      </c>
      <c r="B80" t="s">
        <v>269</v>
      </c>
      <c r="C80" s="2">
        <v>984627</v>
      </c>
      <c r="D80" s="3">
        <v>-0.70899999999999996</v>
      </c>
      <c r="E80" s="2">
        <v>286602</v>
      </c>
      <c r="F80">
        <v>871</v>
      </c>
      <c r="G80" s="2">
        <v>2034470</v>
      </c>
      <c r="H80" s="5">
        <v>33809</v>
      </c>
    </row>
    <row r="81" spans="1:8" x14ac:dyDescent="0.3">
      <c r="A81">
        <v>80</v>
      </c>
      <c r="B81" t="s">
        <v>270</v>
      </c>
      <c r="C81" s="2">
        <v>1738315</v>
      </c>
      <c r="D81" s="3">
        <v>-0.70899999999999996</v>
      </c>
      <c r="E81" s="2">
        <v>505770</v>
      </c>
      <c r="F81">
        <v>850</v>
      </c>
      <c r="G81" s="2">
        <v>3246063</v>
      </c>
      <c r="H81" s="5">
        <v>34089</v>
      </c>
    </row>
    <row r="82" spans="1:8" x14ac:dyDescent="0.3">
      <c r="A82">
        <v>81</v>
      </c>
      <c r="B82" t="s">
        <v>271</v>
      </c>
      <c r="C82" s="2">
        <v>2074300</v>
      </c>
      <c r="D82" s="3">
        <v>-0.70799999999999996</v>
      </c>
      <c r="E82" s="2">
        <v>605157</v>
      </c>
      <c r="F82" s="4">
        <v>1200</v>
      </c>
      <c r="G82" s="2">
        <v>3526847</v>
      </c>
      <c r="H82" s="5">
        <v>39108</v>
      </c>
    </row>
    <row r="83" spans="1:8" x14ac:dyDescent="0.3">
      <c r="A83">
        <v>82</v>
      </c>
      <c r="B83" t="s">
        <v>272</v>
      </c>
      <c r="C83" s="2">
        <v>2182900</v>
      </c>
      <c r="D83" s="3">
        <v>-0.70799999999999996</v>
      </c>
      <c r="E83" s="2">
        <v>636904</v>
      </c>
      <c r="F83" s="4">
        <v>2320</v>
      </c>
      <c r="G83" s="2">
        <v>4420080</v>
      </c>
      <c r="H83" s="5">
        <v>37484</v>
      </c>
    </row>
    <row r="84" spans="1:8" x14ac:dyDescent="0.3">
      <c r="A84">
        <v>83</v>
      </c>
      <c r="B84" t="s">
        <v>273</v>
      </c>
      <c r="C84" s="2">
        <v>29003866</v>
      </c>
      <c r="D84" s="3">
        <v>-0.70699999999999996</v>
      </c>
      <c r="E84" s="2">
        <v>8510186</v>
      </c>
      <c r="F84" s="4">
        <v>3412</v>
      </c>
      <c r="G84" s="2">
        <v>53900335</v>
      </c>
      <c r="H84" s="5">
        <v>41201</v>
      </c>
    </row>
    <row r="85" spans="1:8" x14ac:dyDescent="0.3">
      <c r="A85">
        <v>84</v>
      </c>
      <c r="B85" t="s">
        <v>274</v>
      </c>
      <c r="C85" s="2">
        <v>34539115</v>
      </c>
      <c r="D85" s="3">
        <v>-0.70699999999999996</v>
      </c>
      <c r="E85" s="2">
        <v>10117815</v>
      </c>
      <c r="F85" s="4">
        <v>3212</v>
      </c>
      <c r="G85" s="2">
        <v>75986503</v>
      </c>
      <c r="H85" s="5">
        <v>39640</v>
      </c>
    </row>
    <row r="86" spans="1:8" x14ac:dyDescent="0.3">
      <c r="A86">
        <v>85</v>
      </c>
      <c r="B86" t="s">
        <v>275</v>
      </c>
      <c r="C86" s="2">
        <v>25649011</v>
      </c>
      <c r="D86" s="3">
        <v>-0.70599999999999996</v>
      </c>
      <c r="E86" s="2">
        <v>7534816</v>
      </c>
      <c r="F86" s="4">
        <v>2253</v>
      </c>
      <c r="G86" s="2">
        <v>48637684</v>
      </c>
      <c r="H86" s="5">
        <v>41684</v>
      </c>
    </row>
    <row r="87" spans="1:8" x14ac:dyDescent="0.3">
      <c r="A87">
        <v>86</v>
      </c>
      <c r="B87" t="s">
        <v>276</v>
      </c>
      <c r="C87" s="2">
        <v>36160621</v>
      </c>
      <c r="D87" s="3">
        <v>-0.70599999999999996</v>
      </c>
      <c r="E87" s="2">
        <v>10614539</v>
      </c>
      <c r="F87" s="4">
        <v>3772</v>
      </c>
      <c r="G87" s="2">
        <v>74262031</v>
      </c>
      <c r="H87" s="5">
        <v>42874</v>
      </c>
    </row>
    <row r="88" spans="1:8" x14ac:dyDescent="0.3">
      <c r="A88">
        <v>87</v>
      </c>
      <c r="B88" t="s">
        <v>277</v>
      </c>
      <c r="C88" s="2">
        <v>2308145</v>
      </c>
      <c r="D88" s="3">
        <v>-0.70399999999999996</v>
      </c>
      <c r="E88" s="2">
        <v>684050</v>
      </c>
      <c r="F88" s="4">
        <v>1754</v>
      </c>
      <c r="G88" s="2">
        <v>4106588</v>
      </c>
      <c r="H88" s="5">
        <v>35853</v>
      </c>
    </row>
    <row r="89" spans="1:8" x14ac:dyDescent="0.3">
      <c r="A89">
        <v>88</v>
      </c>
      <c r="B89" t="s">
        <v>278</v>
      </c>
      <c r="C89" s="2">
        <v>56260707</v>
      </c>
      <c r="D89" s="3">
        <v>-0.70399999999999996</v>
      </c>
      <c r="E89" s="2">
        <v>16665299</v>
      </c>
      <c r="F89" s="4">
        <v>3665</v>
      </c>
      <c r="G89" s="2">
        <v>110485654</v>
      </c>
      <c r="H89" s="5">
        <v>40221</v>
      </c>
    </row>
    <row r="90" spans="1:8" x14ac:dyDescent="0.3">
      <c r="A90">
        <v>89</v>
      </c>
      <c r="B90" t="s">
        <v>279</v>
      </c>
      <c r="C90" s="2">
        <v>3036050</v>
      </c>
      <c r="D90" s="3">
        <v>-0.70299999999999996</v>
      </c>
      <c r="E90" s="2">
        <v>902912</v>
      </c>
      <c r="F90" s="4">
        <v>1481</v>
      </c>
      <c r="G90" s="2">
        <v>7182747</v>
      </c>
      <c r="H90" s="5">
        <v>34537</v>
      </c>
    </row>
    <row r="91" spans="1:8" x14ac:dyDescent="0.3">
      <c r="A91">
        <v>90</v>
      </c>
      <c r="B91" t="s">
        <v>280</v>
      </c>
      <c r="C91" s="2">
        <v>7297694</v>
      </c>
      <c r="D91" s="3">
        <v>-0.70199999999999996</v>
      </c>
      <c r="E91" s="2">
        <v>2173455</v>
      </c>
      <c r="F91" s="4">
        <v>2965</v>
      </c>
      <c r="G91" s="2">
        <v>12600231</v>
      </c>
      <c r="H91" s="5">
        <v>41684</v>
      </c>
    </row>
    <row r="92" spans="1:8" x14ac:dyDescent="0.3">
      <c r="A92">
        <v>91</v>
      </c>
      <c r="B92" t="s">
        <v>281</v>
      </c>
      <c r="C92" s="2">
        <v>13307125</v>
      </c>
      <c r="D92" s="3">
        <v>-0.70199999999999996</v>
      </c>
      <c r="E92" s="2">
        <v>3967520</v>
      </c>
      <c r="F92" s="4">
        <v>2896</v>
      </c>
      <c r="G92" s="2">
        <v>23438250</v>
      </c>
      <c r="H92" s="5">
        <v>41684</v>
      </c>
    </row>
    <row r="93" spans="1:8" x14ac:dyDescent="0.3">
      <c r="A93">
        <v>92</v>
      </c>
      <c r="B93" t="s">
        <v>282</v>
      </c>
      <c r="C93" s="2">
        <v>1011175</v>
      </c>
      <c r="D93" s="3">
        <v>-0.70099999999999996</v>
      </c>
      <c r="E93" s="2">
        <v>302115</v>
      </c>
      <c r="F93">
        <v>865</v>
      </c>
      <c r="G93" s="2">
        <v>1940299</v>
      </c>
      <c r="H93" s="5">
        <v>36266</v>
      </c>
    </row>
    <row r="94" spans="1:8" x14ac:dyDescent="0.3">
      <c r="A94">
        <v>93</v>
      </c>
      <c r="B94" t="s">
        <v>283</v>
      </c>
      <c r="C94" s="2">
        <v>1153838</v>
      </c>
      <c r="D94" s="3">
        <v>-0.70099999999999996</v>
      </c>
      <c r="E94" s="2">
        <v>344831</v>
      </c>
      <c r="F94">
        <v>747</v>
      </c>
      <c r="G94" s="2">
        <v>2122561</v>
      </c>
      <c r="H94" s="5">
        <v>34992</v>
      </c>
    </row>
    <row r="95" spans="1:8" x14ac:dyDescent="0.3">
      <c r="A95">
        <v>94</v>
      </c>
      <c r="B95" t="s">
        <v>284</v>
      </c>
      <c r="C95" s="2">
        <v>1726868</v>
      </c>
      <c r="D95" s="3">
        <v>-0.7</v>
      </c>
      <c r="E95" s="2">
        <v>518597</v>
      </c>
      <c r="F95" s="4">
        <v>1546</v>
      </c>
      <c r="G95" s="2">
        <v>3435047</v>
      </c>
      <c r="H95" s="5">
        <v>43224</v>
      </c>
    </row>
    <row r="96" spans="1:8" x14ac:dyDescent="0.3">
      <c r="A96">
        <v>95</v>
      </c>
      <c r="B96" t="s">
        <v>285</v>
      </c>
      <c r="C96" s="2">
        <v>24166110</v>
      </c>
      <c r="D96" s="3">
        <v>-0.7</v>
      </c>
      <c r="E96" s="2">
        <v>7241430</v>
      </c>
      <c r="F96" s="4">
        <v>3406</v>
      </c>
      <c r="G96" s="2">
        <v>47365290</v>
      </c>
      <c r="H96" s="5">
        <v>42531</v>
      </c>
    </row>
    <row r="97" spans="1:8" x14ac:dyDescent="0.3">
      <c r="A97">
        <v>96</v>
      </c>
      <c r="B97" t="s">
        <v>286</v>
      </c>
      <c r="C97" s="2">
        <v>142839137</v>
      </c>
      <c r="D97" s="3">
        <v>-0.7</v>
      </c>
      <c r="E97" s="2">
        <v>42870031</v>
      </c>
      <c r="F97" s="4">
        <v>4042</v>
      </c>
      <c r="G97" s="2">
        <v>296623634</v>
      </c>
      <c r="H97" s="5">
        <v>40137</v>
      </c>
    </row>
    <row r="98" spans="1:8" x14ac:dyDescent="0.3">
      <c r="A98">
        <v>97</v>
      </c>
      <c r="B98" t="s">
        <v>287</v>
      </c>
      <c r="C98" s="2">
        <v>1761890</v>
      </c>
      <c r="D98" s="3">
        <v>-0.69899999999999995</v>
      </c>
      <c r="E98" s="2">
        <v>530330</v>
      </c>
      <c r="F98" s="4">
        <v>1080</v>
      </c>
      <c r="G98" s="2">
        <v>3150170</v>
      </c>
      <c r="H98" s="5">
        <v>34971</v>
      </c>
    </row>
    <row r="99" spans="1:8" x14ac:dyDescent="0.3">
      <c r="A99">
        <v>98</v>
      </c>
      <c r="B99" t="s">
        <v>288</v>
      </c>
      <c r="C99" s="2">
        <v>4869278</v>
      </c>
      <c r="D99" s="3">
        <v>-0.69899999999999995</v>
      </c>
      <c r="E99" s="2">
        <v>1463250</v>
      </c>
      <c r="F99" s="4">
        <v>2895</v>
      </c>
      <c r="G99" s="2">
        <v>8821329</v>
      </c>
      <c r="H99" s="5">
        <v>42489</v>
      </c>
    </row>
    <row r="100" spans="1:8" x14ac:dyDescent="0.3">
      <c r="A100">
        <v>99</v>
      </c>
      <c r="B100" t="s">
        <v>289</v>
      </c>
      <c r="C100" s="2">
        <v>23239907</v>
      </c>
      <c r="D100" s="3">
        <v>-0.69899999999999995</v>
      </c>
      <c r="E100" s="2">
        <v>7006467</v>
      </c>
      <c r="F100" s="4">
        <v>3030</v>
      </c>
      <c r="G100" s="2">
        <v>75030163</v>
      </c>
      <c r="H100" s="5">
        <v>39066</v>
      </c>
    </row>
    <row r="101" spans="1:8" x14ac:dyDescent="0.3">
      <c r="A101">
        <v>100</v>
      </c>
      <c r="B101" t="s">
        <v>290</v>
      </c>
      <c r="C101" s="2">
        <v>2469341</v>
      </c>
      <c r="D101" s="3">
        <v>-0.69799999999999995</v>
      </c>
      <c r="E101" s="2">
        <v>746834</v>
      </c>
      <c r="F101" s="4">
        <v>2797</v>
      </c>
      <c r="G101" s="2">
        <v>5775076</v>
      </c>
      <c r="H101" s="5">
        <v>42333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F20" sqref="F20"/>
    </sheetView>
  </sheetViews>
  <sheetFormatPr defaultRowHeight="14.4" x14ac:dyDescent="0.3"/>
  <cols>
    <col min="1" max="1" width="12.5546875" customWidth="1"/>
    <col min="2" max="2" width="24.6640625" bestFit="1" customWidth="1"/>
  </cols>
  <sheetData>
    <row r="1" spans="1:2" x14ac:dyDescent="0.3">
      <c r="A1" t="s">
        <v>308</v>
      </c>
    </row>
    <row r="2" spans="1:2" x14ac:dyDescent="0.3">
      <c r="A2" s="7" t="s">
        <v>292</v>
      </c>
      <c r="B2" t="s">
        <v>291</v>
      </c>
    </row>
    <row r="3" spans="1:2" x14ac:dyDescent="0.3">
      <c r="A3" s="8" t="s">
        <v>293</v>
      </c>
      <c r="B3" s="6"/>
    </row>
    <row r="4" spans="1:2" x14ac:dyDescent="0.3">
      <c r="A4" s="8" t="s">
        <v>295</v>
      </c>
      <c r="B4" s="6">
        <v>12</v>
      </c>
    </row>
    <row r="5" spans="1:2" x14ac:dyDescent="0.3">
      <c r="A5" s="8" t="s">
        <v>296</v>
      </c>
      <c r="B5" s="6">
        <v>12</v>
      </c>
    </row>
    <row r="6" spans="1:2" x14ac:dyDescent="0.3">
      <c r="A6" s="8" t="s">
        <v>297</v>
      </c>
      <c r="B6" s="6">
        <v>3</v>
      </c>
    </row>
    <row r="7" spans="1:2" x14ac:dyDescent="0.3">
      <c r="A7" s="8" t="s">
        <v>298</v>
      </c>
      <c r="B7" s="6">
        <v>12</v>
      </c>
    </row>
    <row r="8" spans="1:2" x14ac:dyDescent="0.3">
      <c r="A8" s="8" t="s">
        <v>299</v>
      </c>
      <c r="B8" s="6">
        <v>2</v>
      </c>
    </row>
    <row r="9" spans="1:2" x14ac:dyDescent="0.3">
      <c r="A9" s="8" t="s">
        <v>300</v>
      </c>
      <c r="B9" s="6">
        <v>6</v>
      </c>
    </row>
    <row r="10" spans="1:2" x14ac:dyDescent="0.3">
      <c r="A10" s="8" t="s">
        <v>301</v>
      </c>
      <c r="B10" s="6">
        <v>10</v>
      </c>
    </row>
    <row r="11" spans="1:2" x14ac:dyDescent="0.3">
      <c r="A11" s="8" t="s">
        <v>302</v>
      </c>
      <c r="B11" s="6">
        <v>11</v>
      </c>
    </row>
    <row r="12" spans="1:2" x14ac:dyDescent="0.3">
      <c r="A12" s="8" t="s">
        <v>303</v>
      </c>
      <c r="B12" s="6">
        <v>10</v>
      </c>
    </row>
    <row r="13" spans="1:2" x14ac:dyDescent="0.3">
      <c r="A13" s="8" t="s">
        <v>304</v>
      </c>
      <c r="B13" s="6">
        <v>9</v>
      </c>
    </row>
    <row r="14" spans="1:2" x14ac:dyDescent="0.3">
      <c r="A14" s="8" t="s">
        <v>305</v>
      </c>
      <c r="B14" s="6">
        <v>9</v>
      </c>
    </row>
    <row r="15" spans="1:2" x14ac:dyDescent="0.3">
      <c r="A15" s="8" t="s">
        <v>306</v>
      </c>
      <c r="B15" s="6">
        <v>4</v>
      </c>
    </row>
    <row r="16" spans="1:2" x14ac:dyDescent="0.3">
      <c r="A16" s="8" t="s">
        <v>294</v>
      </c>
      <c r="B16" s="6">
        <v>100</v>
      </c>
    </row>
    <row r="19" spans="1:2" x14ac:dyDescent="0.3">
      <c r="A19" s="8" t="s">
        <v>307</v>
      </c>
    </row>
    <row r="20" spans="1:2" x14ac:dyDescent="0.3">
      <c r="A20" s="7" t="s">
        <v>292</v>
      </c>
      <c r="B20" t="s">
        <v>291</v>
      </c>
    </row>
    <row r="21" spans="1:2" x14ac:dyDescent="0.3">
      <c r="A21" s="8" t="s">
        <v>293</v>
      </c>
      <c r="B21" s="6"/>
    </row>
    <row r="22" spans="1:2" x14ac:dyDescent="0.3">
      <c r="A22" s="8" t="s">
        <v>295</v>
      </c>
      <c r="B22" s="6">
        <v>6</v>
      </c>
    </row>
    <row r="23" spans="1:2" x14ac:dyDescent="0.3">
      <c r="A23" s="8" t="s">
        <v>296</v>
      </c>
      <c r="B23" s="6">
        <v>15</v>
      </c>
    </row>
    <row r="24" spans="1:2" x14ac:dyDescent="0.3">
      <c r="A24" s="8" t="s">
        <v>297</v>
      </c>
      <c r="B24" s="6">
        <v>8</v>
      </c>
    </row>
    <row r="25" spans="1:2" x14ac:dyDescent="0.3">
      <c r="A25" s="8" t="s">
        <v>298</v>
      </c>
      <c r="B25" s="6">
        <v>3</v>
      </c>
    </row>
    <row r="26" spans="1:2" x14ac:dyDescent="0.3">
      <c r="A26" s="8" t="s">
        <v>299</v>
      </c>
      <c r="B26" s="6">
        <v>5</v>
      </c>
    </row>
    <row r="27" spans="1:2" x14ac:dyDescent="0.3">
      <c r="A27" s="8" t="s">
        <v>300</v>
      </c>
      <c r="B27" s="6">
        <v>1</v>
      </c>
    </row>
    <row r="28" spans="1:2" x14ac:dyDescent="0.3">
      <c r="A28" s="8" t="s">
        <v>301</v>
      </c>
      <c r="B28" s="6">
        <v>4</v>
      </c>
    </row>
    <row r="29" spans="1:2" x14ac:dyDescent="0.3">
      <c r="A29" s="8" t="s">
        <v>302</v>
      </c>
      <c r="B29" s="6">
        <v>4</v>
      </c>
    </row>
    <row r="30" spans="1:2" x14ac:dyDescent="0.3">
      <c r="A30" s="8" t="s">
        <v>303</v>
      </c>
      <c r="B30" s="6">
        <v>3</v>
      </c>
    </row>
    <row r="31" spans="1:2" x14ac:dyDescent="0.3">
      <c r="A31" s="8" t="s">
        <v>304</v>
      </c>
      <c r="B31" s="6">
        <v>8</v>
      </c>
    </row>
    <row r="32" spans="1:2" x14ac:dyDescent="0.3">
      <c r="A32" s="8" t="s">
        <v>305</v>
      </c>
      <c r="B32" s="6">
        <v>23</v>
      </c>
    </row>
    <row r="33" spans="1:2" x14ac:dyDescent="0.3">
      <c r="A33" s="8" t="s">
        <v>306</v>
      </c>
      <c r="B33" s="6">
        <v>70</v>
      </c>
    </row>
    <row r="34" spans="1:2" x14ac:dyDescent="0.3">
      <c r="A34" s="8" t="s">
        <v>294</v>
      </c>
      <c r="B34" s="6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7" sqref="I27"/>
    </sheetView>
  </sheetViews>
  <sheetFormatPr defaultRowHeight="14.4" x14ac:dyDescent="0.3"/>
  <cols>
    <col min="1" max="1" width="23.33203125" bestFit="1" customWidth="1"/>
  </cols>
  <sheetData>
    <row r="1" spans="1:9" x14ac:dyDescent="0.3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H1" t="s">
        <v>22</v>
      </c>
      <c r="I1" t="s">
        <v>19</v>
      </c>
    </row>
    <row r="2" spans="1:9" x14ac:dyDescent="0.3">
      <c r="A2" t="s">
        <v>323</v>
      </c>
      <c r="B2">
        <v>756</v>
      </c>
      <c r="C2">
        <v>1</v>
      </c>
      <c r="D2">
        <f>B2*C2</f>
        <v>756</v>
      </c>
      <c r="E2">
        <f>(F2/B2)</f>
        <v>8.4126984126984133E-2</v>
      </c>
      <c r="F2" s="11">
        <f>INDEX(Averages!F:F,MATCH(A2,Averages!A:A,0))</f>
        <v>63.6</v>
      </c>
      <c r="H2">
        <f>F2+G2</f>
        <v>63.6</v>
      </c>
      <c r="I2">
        <f>H2*C2</f>
        <v>63.6</v>
      </c>
    </row>
    <row r="3" spans="1:9" x14ac:dyDescent="0.3">
      <c r="A3" t="s">
        <v>324</v>
      </c>
      <c r="B3">
        <v>227</v>
      </c>
      <c r="C3">
        <v>0</v>
      </c>
      <c r="D3">
        <f t="shared" ref="D3:D16" si="0">B3*C3</f>
        <v>0</v>
      </c>
      <c r="E3">
        <f t="shared" ref="E3:E16" si="1">(F3/B3)</f>
        <v>8.7224669603524235E-2</v>
      </c>
      <c r="F3" s="11">
        <f>INDEX(Averages!F:F,MATCH(A3,Averages!A:A,0))</f>
        <v>19.8</v>
      </c>
      <c r="H3">
        <f t="shared" ref="H3:H16" si="2">F3+G3</f>
        <v>19.8</v>
      </c>
      <c r="I3">
        <f t="shared" ref="I3:I16" si="3">H3*C3</f>
        <v>0</v>
      </c>
    </row>
    <row r="4" spans="1:9" x14ac:dyDescent="0.3">
      <c r="A4" t="s">
        <v>2</v>
      </c>
      <c r="B4">
        <v>201</v>
      </c>
      <c r="C4">
        <v>0</v>
      </c>
      <c r="D4">
        <f t="shared" si="0"/>
        <v>0</v>
      </c>
      <c r="E4">
        <f t="shared" si="1"/>
        <v>9.1044776119402995E-2</v>
      </c>
      <c r="F4" s="11">
        <f>INDEX(Averages!F:F,MATCH(A4,Averages!A:A,0))</f>
        <v>18.3</v>
      </c>
      <c r="H4">
        <f t="shared" si="2"/>
        <v>18.3</v>
      </c>
      <c r="I4">
        <f t="shared" si="3"/>
        <v>0</v>
      </c>
    </row>
    <row r="5" spans="1:9" x14ac:dyDescent="0.3">
      <c r="A5" t="s">
        <v>3</v>
      </c>
      <c r="B5">
        <v>157</v>
      </c>
      <c r="C5">
        <v>0</v>
      </c>
      <c r="D5">
        <f t="shared" si="0"/>
        <v>0</v>
      </c>
      <c r="E5">
        <f t="shared" si="1"/>
        <v>8.6624203821656046E-2</v>
      </c>
      <c r="F5" s="11">
        <f>INDEX(Averages!F:F,MATCH(A5,Averages!A:A,0))</f>
        <v>13.6</v>
      </c>
      <c r="H5">
        <f t="shared" si="2"/>
        <v>13.6</v>
      </c>
      <c r="I5">
        <f t="shared" si="3"/>
        <v>0</v>
      </c>
    </row>
    <row r="6" spans="1:9" x14ac:dyDescent="0.3">
      <c r="A6" t="s">
        <v>325</v>
      </c>
      <c r="B6">
        <v>149</v>
      </c>
      <c r="C6">
        <v>0</v>
      </c>
      <c r="D6">
        <f t="shared" si="0"/>
        <v>0</v>
      </c>
      <c r="E6">
        <f t="shared" si="1"/>
        <v>8.9932885906040275E-2</v>
      </c>
      <c r="F6" s="11">
        <f>INDEX(Averages!F:F,MATCH(A6,Averages!A:A,0))</f>
        <v>13.4</v>
      </c>
      <c r="H6">
        <f t="shared" si="2"/>
        <v>13.4</v>
      </c>
      <c r="I6">
        <f t="shared" si="3"/>
        <v>0</v>
      </c>
    </row>
    <row r="7" spans="1:9" x14ac:dyDescent="0.3">
      <c r="A7" t="s">
        <v>4</v>
      </c>
      <c r="B7">
        <v>116</v>
      </c>
      <c r="C7">
        <v>1</v>
      </c>
      <c r="D7">
        <f t="shared" si="0"/>
        <v>116</v>
      </c>
      <c r="E7">
        <f t="shared" si="1"/>
        <v>7.8448275862068956E-2</v>
      </c>
      <c r="F7" s="11">
        <f>INDEX(Averages!F:F,MATCH(A7,Averages!A:A,0))</f>
        <v>9.1</v>
      </c>
      <c r="H7">
        <f t="shared" si="2"/>
        <v>9.1</v>
      </c>
      <c r="I7">
        <f t="shared" si="3"/>
        <v>9.1</v>
      </c>
    </row>
    <row r="8" spans="1:9" x14ac:dyDescent="0.3">
      <c r="A8" t="s">
        <v>6</v>
      </c>
      <c r="B8">
        <v>89</v>
      </c>
      <c r="C8">
        <v>0</v>
      </c>
      <c r="D8">
        <f t="shared" si="0"/>
        <v>0</v>
      </c>
      <c r="E8">
        <f t="shared" si="1"/>
        <v>8.8764044943820231E-2</v>
      </c>
      <c r="F8" s="11">
        <f>INDEX(Averages!F:F,MATCH(A8,Averages!A:A,0))</f>
        <v>7.9</v>
      </c>
      <c r="H8">
        <f t="shared" si="2"/>
        <v>7.9</v>
      </c>
      <c r="I8">
        <f t="shared" si="3"/>
        <v>0</v>
      </c>
    </row>
    <row r="9" spans="1:9" x14ac:dyDescent="0.3">
      <c r="A9" t="s">
        <v>7</v>
      </c>
      <c r="B9">
        <v>76</v>
      </c>
      <c r="C9">
        <v>0</v>
      </c>
      <c r="D9">
        <f t="shared" si="0"/>
        <v>0</v>
      </c>
      <c r="E9">
        <f t="shared" si="1"/>
        <v>8.8157894736842102E-2</v>
      </c>
      <c r="F9" s="11">
        <f>INDEX(Averages!F:F,MATCH(A9,Averages!A:A,0))</f>
        <v>6.7</v>
      </c>
      <c r="H9">
        <f t="shared" si="2"/>
        <v>6.7</v>
      </c>
      <c r="I9">
        <f t="shared" si="3"/>
        <v>0</v>
      </c>
    </row>
    <row r="10" spans="1:9" x14ac:dyDescent="0.3">
      <c r="A10" t="s">
        <v>5</v>
      </c>
      <c r="B10">
        <v>61</v>
      </c>
      <c r="C10">
        <v>0</v>
      </c>
      <c r="D10">
        <f t="shared" si="0"/>
        <v>0</v>
      </c>
      <c r="E10">
        <f t="shared" si="1"/>
        <v>8.6885245901639346E-2</v>
      </c>
      <c r="F10" s="11">
        <f>INDEX(Averages!F:F,MATCH(A10,Averages!A:A,0))</f>
        <v>5.3</v>
      </c>
      <c r="H10">
        <f t="shared" si="2"/>
        <v>5.3</v>
      </c>
      <c r="I10">
        <f t="shared" si="3"/>
        <v>0</v>
      </c>
    </row>
    <row r="11" spans="1:9" x14ac:dyDescent="0.3">
      <c r="A11" t="s">
        <v>326</v>
      </c>
      <c r="B11">
        <v>41</v>
      </c>
      <c r="C11">
        <v>0</v>
      </c>
      <c r="D11">
        <f t="shared" si="0"/>
        <v>0</v>
      </c>
      <c r="E11">
        <f t="shared" si="1"/>
        <v>7.3170731707317069E-2</v>
      </c>
      <c r="F11" s="11">
        <f>INDEX(Averages!F:F,MATCH(A11,Averages!A:A,0))</f>
        <v>3</v>
      </c>
      <c r="H11">
        <f t="shared" si="2"/>
        <v>3</v>
      </c>
      <c r="I11">
        <f t="shared" si="3"/>
        <v>0</v>
      </c>
    </row>
    <row r="12" spans="1:9" x14ac:dyDescent="0.3">
      <c r="A12" t="s">
        <v>9</v>
      </c>
      <c r="B12">
        <v>28</v>
      </c>
      <c r="C12">
        <v>0</v>
      </c>
      <c r="D12">
        <f t="shared" si="0"/>
        <v>0</v>
      </c>
      <c r="E12">
        <f t="shared" si="1"/>
        <v>8.5714285714285715E-2</v>
      </c>
      <c r="F12" s="11">
        <f>INDEX(Averages!F:F,MATCH(A12,Averages!A:A,0))</f>
        <v>2.4</v>
      </c>
      <c r="H12">
        <f t="shared" si="2"/>
        <v>2.4</v>
      </c>
      <c r="I12">
        <f t="shared" si="3"/>
        <v>0</v>
      </c>
    </row>
    <row r="13" spans="1:9" x14ac:dyDescent="0.3">
      <c r="A13" t="s">
        <v>327</v>
      </c>
      <c r="B13">
        <v>26</v>
      </c>
      <c r="C13">
        <v>0</v>
      </c>
      <c r="D13">
        <f t="shared" si="0"/>
        <v>0</v>
      </c>
      <c r="E13">
        <f t="shared" si="1"/>
        <v>3.6538461538461534E-2</v>
      </c>
      <c r="F13" s="11">
        <f>INDEX(Averages!F:F,MATCH(A13,Averages!A:A,0))</f>
        <v>0.95</v>
      </c>
      <c r="H13">
        <f t="shared" si="2"/>
        <v>0.95</v>
      </c>
      <c r="I13">
        <f t="shared" si="3"/>
        <v>0</v>
      </c>
    </row>
    <row r="14" spans="1:9" x14ac:dyDescent="0.3">
      <c r="A14" t="s">
        <v>8</v>
      </c>
      <c r="B14">
        <v>18</v>
      </c>
      <c r="C14">
        <v>0</v>
      </c>
      <c r="D14">
        <f t="shared" si="0"/>
        <v>0</v>
      </c>
      <c r="E14">
        <f t="shared" si="1"/>
        <v>8.8888888888888892E-2</v>
      </c>
      <c r="F14" s="11">
        <f>INDEX(Averages!F:F,MATCH(A14,Averages!A:A,0))</f>
        <v>1.6</v>
      </c>
      <c r="H14">
        <f t="shared" si="2"/>
        <v>1.6</v>
      </c>
      <c r="I14">
        <f t="shared" si="3"/>
        <v>0</v>
      </c>
    </row>
    <row r="15" spans="1:9" x14ac:dyDescent="0.3">
      <c r="A15" t="s">
        <v>10</v>
      </c>
      <c r="B15">
        <v>18</v>
      </c>
      <c r="C15">
        <v>6</v>
      </c>
      <c r="D15">
        <f t="shared" si="0"/>
        <v>108</v>
      </c>
      <c r="E15">
        <f t="shared" si="1"/>
        <v>0.1</v>
      </c>
      <c r="F15" s="11">
        <f>INDEX(Averages!F:F,MATCH(A15,Averages!A:A,0))</f>
        <v>1.8</v>
      </c>
      <c r="G15">
        <v>2</v>
      </c>
      <c r="H15">
        <f t="shared" si="2"/>
        <v>3.8</v>
      </c>
      <c r="I15">
        <f t="shared" si="3"/>
        <v>22.799999999999997</v>
      </c>
    </row>
    <row r="16" spans="1:9" x14ac:dyDescent="0.3">
      <c r="A16" t="s">
        <v>328</v>
      </c>
      <c r="B16">
        <v>16</v>
      </c>
      <c r="C16">
        <v>0</v>
      </c>
      <c r="D16">
        <f t="shared" si="0"/>
        <v>0</v>
      </c>
      <c r="E16">
        <f t="shared" si="1"/>
        <v>6.8750000000000006E-2</v>
      </c>
      <c r="F16" s="11">
        <f>INDEX(Averages!F:F,MATCH(A16,Averages!A:A,0))</f>
        <v>1.1000000000000001</v>
      </c>
      <c r="H16">
        <f t="shared" si="2"/>
        <v>1.1000000000000001</v>
      </c>
      <c r="I16">
        <f t="shared" si="3"/>
        <v>0</v>
      </c>
    </row>
    <row r="17" spans="3:9" x14ac:dyDescent="0.3">
      <c r="C17">
        <f>SUM(C2:C16)</f>
        <v>8</v>
      </c>
      <c r="D17">
        <f>SUM(D2:D16)</f>
        <v>980</v>
      </c>
      <c r="I17">
        <f>SUM(I2:I15)</f>
        <v>95.5</v>
      </c>
    </row>
    <row r="18" spans="3:9" x14ac:dyDescent="0.3">
      <c r="C18">
        <f>8-C17</f>
        <v>0</v>
      </c>
      <c r="I18">
        <f>-2*C18</f>
        <v>0</v>
      </c>
    </row>
    <row r="19" spans="3:9" x14ac:dyDescent="0.3">
      <c r="I19">
        <f>SUM(I17:I18)</f>
        <v>95.5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pane ySplit="1" topLeftCell="A2" activePane="bottomLeft" state="frozen"/>
      <selection pane="bottomLeft" activeCell="A47" sqref="A47"/>
    </sheetView>
  </sheetViews>
  <sheetFormatPr defaultRowHeight="14.4" x14ac:dyDescent="0.3"/>
  <cols>
    <col min="1" max="1" width="23.33203125" bestFit="1" customWidth="1"/>
    <col min="3" max="3" width="19.21875" bestFit="1" customWidth="1"/>
    <col min="4" max="4" width="13.6640625" bestFit="1" customWidth="1"/>
    <col min="5" max="5" width="12.6640625" bestFit="1" customWidth="1"/>
    <col min="6" max="6" width="9.5546875" bestFit="1" customWidth="1"/>
  </cols>
  <sheetData>
    <row r="1" spans="1:6" x14ac:dyDescent="0.3">
      <c r="A1" t="s">
        <v>0</v>
      </c>
      <c r="B1" t="s">
        <v>16</v>
      </c>
      <c r="C1" t="s">
        <v>22</v>
      </c>
      <c r="D1" t="s">
        <v>320</v>
      </c>
      <c r="E1" t="s">
        <v>322</v>
      </c>
      <c r="F1" t="s">
        <v>321</v>
      </c>
    </row>
    <row r="2" spans="1:6" x14ac:dyDescent="0.3">
      <c r="A2" t="s">
        <v>1</v>
      </c>
      <c r="B2">
        <v>526</v>
      </c>
      <c r="C2">
        <v>36.875</v>
      </c>
      <c r="D2">
        <v>34.4</v>
      </c>
      <c r="E2" s="9">
        <f>D2-C2</f>
        <v>-2.4750000000000014</v>
      </c>
      <c r="F2" s="5">
        <v>43301</v>
      </c>
    </row>
    <row r="3" spans="1:6" x14ac:dyDescent="0.3">
      <c r="A3" t="s">
        <v>2</v>
      </c>
      <c r="B3">
        <v>403</v>
      </c>
      <c r="C3">
        <v>27.824999999999999</v>
      </c>
      <c r="D3">
        <v>35.799999999999997</v>
      </c>
      <c r="E3" s="9">
        <f t="shared" ref="E3:E46" si="0">D3-C3</f>
        <v>7.9749999999999979</v>
      </c>
      <c r="F3" s="5">
        <v>43301</v>
      </c>
    </row>
    <row r="4" spans="1:6" x14ac:dyDescent="0.3">
      <c r="A4" t="s">
        <v>3</v>
      </c>
      <c r="B4">
        <v>334</v>
      </c>
      <c r="C4">
        <v>24.4</v>
      </c>
      <c r="D4">
        <v>23.2</v>
      </c>
      <c r="E4" s="9">
        <f t="shared" si="0"/>
        <v>-1.1999999999999993</v>
      </c>
      <c r="F4" s="5">
        <v>43301</v>
      </c>
    </row>
    <row r="5" spans="1:6" x14ac:dyDescent="0.3">
      <c r="A5" t="s">
        <v>4</v>
      </c>
      <c r="B5">
        <v>210</v>
      </c>
      <c r="C5">
        <v>15.325000000000001</v>
      </c>
      <c r="D5">
        <v>16.2</v>
      </c>
      <c r="E5" s="9">
        <f t="shared" si="0"/>
        <v>0.87499999999999822</v>
      </c>
      <c r="F5" s="5">
        <v>43301</v>
      </c>
    </row>
    <row r="6" spans="1:6" x14ac:dyDescent="0.3">
      <c r="A6" t="s">
        <v>5</v>
      </c>
      <c r="B6">
        <v>167</v>
      </c>
      <c r="C6">
        <v>11.824999999999999</v>
      </c>
      <c r="D6">
        <v>11</v>
      </c>
      <c r="E6" s="9">
        <f t="shared" si="0"/>
        <v>-0.82499999999999929</v>
      </c>
      <c r="F6" s="5">
        <v>43301</v>
      </c>
    </row>
    <row r="7" spans="1:6" x14ac:dyDescent="0.3">
      <c r="A7" t="s">
        <v>6</v>
      </c>
      <c r="B7">
        <v>149</v>
      </c>
      <c r="C7">
        <v>10.625</v>
      </c>
      <c r="D7">
        <v>11.5</v>
      </c>
      <c r="E7" s="9">
        <f t="shared" si="0"/>
        <v>0.875</v>
      </c>
      <c r="F7" s="5">
        <v>43301</v>
      </c>
    </row>
    <row r="8" spans="1:6" x14ac:dyDescent="0.3">
      <c r="A8" t="s">
        <v>7</v>
      </c>
      <c r="B8">
        <v>135</v>
      </c>
      <c r="C8">
        <v>9.1</v>
      </c>
      <c r="D8">
        <v>11</v>
      </c>
      <c r="E8" s="9">
        <f t="shared" si="0"/>
        <v>1.9000000000000004</v>
      </c>
      <c r="F8" s="5">
        <v>43301</v>
      </c>
    </row>
    <row r="9" spans="1:6" x14ac:dyDescent="0.3">
      <c r="A9" t="s">
        <v>8</v>
      </c>
      <c r="B9">
        <v>103</v>
      </c>
      <c r="C9">
        <v>4.6333333333333329</v>
      </c>
      <c r="D9">
        <v>3.5</v>
      </c>
      <c r="E9" s="9">
        <f t="shared" si="0"/>
        <v>-1.1333333333333329</v>
      </c>
      <c r="F9" s="5">
        <v>43301</v>
      </c>
    </row>
    <row r="10" spans="1:6" x14ac:dyDescent="0.3">
      <c r="A10" t="s">
        <v>9</v>
      </c>
      <c r="B10">
        <v>61</v>
      </c>
      <c r="C10">
        <v>6.5666666666666664</v>
      </c>
      <c r="D10">
        <v>5</v>
      </c>
      <c r="E10" s="9">
        <f t="shared" si="0"/>
        <v>-1.5666666666666664</v>
      </c>
      <c r="F10" s="5">
        <v>43301</v>
      </c>
    </row>
    <row r="11" spans="1:6" x14ac:dyDescent="0.3">
      <c r="A11" t="s">
        <v>10</v>
      </c>
      <c r="B11">
        <v>42</v>
      </c>
      <c r="C11">
        <v>3.1</v>
      </c>
      <c r="D11">
        <v>2.8</v>
      </c>
      <c r="E11" s="9">
        <f t="shared" si="0"/>
        <v>-0.30000000000000027</v>
      </c>
      <c r="F11" s="5">
        <v>43301</v>
      </c>
    </row>
    <row r="12" spans="1:6" x14ac:dyDescent="0.3">
      <c r="A12" t="s">
        <v>11</v>
      </c>
      <c r="B12">
        <v>29</v>
      </c>
      <c r="C12">
        <v>1.8</v>
      </c>
      <c r="D12">
        <v>1.9</v>
      </c>
      <c r="E12" s="9">
        <f t="shared" si="0"/>
        <v>9.9999999999999867E-2</v>
      </c>
      <c r="F12" s="5">
        <v>43301</v>
      </c>
    </row>
    <row r="13" spans="1:6" x14ac:dyDescent="0.3">
      <c r="A13" t="s">
        <v>12</v>
      </c>
      <c r="B13">
        <v>24</v>
      </c>
      <c r="C13">
        <v>1.6</v>
      </c>
      <c r="D13">
        <v>1.6</v>
      </c>
      <c r="E13" s="9">
        <f t="shared" si="0"/>
        <v>0</v>
      </c>
      <c r="F13" s="5">
        <v>43301</v>
      </c>
    </row>
    <row r="14" spans="1:6" x14ac:dyDescent="0.3">
      <c r="A14" t="s">
        <v>13</v>
      </c>
      <c r="B14">
        <v>23</v>
      </c>
      <c r="C14">
        <v>1.1000000000000001</v>
      </c>
      <c r="D14">
        <v>0.9</v>
      </c>
      <c r="E14" s="9">
        <f t="shared" si="0"/>
        <v>-0.20000000000000007</v>
      </c>
      <c r="F14" s="5">
        <v>43301</v>
      </c>
    </row>
    <row r="15" spans="1:6" x14ac:dyDescent="0.3">
      <c r="A15" t="s">
        <v>14</v>
      </c>
      <c r="B15">
        <v>21</v>
      </c>
      <c r="C15">
        <v>1.4</v>
      </c>
      <c r="D15">
        <v>1.5</v>
      </c>
      <c r="E15" s="9">
        <f t="shared" si="0"/>
        <v>0.10000000000000009</v>
      </c>
      <c r="F15" s="5">
        <v>43301</v>
      </c>
    </row>
    <row r="16" spans="1:6" x14ac:dyDescent="0.3">
      <c r="A16" t="s">
        <v>15</v>
      </c>
      <c r="B16">
        <v>20</v>
      </c>
      <c r="C16">
        <v>1.3</v>
      </c>
      <c r="D16">
        <v>1.3</v>
      </c>
      <c r="E16" s="9">
        <f t="shared" si="0"/>
        <v>0</v>
      </c>
      <c r="F16" s="5">
        <v>43301</v>
      </c>
    </row>
    <row r="17" spans="1:6" x14ac:dyDescent="0.3">
      <c r="A17" s="12" t="s">
        <v>334</v>
      </c>
      <c r="C17">
        <v>37.299999999999997</v>
      </c>
      <c r="D17" s="13">
        <v>29.396882000000002</v>
      </c>
      <c r="E17" s="9">
        <f t="shared" si="0"/>
        <v>-7.9031179999999956</v>
      </c>
      <c r="F17" s="5">
        <v>43252</v>
      </c>
    </row>
    <row r="18" spans="1:6" x14ac:dyDescent="0.3">
      <c r="A18" s="12" t="s">
        <v>335</v>
      </c>
      <c r="C18">
        <v>20.9</v>
      </c>
      <c r="D18" s="13">
        <v>23.178597</v>
      </c>
      <c r="E18" s="9">
        <f t="shared" si="0"/>
        <v>2.2785970000000013</v>
      </c>
      <c r="F18" s="5">
        <v>43252</v>
      </c>
    </row>
    <row r="19" spans="1:6" x14ac:dyDescent="0.3">
      <c r="A19" s="12" t="s">
        <v>336</v>
      </c>
      <c r="C19">
        <v>11.7</v>
      </c>
      <c r="D19" s="13">
        <v>11.603039000000001</v>
      </c>
      <c r="E19" s="9">
        <f t="shared" si="0"/>
        <v>-9.6960999999998521E-2</v>
      </c>
      <c r="F19" s="5">
        <v>43252</v>
      </c>
    </row>
    <row r="20" spans="1:6" x14ac:dyDescent="0.3">
      <c r="A20" s="12" t="s">
        <v>329</v>
      </c>
      <c r="C20">
        <v>8.6</v>
      </c>
      <c r="D20" s="13">
        <v>10.507279</v>
      </c>
      <c r="E20" s="9">
        <f t="shared" si="0"/>
        <v>1.9072790000000008</v>
      </c>
      <c r="F20" s="5">
        <v>43252</v>
      </c>
    </row>
    <row r="21" spans="1:6" x14ac:dyDescent="0.3">
      <c r="A21" s="12" t="s">
        <v>187</v>
      </c>
      <c r="C21">
        <v>6.2</v>
      </c>
      <c r="D21" s="13">
        <v>7.0390329999999999</v>
      </c>
      <c r="E21" s="9">
        <f t="shared" si="0"/>
        <v>0.8390329999999997</v>
      </c>
      <c r="F21" s="5">
        <v>43252</v>
      </c>
    </row>
    <row r="22" spans="1:6" x14ac:dyDescent="0.3">
      <c r="A22" s="12" t="s">
        <v>337</v>
      </c>
      <c r="C22">
        <v>2.8</v>
      </c>
      <c r="D22" s="13">
        <v>4.6709050000000003</v>
      </c>
      <c r="E22" s="9">
        <f t="shared" si="0"/>
        <v>1.8709050000000005</v>
      </c>
      <c r="F22" s="5">
        <v>43252</v>
      </c>
    </row>
    <row r="23" spans="1:6" x14ac:dyDescent="0.3">
      <c r="A23" s="12" t="s">
        <v>338</v>
      </c>
      <c r="C23">
        <v>2.9</v>
      </c>
      <c r="D23" s="13">
        <v>3.5046249999999999</v>
      </c>
      <c r="E23" s="9">
        <f t="shared" si="0"/>
        <v>0.60462499999999997</v>
      </c>
      <c r="F23" s="5">
        <v>43252</v>
      </c>
    </row>
    <row r="24" spans="1:6" x14ac:dyDescent="0.3">
      <c r="A24" s="12" t="s">
        <v>339</v>
      </c>
      <c r="C24">
        <v>2</v>
      </c>
      <c r="D24" s="13">
        <v>2.811515</v>
      </c>
      <c r="E24" s="9">
        <f t="shared" si="0"/>
        <v>0.81151499999999999</v>
      </c>
      <c r="F24" s="5">
        <v>43252</v>
      </c>
    </row>
    <row r="25" spans="1:6" x14ac:dyDescent="0.3">
      <c r="A25" s="12" t="s">
        <v>340</v>
      </c>
      <c r="C25">
        <v>8.1999999999999993</v>
      </c>
      <c r="D25" s="13">
        <v>2.390164</v>
      </c>
      <c r="E25" s="9">
        <f t="shared" si="0"/>
        <v>-5.8098359999999989</v>
      </c>
      <c r="F25" s="5">
        <v>43252</v>
      </c>
    </row>
    <row r="26" spans="1:6" x14ac:dyDescent="0.3">
      <c r="A26" s="12" t="s">
        <v>330</v>
      </c>
      <c r="C26">
        <v>1.6</v>
      </c>
      <c r="D26" s="13">
        <v>1.949527</v>
      </c>
      <c r="E26" s="9">
        <f t="shared" si="0"/>
        <v>0.34952699999999992</v>
      </c>
      <c r="F26" s="5">
        <v>43252</v>
      </c>
    </row>
    <row r="27" spans="1:6" x14ac:dyDescent="0.3">
      <c r="A27" s="12" t="s">
        <v>331</v>
      </c>
      <c r="C27">
        <v>1.3</v>
      </c>
      <c r="D27" s="13">
        <v>1.7711710000000001</v>
      </c>
      <c r="E27" s="9">
        <f t="shared" si="0"/>
        <v>0.47117100000000001</v>
      </c>
      <c r="F27" s="5">
        <v>43252</v>
      </c>
    </row>
    <row r="28" spans="1:6" x14ac:dyDescent="0.3">
      <c r="A28" s="12" t="s">
        <v>341</v>
      </c>
      <c r="C28">
        <v>1.2</v>
      </c>
      <c r="D28" s="13">
        <v>1.5273699999999999</v>
      </c>
      <c r="E28" s="9">
        <f t="shared" si="0"/>
        <v>0.32736999999999994</v>
      </c>
      <c r="F28" s="5">
        <v>43252</v>
      </c>
    </row>
    <row r="29" spans="1:6" x14ac:dyDescent="0.3">
      <c r="A29" s="12" t="s">
        <v>333</v>
      </c>
      <c r="C29">
        <v>0.8</v>
      </c>
      <c r="D29" s="13">
        <v>1.060087</v>
      </c>
      <c r="E29" s="9">
        <f t="shared" si="0"/>
        <v>0.26008699999999996</v>
      </c>
      <c r="F29" s="5">
        <v>43252</v>
      </c>
    </row>
    <row r="30" spans="1:6" x14ac:dyDescent="0.3">
      <c r="A30" s="12" t="s">
        <v>332</v>
      </c>
      <c r="C30">
        <v>0.42</v>
      </c>
      <c r="D30" s="13">
        <v>0.62043700000000002</v>
      </c>
      <c r="E30" s="9">
        <f t="shared" si="0"/>
        <v>0.20043700000000003</v>
      </c>
      <c r="F30" s="5">
        <v>43252</v>
      </c>
    </row>
    <row r="31" spans="1:6" x14ac:dyDescent="0.3">
      <c r="A31" s="12" t="s">
        <v>342</v>
      </c>
      <c r="C31">
        <v>0.7</v>
      </c>
      <c r="D31" s="13"/>
      <c r="E31" s="9">
        <f t="shared" si="0"/>
        <v>-0.7</v>
      </c>
      <c r="F31" s="5">
        <v>43252</v>
      </c>
    </row>
    <row r="32" spans="1:6" x14ac:dyDescent="0.3">
      <c r="A32" s="12" t="s">
        <v>12</v>
      </c>
      <c r="C32">
        <v>42.6</v>
      </c>
      <c r="D32" s="13">
        <v>41.607377999999997</v>
      </c>
      <c r="E32" s="9">
        <f t="shared" si="0"/>
        <v>-0.99262200000000433</v>
      </c>
      <c r="F32" s="5">
        <v>43259</v>
      </c>
    </row>
    <row r="33" spans="1:6" x14ac:dyDescent="0.3">
      <c r="A33" t="s">
        <v>334</v>
      </c>
      <c r="C33">
        <v>14.3</v>
      </c>
      <c r="D33" s="13">
        <v>15.748575000000001</v>
      </c>
      <c r="E33" s="9">
        <f t="shared" si="0"/>
        <v>1.4485749999999999</v>
      </c>
      <c r="F33" s="5">
        <v>43259</v>
      </c>
    </row>
    <row r="34" spans="1:6" x14ac:dyDescent="0.3">
      <c r="A34" t="s">
        <v>335</v>
      </c>
      <c r="C34">
        <v>13.2</v>
      </c>
      <c r="D34" s="13">
        <v>14.148517</v>
      </c>
      <c r="E34" s="9">
        <f t="shared" si="0"/>
        <v>0.94851700000000072</v>
      </c>
      <c r="F34" s="5">
        <v>43259</v>
      </c>
    </row>
    <row r="35" spans="1:6" x14ac:dyDescent="0.3">
      <c r="A35" t="s">
        <v>343</v>
      </c>
      <c r="C35">
        <v>11.4</v>
      </c>
      <c r="D35" s="13">
        <v>13.575172</v>
      </c>
      <c r="E35" s="9">
        <f t="shared" si="0"/>
        <v>2.1751719999999999</v>
      </c>
      <c r="F35" s="5">
        <v>43259</v>
      </c>
    </row>
    <row r="36" spans="1:6" x14ac:dyDescent="0.3">
      <c r="A36" t="s">
        <v>329</v>
      </c>
      <c r="C36">
        <v>6.7</v>
      </c>
      <c r="D36" s="13">
        <v>7.2386990000000004</v>
      </c>
      <c r="E36" s="9">
        <f t="shared" si="0"/>
        <v>0.53869900000000026</v>
      </c>
      <c r="F36" s="5">
        <v>43259</v>
      </c>
    </row>
    <row r="37" spans="1:6" x14ac:dyDescent="0.3">
      <c r="A37" t="s">
        <v>336</v>
      </c>
      <c r="C37">
        <v>6.1</v>
      </c>
      <c r="D37" s="13">
        <v>5.272049</v>
      </c>
      <c r="E37" s="9">
        <f t="shared" si="0"/>
        <v>-0.82795099999999966</v>
      </c>
      <c r="F37" s="5">
        <v>43259</v>
      </c>
    </row>
    <row r="38" spans="1:6" x14ac:dyDescent="0.3">
      <c r="A38" t="s">
        <v>187</v>
      </c>
      <c r="C38">
        <v>5</v>
      </c>
      <c r="D38" s="13">
        <v>4.2854559999999999</v>
      </c>
      <c r="E38" s="9">
        <f t="shared" si="0"/>
        <v>-0.71454400000000007</v>
      </c>
      <c r="F38" s="5">
        <v>43259</v>
      </c>
    </row>
    <row r="39" spans="1:6" x14ac:dyDescent="0.3">
      <c r="A39" t="s">
        <v>344</v>
      </c>
      <c r="C39">
        <v>5</v>
      </c>
      <c r="D39" s="13">
        <v>3.2327900000000001</v>
      </c>
      <c r="E39" s="9">
        <f t="shared" si="0"/>
        <v>-1.7672099999999999</v>
      </c>
      <c r="F39" s="5">
        <v>43259</v>
      </c>
    </row>
    <row r="40" spans="1:6" x14ac:dyDescent="0.3">
      <c r="A40" t="s">
        <v>337</v>
      </c>
      <c r="C40">
        <v>2.2999999999999998</v>
      </c>
      <c r="D40" s="13">
        <v>2.3844150000000002</v>
      </c>
      <c r="E40" s="9">
        <f t="shared" si="0"/>
        <v>8.4415000000000351E-2</v>
      </c>
      <c r="F40" s="5">
        <v>43259</v>
      </c>
    </row>
    <row r="41" spans="1:6" x14ac:dyDescent="0.3">
      <c r="A41" t="s">
        <v>338</v>
      </c>
      <c r="C41">
        <v>2.2999999999999998</v>
      </c>
      <c r="D41" s="13">
        <v>2.1671420000000001</v>
      </c>
      <c r="E41" s="9">
        <f t="shared" si="0"/>
        <v>-0.1328579999999997</v>
      </c>
      <c r="F41" s="5">
        <v>43259</v>
      </c>
    </row>
    <row r="42" spans="1:6" x14ac:dyDescent="0.3">
      <c r="A42" t="s">
        <v>339</v>
      </c>
      <c r="C42">
        <v>1.7</v>
      </c>
      <c r="D42" s="13">
        <v>1.442755</v>
      </c>
      <c r="E42" s="9">
        <f t="shared" si="0"/>
        <v>-0.25724499999999995</v>
      </c>
      <c r="F42" s="5">
        <v>43259</v>
      </c>
    </row>
    <row r="43" spans="1:6" x14ac:dyDescent="0.3">
      <c r="A43" t="s">
        <v>330</v>
      </c>
      <c r="C43">
        <v>1</v>
      </c>
      <c r="D43" s="13">
        <v>1.161861</v>
      </c>
      <c r="E43" s="9">
        <f t="shared" si="0"/>
        <v>0.16186100000000003</v>
      </c>
      <c r="F43" s="5">
        <v>43259</v>
      </c>
    </row>
    <row r="44" spans="1:6" x14ac:dyDescent="0.3">
      <c r="A44" t="s">
        <v>331</v>
      </c>
      <c r="C44">
        <v>1.1000000000000001</v>
      </c>
      <c r="D44" s="13">
        <v>1.053285</v>
      </c>
      <c r="E44" s="9">
        <f t="shared" si="0"/>
        <v>-4.6715000000000062E-2</v>
      </c>
      <c r="F44" s="5">
        <v>43259</v>
      </c>
    </row>
    <row r="45" spans="1:6" x14ac:dyDescent="0.3">
      <c r="A45" t="s">
        <v>340</v>
      </c>
      <c r="C45">
        <v>0.9</v>
      </c>
      <c r="D45" s="13">
        <v>0.95199800000000001</v>
      </c>
      <c r="E45" s="9">
        <f t="shared" si="0"/>
        <v>5.1997999999999989E-2</v>
      </c>
      <c r="F45" s="5">
        <v>43259</v>
      </c>
    </row>
    <row r="46" spans="1:6" x14ac:dyDescent="0.3">
      <c r="A46" t="s">
        <v>333</v>
      </c>
      <c r="C46">
        <v>0.74</v>
      </c>
      <c r="D46" s="13">
        <v>0.74478699999999998</v>
      </c>
      <c r="E46" s="9">
        <f t="shared" si="0"/>
        <v>4.7869999999999857E-3</v>
      </c>
      <c r="F46" s="5">
        <v>43259</v>
      </c>
    </row>
    <row r="47" spans="1:6" x14ac:dyDescent="0.3">
      <c r="D47" s="13"/>
      <c r="E47" s="12"/>
    </row>
    <row r="48" spans="1:6" x14ac:dyDescent="0.3">
      <c r="D48" s="13"/>
      <c r="E48" s="12"/>
    </row>
    <row r="49" spans="4:5" x14ac:dyDescent="0.3">
      <c r="D49" s="13"/>
      <c r="E49" s="12"/>
    </row>
    <row r="50" spans="4:5" x14ac:dyDescent="0.3">
      <c r="D50" s="2"/>
      <c r="E50" s="12"/>
    </row>
    <row r="51" spans="4:5" x14ac:dyDescent="0.3">
      <c r="D51" s="2"/>
      <c r="E51" s="12"/>
    </row>
    <row r="52" spans="4:5" x14ac:dyDescent="0.3">
      <c r="D52" s="2"/>
      <c r="E52" s="12"/>
    </row>
    <row r="53" spans="4:5" x14ac:dyDescent="0.3">
      <c r="D53" s="2"/>
      <c r="E53" s="12"/>
    </row>
    <row r="54" spans="4:5" x14ac:dyDescent="0.3">
      <c r="D54" s="2"/>
      <c r="E54" s="12"/>
    </row>
    <row r="55" spans="4:5" x14ac:dyDescent="0.3">
      <c r="D55" s="2"/>
      <c r="E55" s="12"/>
    </row>
    <row r="56" spans="4:5" x14ac:dyDescent="0.3">
      <c r="D56" s="2"/>
      <c r="E56" s="12"/>
    </row>
    <row r="57" spans="4:5" x14ac:dyDescent="0.3">
      <c r="D57" s="2"/>
      <c r="E57" s="12"/>
    </row>
    <row r="58" spans="4:5" x14ac:dyDescent="0.3">
      <c r="D58" s="2"/>
      <c r="E58" s="12"/>
    </row>
    <row r="59" spans="4:5" x14ac:dyDescent="0.3">
      <c r="D59" s="2"/>
      <c r="E59" s="12"/>
    </row>
    <row r="60" spans="4:5" x14ac:dyDescent="0.3">
      <c r="D60" s="2"/>
      <c r="E60" s="12"/>
    </row>
    <row r="61" spans="4:5" x14ac:dyDescent="0.3">
      <c r="D61" s="2"/>
      <c r="E61" s="12"/>
    </row>
    <row r="62" spans="4:5" x14ac:dyDescent="0.3">
      <c r="D62" s="2"/>
      <c r="E62" s="12"/>
    </row>
    <row r="63" spans="4:5" x14ac:dyDescent="0.3">
      <c r="D63" s="2"/>
      <c r="E63" s="12"/>
    </row>
    <row r="64" spans="4:5" x14ac:dyDescent="0.3">
      <c r="D64" s="2"/>
      <c r="E64" s="12"/>
    </row>
    <row r="65" spans="4:5" x14ac:dyDescent="0.3">
      <c r="D65" s="2"/>
      <c r="E65" s="12"/>
    </row>
    <row r="66" spans="4:5" x14ac:dyDescent="0.3">
      <c r="D66" s="2"/>
      <c r="E66" s="12"/>
    </row>
    <row r="67" spans="4:5" x14ac:dyDescent="0.3">
      <c r="D67" s="2"/>
      <c r="E67" s="12"/>
    </row>
    <row r="68" spans="4:5" x14ac:dyDescent="0.3">
      <c r="D68" s="2"/>
      <c r="E68" s="12"/>
    </row>
    <row r="69" spans="4:5" x14ac:dyDescent="0.3">
      <c r="D69" s="2"/>
      <c r="E69" s="12"/>
    </row>
    <row r="70" spans="4:5" x14ac:dyDescent="0.3">
      <c r="D70" s="2"/>
      <c r="E70" s="12"/>
    </row>
    <row r="71" spans="4:5" x14ac:dyDescent="0.3">
      <c r="D71" s="2"/>
      <c r="E71" s="12"/>
    </row>
    <row r="72" spans="4:5" x14ac:dyDescent="0.3">
      <c r="D72" s="2"/>
      <c r="E72" s="12"/>
    </row>
    <row r="73" spans="4:5" x14ac:dyDescent="0.3">
      <c r="D73" s="2"/>
      <c r="E73" s="12"/>
    </row>
    <row r="74" spans="4:5" x14ac:dyDescent="0.3">
      <c r="D74" s="2"/>
      <c r="E74" s="12"/>
    </row>
    <row r="75" spans="4:5" x14ac:dyDescent="0.3">
      <c r="D75" s="2"/>
      <c r="E75" s="12"/>
    </row>
    <row r="76" spans="4:5" x14ac:dyDescent="0.3">
      <c r="D76" s="2"/>
      <c r="E76" s="12"/>
    </row>
    <row r="77" spans="4:5" x14ac:dyDescent="0.3">
      <c r="D77" s="2"/>
      <c r="E77" s="12"/>
    </row>
    <row r="78" spans="4:5" x14ac:dyDescent="0.3">
      <c r="D78" s="2"/>
      <c r="E78" s="12"/>
    </row>
    <row r="79" spans="4:5" x14ac:dyDescent="0.3">
      <c r="D79" s="2"/>
      <c r="E79" s="12"/>
    </row>
    <row r="80" spans="4:5" x14ac:dyDescent="0.3">
      <c r="D80" s="2"/>
      <c r="E80" s="12"/>
    </row>
    <row r="81" spans="4:5" x14ac:dyDescent="0.3">
      <c r="D81" s="2"/>
      <c r="E81" s="12"/>
    </row>
    <row r="82" spans="4:5" x14ac:dyDescent="0.3">
      <c r="D82" s="2"/>
      <c r="E82" s="12"/>
    </row>
    <row r="83" spans="4:5" x14ac:dyDescent="0.3">
      <c r="D83" s="2"/>
      <c r="E83" s="12"/>
    </row>
    <row r="84" spans="4:5" x14ac:dyDescent="0.3">
      <c r="D84" s="2"/>
      <c r="E84" s="12"/>
    </row>
    <row r="85" spans="4:5" x14ac:dyDescent="0.3">
      <c r="D85" s="2"/>
      <c r="E85" s="12"/>
    </row>
    <row r="86" spans="4:5" x14ac:dyDescent="0.3">
      <c r="D86" s="2"/>
      <c r="E86" s="12"/>
    </row>
    <row r="87" spans="4:5" x14ac:dyDescent="0.3">
      <c r="D87" s="2"/>
      <c r="E87" s="12"/>
    </row>
    <row r="88" spans="4:5" x14ac:dyDescent="0.3">
      <c r="D88" s="2"/>
      <c r="E88" s="12"/>
    </row>
    <row r="89" spans="4:5" x14ac:dyDescent="0.3">
      <c r="D89" s="2"/>
      <c r="E89" s="12"/>
    </row>
    <row r="90" spans="4:5" x14ac:dyDescent="0.3">
      <c r="D90" s="2"/>
      <c r="E90" s="12"/>
    </row>
    <row r="91" spans="4:5" x14ac:dyDescent="0.3">
      <c r="D91" s="2"/>
      <c r="E91" s="12"/>
    </row>
    <row r="92" spans="4:5" x14ac:dyDescent="0.3">
      <c r="D92" s="2"/>
      <c r="E92" s="12"/>
    </row>
    <row r="93" spans="4:5" x14ac:dyDescent="0.3">
      <c r="D93" s="2"/>
      <c r="E93" s="12"/>
    </row>
    <row r="94" spans="4:5" x14ac:dyDescent="0.3">
      <c r="D94" s="2"/>
      <c r="E94" s="12"/>
    </row>
    <row r="95" spans="4:5" x14ac:dyDescent="0.3">
      <c r="D95" s="2"/>
      <c r="E95" s="12"/>
    </row>
    <row r="96" spans="4:5" x14ac:dyDescent="0.3">
      <c r="D96" s="2"/>
      <c r="E96" s="12"/>
    </row>
    <row r="97" spans="4:5" x14ac:dyDescent="0.3">
      <c r="D97" s="2"/>
      <c r="E97" s="12"/>
    </row>
    <row r="98" spans="4:5" x14ac:dyDescent="0.3">
      <c r="D98" s="2"/>
      <c r="E98" s="12"/>
    </row>
    <row r="99" spans="4:5" x14ac:dyDescent="0.3">
      <c r="D99" s="2"/>
      <c r="E99" s="12"/>
    </row>
    <row r="100" spans="4:5" x14ac:dyDescent="0.3">
      <c r="D100" s="2"/>
      <c r="E100" s="12"/>
    </row>
    <row r="101" spans="4:5" x14ac:dyDescent="0.3">
      <c r="D101" s="2"/>
      <c r="E101" s="12"/>
    </row>
    <row r="102" spans="4:5" x14ac:dyDescent="0.3">
      <c r="D102" s="2"/>
      <c r="E102" s="12"/>
    </row>
    <row r="103" spans="4:5" x14ac:dyDescent="0.3">
      <c r="D103" s="2"/>
      <c r="E103" s="12"/>
    </row>
    <row r="104" spans="4:5" x14ac:dyDescent="0.3">
      <c r="D104" s="2"/>
      <c r="E104" s="12"/>
    </row>
    <row r="105" spans="4:5" x14ac:dyDescent="0.3">
      <c r="D105" s="2"/>
      <c r="E105" s="12"/>
    </row>
    <row r="106" spans="4:5" x14ac:dyDescent="0.3">
      <c r="D106" s="2"/>
      <c r="E106" s="12"/>
    </row>
    <row r="107" spans="4:5" x14ac:dyDescent="0.3">
      <c r="D107" s="2"/>
      <c r="E107" s="12"/>
    </row>
    <row r="108" spans="4:5" x14ac:dyDescent="0.3">
      <c r="D108" s="2"/>
      <c r="E108" s="12"/>
    </row>
    <row r="109" spans="4:5" x14ac:dyDescent="0.3">
      <c r="D109" s="2"/>
      <c r="E109" s="12"/>
    </row>
    <row r="110" spans="4:5" x14ac:dyDescent="0.3">
      <c r="D110" s="2"/>
      <c r="E110" s="12"/>
    </row>
    <row r="111" spans="4:5" x14ac:dyDescent="0.3">
      <c r="D111" s="2"/>
      <c r="E111" s="12"/>
    </row>
    <row r="112" spans="4:5" x14ac:dyDescent="0.3">
      <c r="D112" s="2"/>
      <c r="E112" s="12"/>
    </row>
    <row r="113" spans="4:5" x14ac:dyDescent="0.3">
      <c r="D113" s="2"/>
      <c r="E113" s="12"/>
    </row>
    <row r="114" spans="4:5" x14ac:dyDescent="0.3">
      <c r="D114" s="2"/>
      <c r="E114" s="12"/>
    </row>
    <row r="115" spans="4:5" x14ac:dyDescent="0.3">
      <c r="D115" s="2"/>
      <c r="E115" s="12"/>
    </row>
    <row r="116" spans="4:5" x14ac:dyDescent="0.3">
      <c r="D116" s="2"/>
      <c r="E116" s="12"/>
    </row>
    <row r="117" spans="4:5" x14ac:dyDescent="0.3">
      <c r="D117" s="2"/>
      <c r="E117" s="12"/>
    </row>
    <row r="118" spans="4:5" x14ac:dyDescent="0.3">
      <c r="D118" s="2"/>
      <c r="E118" s="12"/>
    </row>
    <row r="119" spans="4:5" x14ac:dyDescent="0.3">
      <c r="D119" s="2"/>
      <c r="E119" s="12"/>
    </row>
    <row r="120" spans="4:5" x14ac:dyDescent="0.3">
      <c r="D120" s="2"/>
      <c r="E120" s="12"/>
    </row>
    <row r="121" spans="4:5" x14ac:dyDescent="0.3">
      <c r="D121" s="2"/>
      <c r="E121" s="12"/>
    </row>
    <row r="122" spans="4:5" x14ac:dyDescent="0.3">
      <c r="D122" s="2"/>
      <c r="E122" s="12"/>
    </row>
    <row r="123" spans="4:5" x14ac:dyDescent="0.3">
      <c r="D123" s="2"/>
      <c r="E123" s="12"/>
    </row>
    <row r="124" spans="4:5" x14ac:dyDescent="0.3">
      <c r="D124" s="2"/>
      <c r="E124" s="12"/>
    </row>
    <row r="125" spans="4:5" x14ac:dyDescent="0.3">
      <c r="D125" s="2"/>
      <c r="E125" s="12"/>
    </row>
    <row r="126" spans="4:5" x14ac:dyDescent="0.3">
      <c r="D126" s="2"/>
      <c r="E126" s="12"/>
    </row>
    <row r="127" spans="4:5" x14ac:dyDescent="0.3">
      <c r="D127" s="2"/>
      <c r="E127" s="12"/>
    </row>
    <row r="128" spans="4:5" x14ac:dyDescent="0.3">
      <c r="D128" s="2"/>
      <c r="E128" s="12"/>
    </row>
    <row r="129" spans="4:5" x14ac:dyDescent="0.3">
      <c r="D129" s="2"/>
      <c r="E129" s="12"/>
    </row>
    <row r="130" spans="4:5" x14ac:dyDescent="0.3">
      <c r="D130" s="2"/>
      <c r="E130" s="12"/>
    </row>
    <row r="131" spans="4:5" x14ac:dyDescent="0.3">
      <c r="D131" s="2"/>
      <c r="E131" s="12"/>
    </row>
    <row r="132" spans="4:5" x14ac:dyDescent="0.3">
      <c r="D132" s="2"/>
      <c r="E132" s="12"/>
    </row>
    <row r="133" spans="4:5" x14ac:dyDescent="0.3">
      <c r="D133" s="2"/>
      <c r="E133" s="12"/>
    </row>
    <row r="134" spans="4:5" x14ac:dyDescent="0.3">
      <c r="D134" s="2"/>
      <c r="E134" s="12"/>
    </row>
    <row r="135" spans="4:5" x14ac:dyDescent="0.3">
      <c r="D135" s="2"/>
      <c r="E135" s="12"/>
    </row>
    <row r="136" spans="4:5" x14ac:dyDescent="0.3">
      <c r="D136" s="2"/>
      <c r="E136" s="12"/>
    </row>
    <row r="137" spans="4:5" x14ac:dyDescent="0.3">
      <c r="D137" s="2"/>
      <c r="E137" s="12"/>
    </row>
    <row r="138" spans="4:5" x14ac:dyDescent="0.3">
      <c r="D138" s="2"/>
      <c r="E13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3" sqref="A23"/>
    </sheetView>
  </sheetViews>
  <sheetFormatPr defaultRowHeight="14.4" x14ac:dyDescent="0.3"/>
  <cols>
    <col min="1" max="1" width="21.44140625" bestFit="1" customWidth="1"/>
  </cols>
  <sheetData>
    <row r="1" spans="1:2" x14ac:dyDescent="0.3">
      <c r="A1" t="s">
        <v>0</v>
      </c>
      <c r="B1" t="s">
        <v>16</v>
      </c>
    </row>
    <row r="2" spans="1:2" x14ac:dyDescent="0.3">
      <c r="A2" t="s">
        <v>323</v>
      </c>
      <c r="B2">
        <v>756</v>
      </c>
    </row>
    <row r="3" spans="1:2" x14ac:dyDescent="0.3">
      <c r="A3" t="s">
        <v>324</v>
      </c>
      <c r="B3">
        <v>227</v>
      </c>
    </row>
    <row r="4" spans="1:2" x14ac:dyDescent="0.3">
      <c r="A4" t="s">
        <v>2</v>
      </c>
      <c r="B4">
        <v>201</v>
      </c>
    </row>
    <row r="5" spans="1:2" x14ac:dyDescent="0.3">
      <c r="A5" t="s">
        <v>3</v>
      </c>
      <c r="B5">
        <v>157</v>
      </c>
    </row>
    <row r="6" spans="1:2" x14ac:dyDescent="0.3">
      <c r="A6" t="s">
        <v>325</v>
      </c>
      <c r="B6">
        <v>149</v>
      </c>
    </row>
    <row r="7" spans="1:2" x14ac:dyDescent="0.3">
      <c r="A7" t="s">
        <v>4</v>
      </c>
      <c r="B7">
        <v>116</v>
      </c>
    </row>
    <row r="8" spans="1:2" x14ac:dyDescent="0.3">
      <c r="A8" t="s">
        <v>6</v>
      </c>
      <c r="B8">
        <v>89</v>
      </c>
    </row>
    <row r="9" spans="1:2" x14ac:dyDescent="0.3">
      <c r="A9" t="s">
        <v>7</v>
      </c>
      <c r="B9">
        <v>76</v>
      </c>
    </row>
    <row r="10" spans="1:2" x14ac:dyDescent="0.3">
      <c r="A10" t="s">
        <v>5</v>
      </c>
      <c r="B10">
        <v>61</v>
      </c>
    </row>
    <row r="11" spans="1:2" x14ac:dyDescent="0.3">
      <c r="A11" t="s">
        <v>326</v>
      </c>
      <c r="B11">
        <v>41</v>
      </c>
    </row>
    <row r="12" spans="1:2" x14ac:dyDescent="0.3">
      <c r="A12" t="s">
        <v>9</v>
      </c>
      <c r="B12">
        <v>28</v>
      </c>
    </row>
    <row r="13" spans="1:2" x14ac:dyDescent="0.3">
      <c r="A13" t="s">
        <v>327</v>
      </c>
      <c r="B13">
        <v>26</v>
      </c>
    </row>
    <row r="14" spans="1:2" x14ac:dyDescent="0.3">
      <c r="A14" t="s">
        <v>8</v>
      </c>
      <c r="B14">
        <v>18</v>
      </c>
    </row>
    <row r="15" spans="1:2" x14ac:dyDescent="0.3">
      <c r="A15" t="s">
        <v>10</v>
      </c>
      <c r="B15">
        <v>18</v>
      </c>
    </row>
    <row r="16" spans="1:2" x14ac:dyDescent="0.3">
      <c r="A16" t="s">
        <v>328</v>
      </c>
      <c r="B16">
        <v>16</v>
      </c>
    </row>
  </sheetData>
  <autoFilter ref="A1:B16">
    <sortState ref="A2:B16">
      <sortCondition descending="1" ref="B1:B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Calcs</vt:lpstr>
      <vt:lpstr>Averages</vt:lpstr>
      <vt:lpstr>Reference</vt:lpstr>
      <vt:lpstr>Smallest Drops</vt:lpstr>
      <vt:lpstr>Biggest Drops</vt:lpstr>
      <vt:lpstr>Sheet6</vt:lpstr>
      <vt:lpstr>Jessicca</vt:lpstr>
      <vt:lpstr>Historical</vt:lpstr>
      <vt:lpstr>Sheet2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2018-07-17T21:45:34Z</dcterms:created>
  <dcterms:modified xsi:type="dcterms:W3CDTF">2018-07-24T21:33:41Z</dcterms:modified>
</cp:coreProperties>
</file>