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IdeaProjects/PT-DOS/"/>
    </mc:Choice>
  </mc:AlternateContent>
  <xr:revisionPtr revIDLastSave="0" documentId="13_ncr:1_{A9EA2145-7E74-BB42-82BD-8D62AC3BBF6A}" xr6:coauthVersionLast="44" xr6:coauthVersionMax="44" xr10:uidLastSave="{00000000-0000-0000-0000-000000000000}"/>
  <bookViews>
    <workbookView xWindow="15460" yWindow="1340" windowWidth="26640" windowHeight="17540" activeTab="1" xr2:uid="{E68B1405-3A7A-8D48-B00B-D757A99490C0}"/>
  </bookViews>
  <sheets>
    <sheet name="General Sheet" sheetId="1" r:id="rId1"/>
    <sheet name="UW COORDINATES" sheetId="3" r:id="rId2"/>
    <sheet name="XY TRANSFORM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2" i="3"/>
  <c r="P13" i="3"/>
  <c r="P14" i="3"/>
  <c r="P15" i="3"/>
  <c r="P16" i="3"/>
  <c r="P11" i="3"/>
  <c r="O5" i="3"/>
  <c r="O6" i="3"/>
  <c r="O7" i="3"/>
  <c r="O8" i="3"/>
  <c r="O9" i="3"/>
  <c r="O10" i="3"/>
  <c r="O12" i="3"/>
  <c r="O13" i="3"/>
  <c r="O14" i="3"/>
  <c r="O15" i="3"/>
  <c r="O16" i="3"/>
  <c r="O11" i="3"/>
  <c r="N12" i="3"/>
  <c r="N13" i="3"/>
  <c r="N14" i="3"/>
  <c r="N15" i="3"/>
  <c r="N16" i="3"/>
  <c r="N4" i="3"/>
  <c r="N5" i="3"/>
  <c r="N6" i="3"/>
  <c r="N7" i="3"/>
  <c r="N8" i="3"/>
  <c r="N9" i="3"/>
  <c r="N10" i="3"/>
  <c r="N11" i="3"/>
  <c r="Q12" i="3"/>
  <c r="Q13" i="3"/>
  <c r="Q14" i="3"/>
  <c r="Q15" i="3"/>
  <c r="Q16" i="3"/>
  <c r="Q4" i="3"/>
  <c r="Q5" i="3"/>
  <c r="Q6" i="3"/>
  <c r="Q7" i="3"/>
  <c r="Q8" i="3"/>
  <c r="Q9" i="3"/>
  <c r="Q10" i="3"/>
  <c r="Q11" i="3"/>
  <c r="G4" i="3"/>
  <c r="G5" i="3"/>
  <c r="G6" i="3"/>
  <c r="G7" i="3"/>
  <c r="G8" i="3"/>
  <c r="G9" i="3"/>
  <c r="G10" i="3"/>
  <c r="G12" i="3"/>
  <c r="G13" i="3"/>
  <c r="G14" i="3"/>
  <c r="G15" i="3"/>
  <c r="G16" i="3"/>
  <c r="G11" i="3"/>
  <c r="S4" i="3"/>
  <c r="S6" i="3"/>
  <c r="S7" i="3"/>
  <c r="S8" i="3"/>
  <c r="S9" i="3"/>
  <c r="S10" i="3"/>
  <c r="S11" i="3"/>
  <c r="S12" i="3"/>
  <c r="S13" i="3"/>
  <c r="S14" i="3"/>
  <c r="S15" i="3"/>
  <c r="S16" i="3"/>
  <c r="S5" i="3"/>
  <c r="M4" i="3"/>
  <c r="M5" i="3"/>
  <c r="M6" i="3"/>
  <c r="M7" i="3"/>
  <c r="M8" i="3"/>
  <c r="M9" i="3"/>
  <c r="M10" i="3"/>
  <c r="M11" i="3"/>
  <c r="M13" i="3"/>
  <c r="M14" i="3"/>
  <c r="M15" i="3"/>
  <c r="M16" i="3"/>
  <c r="M12" i="3"/>
  <c r="L4" i="3"/>
  <c r="L5" i="3"/>
  <c r="L6" i="3"/>
  <c r="L7" i="3"/>
  <c r="L8" i="3"/>
  <c r="L9" i="3"/>
  <c r="R8" i="3" s="1"/>
  <c r="L10" i="3"/>
  <c r="L11" i="3"/>
  <c r="L12" i="3"/>
  <c r="L14" i="3"/>
  <c r="L15" i="3"/>
  <c r="R14" i="3" s="1"/>
  <c r="L16" i="3"/>
  <c r="R15" i="3" s="1"/>
  <c r="L13" i="3"/>
  <c r="R6" i="3"/>
  <c r="R10" i="3"/>
  <c r="R7" i="3"/>
  <c r="R9" i="3"/>
  <c r="R16" i="3"/>
  <c r="R5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R4" i="3" l="1"/>
  <c r="R13" i="3"/>
  <c r="R12" i="3"/>
  <c r="R11" i="3"/>
  <c r="B3" i="1"/>
</calcChain>
</file>

<file path=xl/sharedStrings.xml><?xml version="1.0" encoding="utf-8"?>
<sst xmlns="http://schemas.openxmlformats.org/spreadsheetml/2006/main" count="48" uniqueCount="33">
  <si>
    <t>Cable Name</t>
  </si>
  <si>
    <t>Parameters:</t>
  </si>
  <si>
    <t>Steel Modulus</t>
  </si>
  <si>
    <t>POINT</t>
  </si>
  <si>
    <t>BEFORE</t>
  </si>
  <si>
    <t>AFTER</t>
  </si>
  <si>
    <t>U COORD</t>
  </si>
  <si>
    <t>W COORD</t>
  </si>
  <si>
    <t>SLOPE (%)</t>
  </si>
  <si>
    <t>RADII OF CURVATURE</t>
  </si>
  <si>
    <t>STRAIGHT</t>
  </si>
  <si>
    <t>AUTOMATICALLY GENERATED</t>
  </si>
  <si>
    <t>USER INPUT</t>
  </si>
  <si>
    <t>OUTPUT SPECS</t>
  </si>
  <si>
    <t>Nbr. Of Segments</t>
  </si>
  <si>
    <t>FROM</t>
  </si>
  <si>
    <t>TO</t>
  </si>
  <si>
    <t>AREA OF CABLE</t>
  </si>
  <si>
    <t>CABLE FORCE AT END 1</t>
  </si>
  <si>
    <t>CABLE FORCE AT END 2</t>
  </si>
  <si>
    <t>S12026</t>
  </si>
  <si>
    <t>PULL-IN AT END 1</t>
  </si>
  <si>
    <t>PULL-IN AT END 2</t>
  </si>
  <si>
    <t>Friction due to Wobble</t>
  </si>
  <si>
    <t>Friction due to Curvature</t>
  </si>
  <si>
    <t>Output File Name</t>
  </si>
  <si>
    <t>Cable7_part4</t>
  </si>
  <si>
    <t>(Mpa)</t>
  </si>
  <si>
    <t>(m2)</t>
  </si>
  <si>
    <t>(KN)</t>
  </si>
  <si>
    <t>(m)</t>
  </si>
  <si>
    <t>Project Reference no.</t>
  </si>
  <si>
    <t>U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</si>
</sst>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5AB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1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0" xfId="0" applyFill="1"/>
    <xf numFmtId="0" fontId="0" fillId="3" borderId="37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AB"/>
      <color rgb="FFB1FEEF"/>
      <color rgb="FFFADF00"/>
      <color rgb="FF49FFF0"/>
      <color rgb="FF4DB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C89B-522B-8D46-88BD-D33A759C1523}">
  <dimension ref="A1:C14"/>
  <sheetViews>
    <sheetView workbookViewId="0">
      <selection activeCell="D6" sqref="D6"/>
    </sheetView>
  </sheetViews>
  <sheetFormatPr baseColWidth="10" defaultRowHeight="16" x14ac:dyDescent="0.2"/>
  <cols>
    <col min="1" max="2" width="21.6640625" bestFit="1" customWidth="1"/>
    <col min="3" max="3" width="8.6640625" bestFit="1" customWidth="1"/>
  </cols>
  <sheetData>
    <row r="1" spans="1:3" x14ac:dyDescent="0.2">
      <c r="A1" s="2" t="s">
        <v>31</v>
      </c>
      <c r="B1" s="2" t="s">
        <v>20</v>
      </c>
    </row>
    <row r="2" spans="1:3" x14ac:dyDescent="0.2">
      <c r="A2" s="2" t="s">
        <v>0</v>
      </c>
      <c r="B2" s="2" t="s">
        <v>26</v>
      </c>
    </row>
    <row r="3" spans="1:3" x14ac:dyDescent="0.2">
      <c r="A3" s="17" t="s">
        <v>25</v>
      </c>
      <c r="B3" s="2" t="str">
        <f>_xlfn.CONCAT(B2, "_output")</f>
        <v>Cable7_part4_output</v>
      </c>
    </row>
    <row r="6" spans="1:3" x14ac:dyDescent="0.2">
      <c r="A6" s="18" t="s">
        <v>1</v>
      </c>
      <c r="B6" s="18"/>
      <c r="C6" s="1"/>
    </row>
    <row r="7" spans="1:3" x14ac:dyDescent="0.2">
      <c r="A7" s="2" t="s">
        <v>23</v>
      </c>
      <c r="B7" s="2">
        <v>2E-3</v>
      </c>
      <c r="C7" s="16"/>
    </row>
    <row r="8" spans="1:3" x14ac:dyDescent="0.2">
      <c r="A8" s="2" t="s">
        <v>24</v>
      </c>
      <c r="B8" s="2">
        <v>0.2</v>
      </c>
      <c r="C8" s="16"/>
    </row>
    <row r="9" spans="1:3" x14ac:dyDescent="0.2">
      <c r="A9" s="2" t="s">
        <v>2</v>
      </c>
      <c r="B9" s="14">
        <v>195000000</v>
      </c>
      <c r="C9" s="15" t="s">
        <v>27</v>
      </c>
    </row>
    <row r="10" spans="1:3" x14ac:dyDescent="0.2">
      <c r="A10" s="2" t="s">
        <v>17</v>
      </c>
      <c r="B10" s="2">
        <v>2.8500000000000001E-3</v>
      </c>
      <c r="C10" s="2" t="s">
        <v>28</v>
      </c>
    </row>
    <row r="11" spans="1:3" x14ac:dyDescent="0.2">
      <c r="A11" s="2" t="s">
        <v>18</v>
      </c>
      <c r="B11" s="2">
        <v>3975</v>
      </c>
      <c r="C11" s="2" t="s">
        <v>29</v>
      </c>
    </row>
    <row r="12" spans="1:3" x14ac:dyDescent="0.2">
      <c r="A12" s="2" t="s">
        <v>19</v>
      </c>
      <c r="B12" s="2">
        <v>3975</v>
      </c>
      <c r="C12" s="2" t="s">
        <v>29</v>
      </c>
    </row>
    <row r="13" spans="1:3" x14ac:dyDescent="0.2">
      <c r="A13" s="2" t="s">
        <v>21</v>
      </c>
      <c r="B13" s="2">
        <v>6.0000000000000001E-3</v>
      </c>
      <c r="C13" s="2" t="s">
        <v>30</v>
      </c>
    </row>
    <row r="14" spans="1:3" x14ac:dyDescent="0.2">
      <c r="A14" s="2" t="s">
        <v>22</v>
      </c>
      <c r="B14" s="2">
        <v>6.0000000000000001E-3</v>
      </c>
      <c r="C14" s="2" t="s">
        <v>30</v>
      </c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E697-34CB-BB4B-8A85-1543C1BFC1CD}">
  <dimension ref="A1:S23"/>
  <sheetViews>
    <sheetView tabSelected="1" workbookViewId="0">
      <selection activeCell="P19" sqref="P19"/>
    </sheetView>
  </sheetViews>
  <sheetFormatPr baseColWidth="10" defaultRowHeight="16" x14ac:dyDescent="0.2"/>
  <cols>
    <col min="1" max="1" width="6.33203125" bestFit="1" customWidth="1"/>
    <col min="2" max="2" width="9" bestFit="1" customWidth="1"/>
    <col min="3" max="3" width="9.5" bestFit="1" customWidth="1"/>
    <col min="6" max="6" width="9.83203125" customWidth="1"/>
    <col min="7" max="7" width="13.33203125" bestFit="1" customWidth="1"/>
    <col min="8" max="8" width="13.33203125" customWidth="1"/>
    <col min="17" max="17" width="13.33203125" bestFit="1" customWidth="1"/>
    <col min="18" max="18" width="13.33203125" customWidth="1"/>
  </cols>
  <sheetData>
    <row r="1" spans="1:19" ht="17" thickBot="1" x14ac:dyDescent="0.25">
      <c r="A1" s="42" t="s">
        <v>12</v>
      </c>
      <c r="B1" s="43"/>
      <c r="C1" s="43"/>
      <c r="D1" s="43"/>
      <c r="E1" s="43"/>
      <c r="F1" s="43"/>
      <c r="G1" s="44" t="s">
        <v>13</v>
      </c>
      <c r="H1" s="45"/>
      <c r="I1" s="46"/>
      <c r="K1" s="23" t="s">
        <v>11</v>
      </c>
      <c r="L1" s="24"/>
      <c r="M1" s="24"/>
      <c r="N1" s="24"/>
      <c r="O1" s="24"/>
      <c r="P1" s="24"/>
      <c r="Q1" s="25" t="s">
        <v>13</v>
      </c>
      <c r="R1" s="26"/>
      <c r="S1" s="27"/>
    </row>
    <row r="2" spans="1:19" ht="17" thickBot="1" x14ac:dyDescent="0.25">
      <c r="A2" s="25" t="s">
        <v>3</v>
      </c>
      <c r="B2" s="21" t="s">
        <v>6</v>
      </c>
      <c r="C2" s="21" t="s">
        <v>7</v>
      </c>
      <c r="D2" s="21" t="s">
        <v>8</v>
      </c>
      <c r="E2" s="66" t="s">
        <v>9</v>
      </c>
      <c r="F2" s="67"/>
      <c r="G2" s="19" t="s">
        <v>32</v>
      </c>
      <c r="H2" s="20"/>
      <c r="I2" s="68" t="s">
        <v>14</v>
      </c>
      <c r="K2" s="47" t="s">
        <v>3</v>
      </c>
      <c r="L2" s="73" t="s">
        <v>6</v>
      </c>
      <c r="M2" s="47" t="s">
        <v>7</v>
      </c>
      <c r="N2" s="74" t="s">
        <v>8</v>
      </c>
      <c r="O2" s="75" t="s">
        <v>9</v>
      </c>
      <c r="P2" s="76"/>
      <c r="Q2" s="48" t="s">
        <v>32</v>
      </c>
      <c r="R2" s="49"/>
      <c r="S2" s="77" t="s">
        <v>14</v>
      </c>
    </row>
    <row r="3" spans="1:19" ht="17" thickBot="1" x14ac:dyDescent="0.25">
      <c r="A3" s="69"/>
      <c r="B3" s="22"/>
      <c r="C3" s="22"/>
      <c r="D3" s="22"/>
      <c r="E3" s="3" t="s">
        <v>4</v>
      </c>
      <c r="F3" s="70" t="s">
        <v>5</v>
      </c>
      <c r="G3" s="71" t="s">
        <v>15</v>
      </c>
      <c r="H3" s="12" t="s">
        <v>16</v>
      </c>
      <c r="I3" s="72"/>
      <c r="K3" s="50"/>
      <c r="L3" s="78"/>
      <c r="M3" s="50"/>
      <c r="N3" s="79"/>
      <c r="O3" s="51" t="s">
        <v>4</v>
      </c>
      <c r="P3" s="80" t="s">
        <v>5</v>
      </c>
      <c r="Q3" s="81" t="s">
        <v>15</v>
      </c>
      <c r="R3" s="82" t="s">
        <v>16</v>
      </c>
      <c r="S3" s="83"/>
    </row>
    <row r="4" spans="1:19" x14ac:dyDescent="0.2">
      <c r="A4" s="52">
        <v>1</v>
      </c>
      <c r="B4" s="53">
        <v>0</v>
      </c>
      <c r="C4" s="54">
        <v>1.1299999999999999</v>
      </c>
      <c r="D4" s="55">
        <v>-10</v>
      </c>
      <c r="E4" s="55"/>
      <c r="F4" s="56" t="s">
        <v>10</v>
      </c>
      <c r="G4" s="36">
        <f t="shared" ref="G4:G10" si="0">IF(ISBLANK(B5),"",IF(ISBLANK(B4),"",B4))</f>
        <v>0</v>
      </c>
      <c r="H4" s="37">
        <f>IF(ISBLANK(B5),"",B5)</f>
        <v>1.5</v>
      </c>
      <c r="I4" s="57">
        <v>1</v>
      </c>
      <c r="K4" s="32">
        <v>1</v>
      </c>
      <c r="L4" s="30">
        <f t="shared" ref="L4:L12" si="1">IF(ISBLANK(B4),"",B4)</f>
        <v>0</v>
      </c>
      <c r="M4" s="10">
        <f t="shared" ref="M4:M11" si="2">IF(ISBLANK(C4), IF(ISBLANK(B5),"","FREE"), C4)</f>
        <v>1.1299999999999999</v>
      </c>
      <c r="N4" s="10">
        <f t="shared" ref="N4:N16" si="3">IF(ISBLANK(D4), IF(ISBLANK(B4),"","FREE"), D4)</f>
        <v>-10</v>
      </c>
      <c r="O4" s="10"/>
      <c r="P4" s="10" t="str">
        <f t="shared" ref="P4:P10" si="4">IF(ISBLANK(L4),"",IF(ISBLANK(F4), IF(ISBLANK(B5),"","FREE"), F4))</f>
        <v>STRAIGHT</v>
      </c>
      <c r="Q4" s="11">
        <f t="shared" ref="Q4:Q16" si="5">IF(ISBLANK(B5),"",IF(ISBLANK(B4),"",B4))</f>
        <v>0</v>
      </c>
      <c r="R4" s="33">
        <f>IF(ISBLANK(L5),"",B5)</f>
        <v>1.5</v>
      </c>
      <c r="S4" s="31">
        <f>IF(ISBLANK(I4),"",I4)</f>
        <v>1</v>
      </c>
    </row>
    <row r="5" spans="1:19" x14ac:dyDescent="0.2">
      <c r="A5" s="58">
        <v>2</v>
      </c>
      <c r="B5" s="59">
        <v>1.5</v>
      </c>
      <c r="C5" s="60"/>
      <c r="D5" s="59"/>
      <c r="E5" s="59"/>
      <c r="F5" s="58"/>
      <c r="G5" s="38">
        <f t="shared" si="0"/>
        <v>1.5</v>
      </c>
      <c r="H5" s="39">
        <f t="shared" ref="H5:H16" si="6">IF(ISBLANK(B6),"",B6)</f>
        <v>8</v>
      </c>
      <c r="I5" s="61">
        <v>6</v>
      </c>
      <c r="K5" s="4">
        <v>2</v>
      </c>
      <c r="L5" s="5">
        <f t="shared" si="1"/>
        <v>1.5</v>
      </c>
      <c r="M5" s="28" t="str">
        <f t="shared" si="2"/>
        <v>FREE</v>
      </c>
      <c r="N5" s="28" t="str">
        <f t="shared" si="3"/>
        <v>FREE</v>
      </c>
      <c r="O5" s="28" t="str">
        <f t="shared" ref="O4:O10" si="7">IF(ISBLANK(E5),IF(ISBLANK(B5),"",IF(P4="STRAIGHT","STRAIGHT","FREE")),E5)</f>
        <v>STRAIGHT</v>
      </c>
      <c r="P5" s="28" t="str">
        <f t="shared" si="4"/>
        <v>FREE</v>
      </c>
      <c r="Q5" s="29">
        <f t="shared" si="5"/>
        <v>1.5</v>
      </c>
      <c r="R5" s="34">
        <f>IF(ISBLANK(L6),"",L6)</f>
        <v>8</v>
      </c>
      <c r="S5" s="9">
        <f>IF(ISBLANK(I5),"",I5)</f>
        <v>6</v>
      </c>
    </row>
    <row r="6" spans="1:19" x14ac:dyDescent="0.2">
      <c r="A6" s="58">
        <v>3</v>
      </c>
      <c r="B6" s="59">
        <v>8</v>
      </c>
      <c r="C6" s="60">
        <v>0.35</v>
      </c>
      <c r="D6" s="59">
        <v>0</v>
      </c>
      <c r="E6" s="59">
        <v>10</v>
      </c>
      <c r="F6" s="58">
        <v>10</v>
      </c>
      <c r="G6" s="38">
        <f t="shared" si="0"/>
        <v>8</v>
      </c>
      <c r="H6" s="39">
        <f t="shared" si="6"/>
        <v>28.375</v>
      </c>
      <c r="I6" s="61">
        <v>20</v>
      </c>
      <c r="K6" s="4">
        <v>3</v>
      </c>
      <c r="L6" s="5">
        <f t="shared" si="1"/>
        <v>8</v>
      </c>
      <c r="M6" s="28">
        <f t="shared" si="2"/>
        <v>0.35</v>
      </c>
      <c r="N6" s="28">
        <f t="shared" si="3"/>
        <v>0</v>
      </c>
      <c r="O6" s="28">
        <f t="shared" si="7"/>
        <v>10</v>
      </c>
      <c r="P6" s="28">
        <f t="shared" si="4"/>
        <v>10</v>
      </c>
      <c r="Q6" s="29">
        <f t="shared" si="5"/>
        <v>8</v>
      </c>
      <c r="R6" s="34">
        <f t="shared" ref="R6:R16" si="8">IF(ISBLANK(L7),"",L7)</f>
        <v>28.375</v>
      </c>
      <c r="S6" s="9">
        <f t="shared" ref="S6:S16" si="9">IF(ISBLANK(I6),"",I6)</f>
        <v>20</v>
      </c>
    </row>
    <row r="7" spans="1:19" x14ac:dyDescent="0.2">
      <c r="A7" s="58">
        <v>4</v>
      </c>
      <c r="B7" s="59">
        <v>28.375</v>
      </c>
      <c r="C7" s="60">
        <v>1.345</v>
      </c>
      <c r="D7" s="59">
        <v>0</v>
      </c>
      <c r="E7" s="59"/>
      <c r="F7" s="58"/>
      <c r="G7" s="38">
        <f t="shared" si="0"/>
        <v>28.375</v>
      </c>
      <c r="H7" s="39">
        <f t="shared" si="6"/>
        <v>48.75</v>
      </c>
      <c r="I7" s="61">
        <v>20</v>
      </c>
      <c r="K7" s="4">
        <v>4</v>
      </c>
      <c r="L7" s="5">
        <f t="shared" si="1"/>
        <v>28.375</v>
      </c>
      <c r="M7" s="28">
        <f t="shared" si="2"/>
        <v>1.345</v>
      </c>
      <c r="N7" s="28">
        <f t="shared" si="3"/>
        <v>0</v>
      </c>
      <c r="O7" s="28" t="str">
        <f t="shared" si="7"/>
        <v>FREE</v>
      </c>
      <c r="P7" s="28" t="str">
        <f t="shared" si="4"/>
        <v>FREE</v>
      </c>
      <c r="Q7" s="29">
        <f t="shared" si="5"/>
        <v>28.375</v>
      </c>
      <c r="R7" s="34">
        <f t="shared" si="8"/>
        <v>48.75</v>
      </c>
      <c r="S7" s="9">
        <f t="shared" si="9"/>
        <v>20</v>
      </c>
    </row>
    <row r="8" spans="1:19" x14ac:dyDescent="0.2">
      <c r="A8" s="58">
        <v>5</v>
      </c>
      <c r="B8" s="59">
        <v>48.75</v>
      </c>
      <c r="C8" s="60">
        <v>0.35</v>
      </c>
      <c r="D8" s="59">
        <v>0</v>
      </c>
      <c r="E8" s="59">
        <v>10</v>
      </c>
      <c r="F8" s="58">
        <v>10</v>
      </c>
      <c r="G8" s="38">
        <f t="shared" si="0"/>
        <v>48.75</v>
      </c>
      <c r="H8" s="39">
        <f t="shared" si="6"/>
        <v>60.53</v>
      </c>
      <c r="I8" s="61">
        <v>12</v>
      </c>
      <c r="K8" s="4">
        <v>5</v>
      </c>
      <c r="L8" s="5">
        <f t="shared" si="1"/>
        <v>48.75</v>
      </c>
      <c r="M8" s="28">
        <f t="shared" si="2"/>
        <v>0.35</v>
      </c>
      <c r="N8" s="28">
        <f t="shared" si="3"/>
        <v>0</v>
      </c>
      <c r="O8" s="28">
        <f t="shared" si="7"/>
        <v>10</v>
      </c>
      <c r="P8" s="28">
        <f t="shared" si="4"/>
        <v>10</v>
      </c>
      <c r="Q8" s="29">
        <f t="shared" si="5"/>
        <v>48.75</v>
      </c>
      <c r="R8" s="34">
        <f t="shared" si="8"/>
        <v>60.53</v>
      </c>
      <c r="S8" s="9">
        <f t="shared" si="9"/>
        <v>12</v>
      </c>
    </row>
    <row r="9" spans="1:19" x14ac:dyDescent="0.2">
      <c r="A9" s="58">
        <v>6</v>
      </c>
      <c r="B9" s="59">
        <v>60.53</v>
      </c>
      <c r="C9" s="60">
        <v>1.0549999999999999</v>
      </c>
      <c r="D9" s="59">
        <v>0</v>
      </c>
      <c r="E9" s="59"/>
      <c r="F9" s="58"/>
      <c r="G9" s="38">
        <f t="shared" si="0"/>
        <v>60.53</v>
      </c>
      <c r="H9" s="39">
        <f t="shared" si="6"/>
        <v>66.53</v>
      </c>
      <c r="I9" s="61">
        <v>6</v>
      </c>
      <c r="K9" s="4">
        <v>6</v>
      </c>
      <c r="L9" s="5">
        <f t="shared" si="1"/>
        <v>60.53</v>
      </c>
      <c r="M9" s="28">
        <f t="shared" si="2"/>
        <v>1.0549999999999999</v>
      </c>
      <c r="N9" s="28">
        <f t="shared" si="3"/>
        <v>0</v>
      </c>
      <c r="O9" s="28" t="str">
        <f t="shared" si="7"/>
        <v>FREE</v>
      </c>
      <c r="P9" s="28" t="str">
        <f t="shared" si="4"/>
        <v>FREE</v>
      </c>
      <c r="Q9" s="29">
        <f t="shared" si="5"/>
        <v>60.53</v>
      </c>
      <c r="R9" s="34">
        <f t="shared" si="8"/>
        <v>66.53</v>
      </c>
      <c r="S9" s="9">
        <f t="shared" si="9"/>
        <v>6</v>
      </c>
    </row>
    <row r="10" spans="1:19" x14ac:dyDescent="0.2">
      <c r="A10" s="58">
        <v>7</v>
      </c>
      <c r="B10" s="59">
        <v>66.53</v>
      </c>
      <c r="C10" s="60"/>
      <c r="D10" s="59"/>
      <c r="E10" s="59"/>
      <c r="F10" s="58" t="s">
        <v>10</v>
      </c>
      <c r="G10" s="38">
        <f t="shared" si="0"/>
        <v>66.53</v>
      </c>
      <c r="H10" s="39">
        <f t="shared" si="6"/>
        <v>67.56</v>
      </c>
      <c r="I10" s="61">
        <v>1</v>
      </c>
      <c r="K10" s="4">
        <v>7</v>
      </c>
      <c r="L10" s="5">
        <f t="shared" si="1"/>
        <v>66.53</v>
      </c>
      <c r="M10" s="28" t="str">
        <f t="shared" si="2"/>
        <v>FREE</v>
      </c>
      <c r="N10" s="28" t="str">
        <f t="shared" si="3"/>
        <v>FREE</v>
      </c>
      <c r="O10" s="28" t="str">
        <f t="shared" si="7"/>
        <v>FREE</v>
      </c>
      <c r="P10" s="28" t="str">
        <f t="shared" si="4"/>
        <v>STRAIGHT</v>
      </c>
      <c r="Q10" s="29">
        <f t="shared" si="5"/>
        <v>66.53</v>
      </c>
      <c r="R10" s="34">
        <f t="shared" si="8"/>
        <v>67.56</v>
      </c>
      <c r="S10" s="9">
        <f t="shared" si="9"/>
        <v>1</v>
      </c>
    </row>
    <row r="11" spans="1:19" x14ac:dyDescent="0.2">
      <c r="A11" s="62">
        <v>8</v>
      </c>
      <c r="B11" s="63">
        <v>67.56</v>
      </c>
      <c r="C11" s="64">
        <v>0.86</v>
      </c>
      <c r="D11" s="63"/>
      <c r="E11" s="63"/>
      <c r="F11" s="62"/>
      <c r="G11" s="38" t="str">
        <f>IF(ISBLANK(B12),"",IF(ISBLANK(B11),"",B11))</f>
        <v/>
      </c>
      <c r="H11" s="39" t="str">
        <f t="shared" si="6"/>
        <v/>
      </c>
      <c r="I11" s="65"/>
      <c r="K11" s="29">
        <v>8</v>
      </c>
      <c r="L11" s="5">
        <f t="shared" si="1"/>
        <v>67.56</v>
      </c>
      <c r="M11" s="28">
        <f t="shared" si="2"/>
        <v>0.86</v>
      </c>
      <c r="N11" s="28" t="str">
        <f>IF(ISBLANK(D11), IF(ISBLANK(B11),"","FREE"), D11)</f>
        <v>FREE</v>
      </c>
      <c r="O11" s="28" t="str">
        <f>IF(ISBLANK(E11),IF(ISBLANK(B11),"",IF(P10="STRAIGHT","STRAIGHT","FREE")),E11)</f>
        <v>STRAIGHT</v>
      </c>
      <c r="P11" s="28" t="str">
        <f>IF(ISBLANK(L11),"",IF(ISBLANK(F11), IF(ISBLANK(B12),"","FREE"), F11))</f>
        <v/>
      </c>
      <c r="Q11" s="29" t="str">
        <f>IF(ISBLANK(B12),"",IF(ISBLANK(B11),"",B11))</f>
        <v/>
      </c>
      <c r="R11" s="34" t="str">
        <f t="shared" si="8"/>
        <v/>
      </c>
      <c r="S11" s="9" t="str">
        <f t="shared" si="9"/>
        <v/>
      </c>
    </row>
    <row r="12" spans="1:19" x14ac:dyDescent="0.2">
      <c r="A12" s="58">
        <v>9</v>
      </c>
      <c r="B12" s="84"/>
      <c r="C12" s="85"/>
      <c r="D12" s="84"/>
      <c r="E12" s="84"/>
      <c r="F12" s="86"/>
      <c r="G12" s="38" t="str">
        <f t="shared" ref="G12:G16" si="10">IF(ISBLANK(B13),"",IF(ISBLANK(B12),"",B12))</f>
        <v/>
      </c>
      <c r="H12" s="39" t="str">
        <f>IF(ISBLANK(B13),"",B13)</f>
        <v/>
      </c>
      <c r="I12" s="87"/>
      <c r="K12" s="4">
        <v>9</v>
      </c>
      <c r="L12" s="5" t="str">
        <f t="shared" si="1"/>
        <v/>
      </c>
      <c r="M12" s="28" t="str">
        <f>IF(ISBLANK(C12), IF(ISBLANK(B13),"","FREE"), C12)</f>
        <v/>
      </c>
      <c r="N12" s="28" t="str">
        <f t="shared" si="3"/>
        <v/>
      </c>
      <c r="O12" s="28" t="str">
        <f t="shared" ref="O12:O16" si="11">IF(ISBLANK(E12),IF(ISBLANK(B12),"",IF(P11="STRAIGHT","STRAIGHT","FREE")),E12)</f>
        <v/>
      </c>
      <c r="P12" s="28" t="str">
        <f t="shared" ref="P12:P16" si="12">IF(ISBLANK(L12),"",IF(ISBLANK(F12), IF(ISBLANK(B13),"","FREE"), F12))</f>
        <v/>
      </c>
      <c r="Q12" s="29" t="str">
        <f t="shared" si="5"/>
        <v/>
      </c>
      <c r="R12" s="34" t="str">
        <f t="shared" si="8"/>
        <v/>
      </c>
      <c r="S12" s="9" t="str">
        <f t="shared" si="9"/>
        <v/>
      </c>
    </row>
    <row r="13" spans="1:19" x14ac:dyDescent="0.2">
      <c r="A13" s="58">
        <v>10</v>
      </c>
      <c r="B13" s="84"/>
      <c r="C13" s="85"/>
      <c r="D13" s="84"/>
      <c r="E13" s="84"/>
      <c r="F13" s="86"/>
      <c r="G13" s="38" t="str">
        <f t="shared" si="10"/>
        <v/>
      </c>
      <c r="H13" s="39" t="str">
        <f>IF(ISBLANK(B14),"",B14)</f>
        <v/>
      </c>
      <c r="I13" s="87"/>
      <c r="K13" s="4">
        <v>10</v>
      </c>
      <c r="L13" s="5" t="str">
        <f>IF(ISBLANK(B13),"",B13)</f>
        <v/>
      </c>
      <c r="M13" s="28" t="str">
        <f>IF(ISBLANK(C13), IF(ISBLANK(B14),"","FREE"), C13)</f>
        <v/>
      </c>
      <c r="N13" s="28" t="str">
        <f t="shared" si="3"/>
        <v/>
      </c>
      <c r="O13" s="28" t="str">
        <f t="shared" si="11"/>
        <v/>
      </c>
      <c r="P13" s="28" t="str">
        <f t="shared" si="12"/>
        <v/>
      </c>
      <c r="Q13" s="29" t="str">
        <f t="shared" si="5"/>
        <v/>
      </c>
      <c r="R13" s="34" t="str">
        <f t="shared" si="8"/>
        <v/>
      </c>
      <c r="S13" s="9" t="str">
        <f t="shared" si="9"/>
        <v/>
      </c>
    </row>
    <row r="14" spans="1:19" x14ac:dyDescent="0.2">
      <c r="A14" s="62">
        <v>11</v>
      </c>
      <c r="B14" s="84"/>
      <c r="C14" s="85"/>
      <c r="D14" s="84"/>
      <c r="E14" s="84"/>
      <c r="F14" s="86"/>
      <c r="G14" s="38" t="str">
        <f t="shared" si="10"/>
        <v/>
      </c>
      <c r="H14" s="39" t="str">
        <f t="shared" si="6"/>
        <v/>
      </c>
      <c r="I14" s="87"/>
      <c r="K14" s="29">
        <v>11</v>
      </c>
      <c r="L14" s="5" t="str">
        <f>IF(ISBLANK(B14),"",B14)</f>
        <v/>
      </c>
      <c r="M14" s="28" t="str">
        <f t="shared" ref="M14:M16" si="13">IF(ISBLANK(C14), IF(ISBLANK(B15),"","FREE"), C14)</f>
        <v/>
      </c>
      <c r="N14" s="28" t="str">
        <f t="shared" si="3"/>
        <v/>
      </c>
      <c r="O14" s="28" t="str">
        <f t="shared" si="11"/>
        <v/>
      </c>
      <c r="P14" s="28" t="str">
        <f t="shared" si="12"/>
        <v/>
      </c>
      <c r="Q14" s="29" t="str">
        <f t="shared" si="5"/>
        <v/>
      </c>
      <c r="R14" s="34" t="str">
        <f t="shared" si="8"/>
        <v/>
      </c>
      <c r="S14" s="9" t="str">
        <f t="shared" si="9"/>
        <v/>
      </c>
    </row>
    <row r="15" spans="1:19" x14ac:dyDescent="0.2">
      <c r="A15" s="58">
        <v>12</v>
      </c>
      <c r="B15" s="84"/>
      <c r="C15" s="85"/>
      <c r="D15" s="84"/>
      <c r="E15" s="84"/>
      <c r="F15" s="86"/>
      <c r="G15" s="38" t="str">
        <f t="shared" si="10"/>
        <v/>
      </c>
      <c r="H15" s="39" t="str">
        <f t="shared" si="6"/>
        <v/>
      </c>
      <c r="I15" s="87"/>
      <c r="K15" s="4">
        <v>12</v>
      </c>
      <c r="L15" s="5" t="str">
        <f t="shared" ref="L15:L16" si="14">IF(ISBLANK(B15),"",B15)</f>
        <v/>
      </c>
      <c r="M15" s="28" t="str">
        <f t="shared" si="13"/>
        <v/>
      </c>
      <c r="N15" s="28" t="str">
        <f t="shared" si="3"/>
        <v/>
      </c>
      <c r="O15" s="28" t="str">
        <f t="shared" si="11"/>
        <v/>
      </c>
      <c r="P15" s="28" t="str">
        <f t="shared" si="12"/>
        <v/>
      </c>
      <c r="Q15" s="29" t="str">
        <f t="shared" si="5"/>
        <v/>
      </c>
      <c r="R15" s="34" t="str">
        <f t="shared" si="8"/>
        <v/>
      </c>
      <c r="S15" s="9" t="str">
        <f t="shared" si="9"/>
        <v/>
      </c>
    </row>
    <row r="16" spans="1:19" ht="17" thickBot="1" x14ac:dyDescent="0.25">
      <c r="A16" s="92">
        <v>13</v>
      </c>
      <c r="B16" s="88"/>
      <c r="C16" s="89"/>
      <c r="D16" s="88"/>
      <c r="E16" s="88"/>
      <c r="F16" s="90"/>
      <c r="G16" s="40" t="str">
        <f t="shared" si="10"/>
        <v/>
      </c>
      <c r="H16" s="41" t="str">
        <f t="shared" si="6"/>
        <v/>
      </c>
      <c r="I16" s="91"/>
      <c r="K16" s="6">
        <v>13</v>
      </c>
      <c r="L16" s="7" t="str">
        <f t="shared" si="14"/>
        <v/>
      </c>
      <c r="M16" s="7" t="str">
        <f t="shared" si="13"/>
        <v/>
      </c>
      <c r="N16" s="7" t="str">
        <f t="shared" si="3"/>
        <v/>
      </c>
      <c r="O16" s="7" t="str">
        <f t="shared" si="11"/>
        <v/>
      </c>
      <c r="P16" s="7" t="str">
        <f t="shared" si="12"/>
        <v/>
      </c>
      <c r="Q16" s="6" t="str">
        <f t="shared" si="5"/>
        <v/>
      </c>
      <c r="R16" s="13" t="str">
        <f t="shared" si="8"/>
        <v/>
      </c>
      <c r="S16" s="8" t="str">
        <f t="shared" si="9"/>
        <v/>
      </c>
    </row>
    <row r="21" spans="4:9" x14ac:dyDescent="0.2">
      <c r="D21" s="35"/>
    </row>
    <row r="23" spans="4:9" x14ac:dyDescent="0.2">
      <c r="G23" s="35"/>
      <c r="I23" s="35"/>
    </row>
  </sheetData>
  <mergeCells count="18">
    <mergeCell ref="B2:B3"/>
    <mergeCell ref="C2:C3"/>
    <mergeCell ref="S2:S3"/>
    <mergeCell ref="G2:H2"/>
    <mergeCell ref="Q2:R2"/>
    <mergeCell ref="D2:D3"/>
    <mergeCell ref="A1:F1"/>
    <mergeCell ref="G1:I1"/>
    <mergeCell ref="I2:I3"/>
    <mergeCell ref="K2:K3"/>
    <mergeCell ref="L2:L3"/>
    <mergeCell ref="M2:M3"/>
    <mergeCell ref="N2:N3"/>
    <mergeCell ref="K1:P1"/>
    <mergeCell ref="Q1:S1"/>
    <mergeCell ref="E2:F2"/>
    <mergeCell ref="O2:P2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E5D9-ECB0-AB41-A646-3FFB967E7756}">
  <dimension ref="A1"/>
  <sheetViews>
    <sheetView workbookViewId="0">
      <selection activeCell="E31" sqref="E3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Sheet</vt:lpstr>
      <vt:lpstr>UW COORDINATES</vt:lpstr>
      <vt:lpstr>XY TRANSFORM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2019-09-21T12:28:27Z</dcterms:created>
  <dcterms:modified xsi:type="dcterms:W3CDTF">2019-09-21T21:46:52Z</dcterms:modified>
</cp:coreProperties>
</file>