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Desktop\speed\"/>
    </mc:Choice>
  </mc:AlternateContent>
  <xr:revisionPtr revIDLastSave="0" documentId="13_ncr:1_{09EA5A0B-FCFA-4643-A623-89EE52DB4A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aah" sheetId="1" r:id="rId1"/>
    <sheet name="Sheet1" sheetId="2" r:id="rId2"/>
  </sheets>
  <definedNames>
    <definedName name="_xlnm._FilterDatabase" localSheetId="0" hidden="1">baaah!$B$5:$H$5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" l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9" i="1"/>
  <c r="L6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P208" i="1" s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9" i="1"/>
  <c r="M7" i="1"/>
  <c r="M8" i="1"/>
  <c r="M6" i="1"/>
  <c r="L8" i="1"/>
  <c r="L9" i="1"/>
  <c r="L10" i="1"/>
  <c r="P10" i="1" s="1"/>
  <c r="L11" i="1"/>
  <c r="L12" i="1"/>
  <c r="L13" i="1"/>
  <c r="P13" i="1" s="1"/>
  <c r="L14" i="1"/>
  <c r="P14" i="1" s="1"/>
  <c r="L15" i="1"/>
  <c r="L16" i="1"/>
  <c r="L17" i="1"/>
  <c r="L18" i="1"/>
  <c r="L19" i="1"/>
  <c r="L20" i="1"/>
  <c r="L21" i="1"/>
  <c r="P21" i="1" s="1"/>
  <c r="L22" i="1"/>
  <c r="P22" i="1" s="1"/>
  <c r="L23" i="1"/>
  <c r="L24" i="1"/>
  <c r="L25" i="1"/>
  <c r="L26" i="1"/>
  <c r="L27" i="1"/>
  <c r="L28" i="1"/>
  <c r="L29" i="1"/>
  <c r="P29" i="1" s="1"/>
  <c r="L30" i="1"/>
  <c r="P30" i="1" s="1"/>
  <c r="L31" i="1"/>
  <c r="L32" i="1"/>
  <c r="L33" i="1"/>
  <c r="L34" i="1"/>
  <c r="L35" i="1"/>
  <c r="L36" i="1"/>
  <c r="L37" i="1"/>
  <c r="P37" i="1" s="1"/>
  <c r="L38" i="1"/>
  <c r="P38" i="1" s="1"/>
  <c r="L39" i="1"/>
  <c r="L40" i="1"/>
  <c r="L41" i="1"/>
  <c r="L42" i="1"/>
  <c r="L43" i="1"/>
  <c r="L44" i="1"/>
  <c r="L45" i="1"/>
  <c r="L46" i="1"/>
  <c r="P46" i="1" s="1"/>
  <c r="L47" i="1"/>
  <c r="L48" i="1"/>
  <c r="L49" i="1"/>
  <c r="L50" i="1"/>
  <c r="L51" i="1"/>
  <c r="L52" i="1"/>
  <c r="L53" i="1"/>
  <c r="P53" i="1" s="1"/>
  <c r="L54" i="1"/>
  <c r="P54" i="1" s="1"/>
  <c r="L55" i="1"/>
  <c r="L56" i="1"/>
  <c r="L57" i="1"/>
  <c r="P57" i="1" s="1"/>
  <c r="L58" i="1"/>
  <c r="L59" i="1"/>
  <c r="L60" i="1"/>
  <c r="L61" i="1"/>
  <c r="P61" i="1" s="1"/>
  <c r="L62" i="1"/>
  <c r="P62" i="1" s="1"/>
  <c r="L63" i="1"/>
  <c r="L64" i="1"/>
  <c r="L65" i="1"/>
  <c r="L66" i="1"/>
  <c r="L67" i="1"/>
  <c r="L68" i="1"/>
  <c r="L69" i="1"/>
  <c r="P69" i="1" s="1"/>
  <c r="L70" i="1"/>
  <c r="P70" i="1" s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P85" i="1" s="1"/>
  <c r="L86" i="1"/>
  <c r="P86" i="1" s="1"/>
  <c r="L87" i="1"/>
  <c r="L88" i="1"/>
  <c r="L89" i="1"/>
  <c r="L90" i="1"/>
  <c r="L91" i="1"/>
  <c r="L92" i="1"/>
  <c r="L93" i="1"/>
  <c r="P93" i="1" s="1"/>
  <c r="L94" i="1"/>
  <c r="P94" i="1" s="1"/>
  <c r="L95" i="1"/>
  <c r="L96" i="1"/>
  <c r="L97" i="1"/>
  <c r="L98" i="1"/>
  <c r="L99" i="1"/>
  <c r="L100" i="1"/>
  <c r="L101" i="1"/>
  <c r="P101" i="1" s="1"/>
  <c r="L102" i="1"/>
  <c r="P102" i="1" s="1"/>
  <c r="L103" i="1"/>
  <c r="L104" i="1"/>
  <c r="L105" i="1"/>
  <c r="L106" i="1"/>
  <c r="L107" i="1"/>
  <c r="L108" i="1"/>
  <c r="L109" i="1"/>
  <c r="P109" i="1" s="1"/>
  <c r="L110" i="1"/>
  <c r="P110" i="1" s="1"/>
  <c r="L111" i="1"/>
  <c r="L112" i="1"/>
  <c r="L113" i="1"/>
  <c r="L114" i="1"/>
  <c r="L115" i="1"/>
  <c r="L116" i="1"/>
  <c r="L117" i="1"/>
  <c r="P117" i="1" s="1"/>
  <c r="L118" i="1"/>
  <c r="P118" i="1" s="1"/>
  <c r="L119" i="1"/>
  <c r="L120" i="1"/>
  <c r="L121" i="1"/>
  <c r="L122" i="1"/>
  <c r="L123" i="1"/>
  <c r="L124" i="1"/>
  <c r="L125" i="1"/>
  <c r="P125" i="1" s="1"/>
  <c r="L126" i="1"/>
  <c r="P126" i="1" s="1"/>
  <c r="L127" i="1"/>
  <c r="L128" i="1"/>
  <c r="L129" i="1"/>
  <c r="L130" i="1"/>
  <c r="L131" i="1"/>
  <c r="L132" i="1"/>
  <c r="L133" i="1"/>
  <c r="P133" i="1" s="1"/>
  <c r="L134" i="1"/>
  <c r="P134" i="1" s="1"/>
  <c r="L135" i="1"/>
  <c r="L136" i="1"/>
  <c r="L137" i="1"/>
  <c r="L138" i="1"/>
  <c r="L139" i="1"/>
  <c r="L140" i="1"/>
  <c r="L141" i="1"/>
  <c r="P141" i="1" s="1"/>
  <c r="L142" i="1"/>
  <c r="P142" i="1" s="1"/>
  <c r="L143" i="1"/>
  <c r="L144" i="1"/>
  <c r="L145" i="1"/>
  <c r="L146" i="1"/>
  <c r="L147" i="1"/>
  <c r="L148" i="1"/>
  <c r="L149" i="1"/>
  <c r="L150" i="1"/>
  <c r="P150" i="1" s="1"/>
  <c r="L151" i="1"/>
  <c r="L152" i="1"/>
  <c r="L153" i="1"/>
  <c r="L154" i="1"/>
  <c r="L155" i="1"/>
  <c r="L156" i="1"/>
  <c r="L157" i="1"/>
  <c r="P157" i="1" s="1"/>
  <c r="L158" i="1"/>
  <c r="P158" i="1" s="1"/>
  <c r="L159" i="1"/>
  <c r="L160" i="1"/>
  <c r="L161" i="1"/>
  <c r="L162" i="1"/>
  <c r="P162" i="1" s="1"/>
  <c r="L163" i="1"/>
  <c r="L164" i="1"/>
  <c r="L165" i="1"/>
  <c r="P165" i="1" s="1"/>
  <c r="L166" i="1"/>
  <c r="P166" i="1" s="1"/>
  <c r="L167" i="1"/>
  <c r="L168" i="1"/>
  <c r="L169" i="1"/>
  <c r="L170" i="1"/>
  <c r="L171" i="1"/>
  <c r="L172" i="1"/>
  <c r="L173" i="1"/>
  <c r="P173" i="1" s="1"/>
  <c r="L174" i="1"/>
  <c r="P174" i="1" s="1"/>
  <c r="L175" i="1"/>
  <c r="L176" i="1"/>
  <c r="L177" i="1"/>
  <c r="L178" i="1"/>
  <c r="L179" i="1"/>
  <c r="L180" i="1"/>
  <c r="L181" i="1"/>
  <c r="L182" i="1"/>
  <c r="P182" i="1" s="1"/>
  <c r="L183" i="1"/>
  <c r="L184" i="1"/>
  <c r="L185" i="1"/>
  <c r="L186" i="1"/>
  <c r="L187" i="1"/>
  <c r="L188" i="1"/>
  <c r="L189" i="1"/>
  <c r="P189" i="1" s="1"/>
  <c r="L190" i="1"/>
  <c r="P190" i="1" s="1"/>
  <c r="L191" i="1"/>
  <c r="L192" i="1"/>
  <c r="L193" i="1"/>
  <c r="L194" i="1"/>
  <c r="P194" i="1" s="1"/>
  <c r="L195" i="1"/>
  <c r="L196" i="1"/>
  <c r="L197" i="1"/>
  <c r="P197" i="1" s="1"/>
  <c r="L198" i="1"/>
  <c r="P198" i="1" s="1"/>
  <c r="L199" i="1"/>
  <c r="L200" i="1"/>
  <c r="L201" i="1"/>
  <c r="L202" i="1"/>
  <c r="P202" i="1" s="1"/>
  <c r="L203" i="1"/>
  <c r="L204" i="1"/>
  <c r="L205" i="1"/>
  <c r="P205" i="1" s="1"/>
  <c r="L206" i="1"/>
  <c r="P206" i="1" s="1"/>
  <c r="L207" i="1"/>
  <c r="L208" i="1"/>
  <c r="L209" i="1"/>
  <c r="L210" i="1"/>
  <c r="P210" i="1" s="1"/>
  <c r="L211" i="1"/>
  <c r="L212" i="1"/>
  <c r="L213" i="1"/>
  <c r="P213" i="1" s="1"/>
  <c r="L214" i="1"/>
  <c r="P214" i="1" s="1"/>
  <c r="L215" i="1"/>
  <c r="L216" i="1"/>
  <c r="L217" i="1"/>
  <c r="L218" i="1"/>
  <c r="L219" i="1"/>
  <c r="L220" i="1"/>
  <c r="L221" i="1"/>
  <c r="P221" i="1" s="1"/>
  <c r="L222" i="1"/>
  <c r="P222" i="1" s="1"/>
  <c r="L223" i="1"/>
  <c r="L224" i="1"/>
  <c r="L225" i="1"/>
  <c r="L226" i="1"/>
  <c r="L227" i="1"/>
  <c r="L228" i="1"/>
  <c r="L229" i="1"/>
  <c r="P229" i="1" s="1"/>
  <c r="L230" i="1"/>
  <c r="P230" i="1" s="1"/>
  <c r="L231" i="1"/>
  <c r="L232" i="1"/>
  <c r="L233" i="1"/>
  <c r="L234" i="1"/>
  <c r="P234" i="1" s="1"/>
  <c r="L235" i="1"/>
  <c r="L236" i="1"/>
  <c r="L237" i="1"/>
  <c r="L238" i="1"/>
  <c r="P238" i="1" s="1"/>
  <c r="L239" i="1"/>
  <c r="L240" i="1"/>
  <c r="L241" i="1"/>
  <c r="L242" i="1"/>
  <c r="L243" i="1"/>
  <c r="L244" i="1"/>
  <c r="L245" i="1"/>
  <c r="P245" i="1" s="1"/>
  <c r="L246" i="1"/>
  <c r="P246" i="1" s="1"/>
  <c r="L247" i="1"/>
  <c r="L248" i="1"/>
  <c r="L249" i="1"/>
  <c r="L250" i="1"/>
  <c r="L251" i="1"/>
  <c r="L252" i="1"/>
  <c r="L253" i="1"/>
  <c r="P253" i="1" s="1"/>
  <c r="L254" i="1"/>
  <c r="P254" i="1" s="1"/>
  <c r="L255" i="1"/>
  <c r="L256" i="1"/>
  <c r="L257" i="1"/>
  <c r="L258" i="1"/>
  <c r="P258" i="1" s="1"/>
  <c r="L259" i="1"/>
  <c r="L260" i="1"/>
  <c r="L261" i="1"/>
  <c r="P261" i="1" s="1"/>
  <c r="L262" i="1"/>
  <c r="P262" i="1" s="1"/>
  <c r="L263" i="1"/>
  <c r="P263" i="1" s="1"/>
  <c r="L264" i="1"/>
  <c r="L265" i="1"/>
  <c r="L266" i="1"/>
  <c r="P266" i="1" s="1"/>
  <c r="L267" i="1"/>
  <c r="L268" i="1"/>
  <c r="L269" i="1"/>
  <c r="P269" i="1" s="1"/>
  <c r="L270" i="1"/>
  <c r="P270" i="1" s="1"/>
  <c r="L271" i="1"/>
  <c r="L272" i="1"/>
  <c r="L273" i="1"/>
  <c r="L274" i="1"/>
  <c r="P274" i="1" s="1"/>
  <c r="L275" i="1"/>
  <c r="L276" i="1"/>
  <c r="L277" i="1"/>
  <c r="P277" i="1" s="1"/>
  <c r="L278" i="1"/>
  <c r="P278" i="1" s="1"/>
  <c r="L279" i="1"/>
  <c r="L280" i="1"/>
  <c r="L281" i="1"/>
  <c r="L282" i="1"/>
  <c r="P282" i="1" s="1"/>
  <c r="L283" i="1"/>
  <c r="L284" i="1"/>
  <c r="L285" i="1"/>
  <c r="L286" i="1"/>
  <c r="P286" i="1" s="1"/>
  <c r="L287" i="1"/>
  <c r="L288" i="1"/>
  <c r="L289" i="1"/>
  <c r="L290" i="1"/>
  <c r="P290" i="1" s="1"/>
  <c r="L291" i="1"/>
  <c r="L292" i="1"/>
  <c r="L293" i="1"/>
  <c r="P293" i="1" s="1"/>
  <c r="L294" i="1"/>
  <c r="P294" i="1" s="1"/>
  <c r="L7" i="1"/>
  <c r="P73" i="1"/>
  <c r="P145" i="1"/>
  <c r="P78" i="1"/>
  <c r="P12" i="1"/>
  <c r="P18" i="1"/>
  <c r="P26" i="1"/>
  <c r="P34" i="1"/>
  <c r="P42" i="1"/>
  <c r="P43" i="1"/>
  <c r="P45" i="1"/>
  <c r="P50" i="1"/>
  <c r="P58" i="1"/>
  <c r="P66" i="1"/>
  <c r="P74" i="1"/>
  <c r="P77" i="1"/>
  <c r="P82" i="1"/>
  <c r="P83" i="1"/>
  <c r="P90" i="1"/>
  <c r="P98" i="1"/>
  <c r="P104" i="1"/>
  <c r="P106" i="1"/>
  <c r="P114" i="1"/>
  <c r="P122" i="1"/>
  <c r="P123" i="1"/>
  <c r="P130" i="1"/>
  <c r="P135" i="1"/>
  <c r="P138" i="1"/>
  <c r="P139" i="1"/>
  <c r="P146" i="1"/>
  <c r="P148" i="1"/>
  <c r="P149" i="1"/>
  <c r="P154" i="1"/>
  <c r="P163" i="1"/>
  <c r="P170" i="1"/>
  <c r="P178" i="1"/>
  <c r="P181" i="1"/>
  <c r="P186" i="1"/>
  <c r="P187" i="1"/>
  <c r="P199" i="1"/>
  <c r="P211" i="1"/>
  <c r="P218" i="1"/>
  <c r="P223" i="1"/>
  <c r="P226" i="1"/>
  <c r="P235" i="1"/>
  <c r="P237" i="1"/>
  <c r="P242" i="1"/>
  <c r="P247" i="1"/>
  <c r="P250" i="1"/>
  <c r="P279" i="1"/>
  <c r="P285" i="1"/>
  <c r="X7" i="1"/>
  <c r="J7" i="1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535" i="2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7" i="1"/>
  <c r="A8" i="1"/>
  <c r="A6" i="1"/>
  <c r="W6" i="1"/>
  <c r="Q6" i="1" s="1"/>
  <c r="C1" i="1"/>
  <c r="AG14" i="1"/>
  <c r="AG15" i="1"/>
  <c r="AG16" i="1"/>
  <c r="AG17" i="1"/>
  <c r="AG13" i="1"/>
  <c r="AG6" i="1"/>
  <c r="AG7" i="1"/>
  <c r="AG8" i="1"/>
  <c r="AG5" i="1"/>
  <c r="AH5" i="1"/>
  <c r="AH6" i="1"/>
  <c r="AH7" i="1"/>
  <c r="AH8" i="1"/>
  <c r="AH13" i="1"/>
  <c r="AH14" i="1"/>
  <c r="AH15" i="1"/>
  <c r="AH16" i="1"/>
  <c r="AH17" i="1"/>
  <c r="A2" i="2" a="1"/>
  <c r="A2" i="2" s="1"/>
  <c r="C2" i="1" s="1"/>
  <c r="E1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6" i="1"/>
  <c r="W16" i="1"/>
  <c r="R16" i="1" s="1"/>
  <c r="K16" i="1" s="1"/>
  <c r="W17" i="1"/>
  <c r="R17" i="1" s="1"/>
  <c r="K17" i="1" s="1"/>
  <c r="W18" i="1"/>
  <c r="R18" i="1" s="1"/>
  <c r="K18" i="1" s="1"/>
  <c r="W19" i="1"/>
  <c r="R19" i="1" s="1"/>
  <c r="K19" i="1" s="1"/>
  <c r="W20" i="1"/>
  <c r="U20" i="1" s="1"/>
  <c r="W21" i="1"/>
  <c r="R21" i="1" s="1"/>
  <c r="K21" i="1" s="1"/>
  <c r="W22" i="1"/>
  <c r="R22" i="1" s="1"/>
  <c r="K22" i="1" s="1"/>
  <c r="W23" i="1"/>
  <c r="R23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W24" i="1"/>
  <c r="Q24" i="1" s="1"/>
  <c r="J24" i="1" s="1"/>
  <c r="W25" i="1"/>
  <c r="Q25" i="1" s="1"/>
  <c r="J25" i="1" s="1"/>
  <c r="W26" i="1"/>
  <c r="Q26" i="1" s="1"/>
  <c r="J26" i="1" s="1"/>
  <c r="W27" i="1"/>
  <c r="Q27" i="1" s="1"/>
  <c r="J27" i="1" s="1"/>
  <c r="W28" i="1"/>
  <c r="Q28" i="1" s="1"/>
  <c r="J28" i="1" s="1"/>
  <c r="W29" i="1"/>
  <c r="Q29" i="1" s="1"/>
  <c r="J29" i="1" s="1"/>
  <c r="W30" i="1"/>
  <c r="Q30" i="1" s="1"/>
  <c r="J30" i="1" s="1"/>
  <c r="W31" i="1"/>
  <c r="Q31" i="1" s="1"/>
  <c r="J31" i="1" s="1"/>
  <c r="W32" i="1"/>
  <c r="Q32" i="1" s="1"/>
  <c r="J32" i="1" s="1"/>
  <c r="W33" i="1"/>
  <c r="Q33" i="1" s="1"/>
  <c r="J33" i="1" s="1"/>
  <c r="W34" i="1"/>
  <c r="Q34" i="1" s="1"/>
  <c r="J34" i="1" s="1"/>
  <c r="W35" i="1"/>
  <c r="Q35" i="1" s="1"/>
  <c r="J35" i="1" s="1"/>
  <c r="W36" i="1"/>
  <c r="U36" i="1" s="1"/>
  <c r="W37" i="1"/>
  <c r="Q37" i="1" s="1"/>
  <c r="J37" i="1" s="1"/>
  <c r="W38" i="1"/>
  <c r="Q38" i="1" s="1"/>
  <c r="J38" i="1" s="1"/>
  <c r="W39" i="1"/>
  <c r="Q39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W40" i="1"/>
  <c r="R40" i="1" s="1"/>
  <c r="K40" i="1" s="1"/>
  <c r="W41" i="1"/>
  <c r="R41" i="1" s="1"/>
  <c r="K41" i="1" s="1"/>
  <c r="W42" i="1"/>
  <c r="R42" i="1" s="1"/>
  <c r="K42" i="1" s="1"/>
  <c r="W43" i="1"/>
  <c r="R43" i="1" s="1"/>
  <c r="K43" i="1" s="1"/>
  <c r="W44" i="1"/>
  <c r="R44" i="1" s="1"/>
  <c r="K44" i="1" s="1"/>
  <c r="W45" i="1"/>
  <c r="R45" i="1" s="1"/>
  <c r="K45" i="1" s="1"/>
  <c r="W46" i="1"/>
  <c r="R46" i="1" s="1"/>
  <c r="K46" i="1" s="1"/>
  <c r="W47" i="1"/>
  <c r="R47" i="1" s="1"/>
  <c r="K47" i="1" s="1"/>
  <c r="W48" i="1"/>
  <c r="R48" i="1" s="1"/>
  <c r="K48" i="1" s="1"/>
  <c r="W49" i="1"/>
  <c r="R49" i="1" s="1"/>
  <c r="K49" i="1" s="1"/>
  <c r="W50" i="1"/>
  <c r="R50" i="1" s="1"/>
  <c r="K50" i="1" s="1"/>
  <c r="W51" i="1"/>
  <c r="R51" i="1" s="1"/>
  <c r="K51" i="1" s="1"/>
  <c r="W52" i="1"/>
  <c r="R52" i="1" s="1"/>
  <c r="K52" i="1" s="1"/>
  <c r="W53" i="1"/>
  <c r="U53" i="1" s="1"/>
  <c r="W54" i="1"/>
  <c r="R54" i="1" s="1"/>
  <c r="K54" i="1" s="1"/>
  <c r="W55" i="1"/>
  <c r="R55" i="1" s="1"/>
  <c r="K55" i="1" s="1"/>
  <c r="W56" i="1"/>
  <c r="R56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W57" i="1"/>
  <c r="Q57" i="1" s="1"/>
  <c r="J57" i="1" s="1"/>
  <c r="W58" i="1"/>
  <c r="Q58" i="1" s="1"/>
  <c r="J58" i="1" s="1"/>
  <c r="W59" i="1"/>
  <c r="Q59" i="1" s="1"/>
  <c r="J59" i="1" s="1"/>
  <c r="W60" i="1"/>
  <c r="Q60" i="1" s="1"/>
  <c r="J60" i="1" s="1"/>
  <c r="W61" i="1"/>
  <c r="Q61" i="1" s="1"/>
  <c r="J61" i="1" s="1"/>
  <c r="W62" i="1"/>
  <c r="Q62" i="1" s="1"/>
  <c r="J62" i="1" s="1"/>
  <c r="W63" i="1"/>
  <c r="Q63" i="1" s="1"/>
  <c r="J63" i="1" s="1"/>
  <c r="W64" i="1"/>
  <c r="Q64" i="1" s="1"/>
  <c r="J64" i="1" s="1"/>
  <c r="W65" i="1"/>
  <c r="Q65" i="1" s="1"/>
  <c r="J65" i="1" s="1"/>
  <c r="W66" i="1"/>
  <c r="Q66" i="1" s="1"/>
  <c r="J66" i="1" s="1"/>
  <c r="W67" i="1"/>
  <c r="Q67" i="1" s="1"/>
  <c r="J67" i="1" s="1"/>
  <c r="W68" i="1"/>
  <c r="Q68" i="1" s="1"/>
  <c r="J68" i="1" s="1"/>
  <c r="W69" i="1"/>
  <c r="Q69" i="1" s="1"/>
  <c r="J69" i="1" s="1"/>
  <c r="W70" i="1"/>
  <c r="U70" i="1" s="1"/>
  <c r="W71" i="1"/>
  <c r="Q71" i="1" s="1"/>
  <c r="J71" i="1" s="1"/>
  <c r="W72" i="1"/>
  <c r="Q72" i="1" s="1"/>
  <c r="J72" i="1" s="1"/>
  <c r="W73" i="1"/>
  <c r="Q73" i="1" s="1"/>
  <c r="J73" i="1" s="1"/>
  <c r="W74" i="1"/>
  <c r="Q74" i="1" s="1"/>
  <c r="J74" i="1" s="1"/>
  <c r="W75" i="1"/>
  <c r="Q75" i="1" s="1"/>
  <c r="J75" i="1" s="1"/>
  <c r="W76" i="1"/>
  <c r="Q76" i="1" s="1"/>
  <c r="J76" i="1" s="1"/>
  <c r="W77" i="1"/>
  <c r="Q77" i="1" s="1"/>
  <c r="J77" i="1" s="1"/>
  <c r="W78" i="1"/>
  <c r="Q78" i="1" s="1"/>
  <c r="J78" i="1" s="1"/>
  <c r="W79" i="1"/>
  <c r="Q79" i="1" s="1"/>
  <c r="J79" i="1" s="1"/>
  <c r="W80" i="1"/>
  <c r="Q80" i="1" s="1"/>
  <c r="J80" i="1" s="1"/>
  <c r="W81" i="1"/>
  <c r="R81" i="1" s="1"/>
  <c r="K81" i="1" s="1"/>
  <c r="W82" i="1"/>
  <c r="R82" i="1" s="1"/>
  <c r="K82" i="1" s="1"/>
  <c r="K83" i="1" s="1"/>
  <c r="W83" i="1"/>
  <c r="Q83" i="1" s="1"/>
  <c r="J83" i="1" s="1"/>
  <c r="J84" i="1" s="1"/>
  <c r="W84" i="1"/>
  <c r="R84" i="1" s="1"/>
  <c r="K84" i="1" s="1"/>
  <c r="K85" i="1" s="1"/>
  <c r="K86" i="1" s="1"/>
  <c r="K87" i="1" s="1"/>
  <c r="K88" i="1" s="1"/>
  <c r="K89" i="1" s="1"/>
  <c r="K90" i="1" s="1"/>
  <c r="W85" i="1"/>
  <c r="Q85" i="1" s="1"/>
  <c r="J85" i="1" s="1"/>
  <c r="W86" i="1"/>
  <c r="Q86" i="1" s="1"/>
  <c r="J86" i="1" s="1"/>
  <c r="W87" i="1"/>
  <c r="Q87" i="1" s="1"/>
  <c r="J87" i="1" s="1"/>
  <c r="W88" i="1"/>
  <c r="Q88" i="1" s="1"/>
  <c r="J88" i="1" s="1"/>
  <c r="W89" i="1"/>
  <c r="Q89" i="1" s="1"/>
  <c r="J89" i="1" s="1"/>
  <c r="W90" i="1"/>
  <c r="Q90" i="1" s="1"/>
  <c r="J90" i="1" s="1"/>
  <c r="W91" i="1"/>
  <c r="R91" i="1" s="1"/>
  <c r="K91" i="1" s="1"/>
  <c r="W92" i="1"/>
  <c r="R92" i="1" s="1"/>
  <c r="K92" i="1" s="1"/>
  <c r="W93" i="1"/>
  <c r="R93" i="1" s="1"/>
  <c r="K93" i="1" s="1"/>
  <c r="W94" i="1"/>
  <c r="R94" i="1" s="1"/>
  <c r="K94" i="1" s="1"/>
  <c r="W95" i="1"/>
  <c r="R95" i="1" s="1"/>
  <c r="K95" i="1" s="1"/>
  <c r="W96" i="1"/>
  <c r="U96" i="1" s="1"/>
  <c r="W97" i="1"/>
  <c r="R97" i="1" s="1"/>
  <c r="K97" i="1" s="1"/>
  <c r="W98" i="1"/>
  <c r="R98" i="1" s="1"/>
  <c r="K98" i="1" s="1"/>
  <c r="W99" i="1"/>
  <c r="R99" i="1" s="1"/>
  <c r="K99" i="1" s="1"/>
  <c r="W100" i="1"/>
  <c r="R100" i="1" s="1"/>
  <c r="K100" i="1" s="1"/>
  <c r="W101" i="1"/>
  <c r="R101" i="1" s="1"/>
  <c r="K101" i="1" s="1"/>
  <c r="W102" i="1"/>
  <c r="R102" i="1" s="1"/>
  <c r="K102" i="1" s="1"/>
  <c r="W103" i="1"/>
  <c r="R103" i="1" s="1"/>
  <c r="K103" i="1" s="1"/>
  <c r="W104" i="1"/>
  <c r="R104" i="1" s="1"/>
  <c r="K104" i="1" s="1"/>
  <c r="W105" i="1"/>
  <c r="R105" i="1" s="1"/>
  <c r="K105" i="1" s="1"/>
  <c r="W106" i="1"/>
  <c r="R106" i="1" s="1"/>
  <c r="K106" i="1" s="1"/>
  <c r="W107" i="1"/>
  <c r="R107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W108" i="1"/>
  <c r="Q108" i="1" s="1"/>
  <c r="J108" i="1" s="1"/>
  <c r="W109" i="1"/>
  <c r="Q109" i="1" s="1"/>
  <c r="J109" i="1" s="1"/>
  <c r="W110" i="1"/>
  <c r="Q110" i="1" s="1"/>
  <c r="J110" i="1" s="1"/>
  <c r="W111" i="1"/>
  <c r="Q111" i="1" s="1"/>
  <c r="J111" i="1" s="1"/>
  <c r="W112" i="1"/>
  <c r="Q112" i="1" s="1"/>
  <c r="J112" i="1" s="1"/>
  <c r="W113" i="1"/>
  <c r="Q113" i="1" s="1"/>
  <c r="J113" i="1" s="1"/>
  <c r="W114" i="1"/>
  <c r="Q114" i="1" s="1"/>
  <c r="J114" i="1" s="1"/>
  <c r="W115" i="1"/>
  <c r="U115" i="1" s="1"/>
  <c r="W116" i="1"/>
  <c r="Q116" i="1" s="1"/>
  <c r="J116" i="1" s="1"/>
  <c r="W117" i="1"/>
  <c r="Q117" i="1" s="1"/>
  <c r="J117" i="1" s="1"/>
  <c r="W118" i="1"/>
  <c r="Q118" i="1" s="1"/>
  <c r="J118" i="1" s="1"/>
  <c r="W119" i="1"/>
  <c r="Q119" i="1" s="1"/>
  <c r="J119" i="1" s="1"/>
  <c r="W120" i="1"/>
  <c r="Q120" i="1" s="1"/>
  <c r="J120" i="1" s="1"/>
  <c r="W121" i="1"/>
  <c r="Q121" i="1" s="1"/>
  <c r="J121" i="1" s="1"/>
  <c r="W122" i="1"/>
  <c r="Q122" i="1" s="1"/>
  <c r="J122" i="1" s="1"/>
  <c r="W123" i="1"/>
  <c r="Q123" i="1" s="1"/>
  <c r="J123" i="1" s="1"/>
  <c r="W124" i="1"/>
  <c r="Q124" i="1" s="1"/>
  <c r="J124" i="1" s="1"/>
  <c r="W125" i="1"/>
  <c r="Q125" i="1" s="1"/>
  <c r="J125" i="1" s="1"/>
  <c r="W126" i="1"/>
  <c r="Q126" i="1" s="1"/>
  <c r="J126" i="1" s="1"/>
  <c r="W127" i="1"/>
  <c r="Q127" i="1" s="1"/>
  <c r="J127" i="1" s="1"/>
  <c r="W128" i="1"/>
  <c r="Q128" i="1" s="1"/>
  <c r="J128" i="1" s="1"/>
  <c r="W129" i="1"/>
  <c r="Q129" i="1" s="1"/>
  <c r="J129" i="1" s="1"/>
  <c r="J130" i="1" s="1"/>
  <c r="J131" i="1" s="1"/>
  <c r="J132" i="1" s="1"/>
  <c r="W130" i="1"/>
  <c r="R130" i="1" s="1"/>
  <c r="K130" i="1" s="1"/>
  <c r="W131" i="1"/>
  <c r="R131" i="1" s="1"/>
  <c r="K131" i="1" s="1"/>
  <c r="W132" i="1"/>
  <c r="R132" i="1" s="1"/>
  <c r="K132" i="1" s="1"/>
  <c r="K133" i="1" s="1"/>
  <c r="K134" i="1" s="1"/>
  <c r="K135" i="1" s="1"/>
  <c r="K136" i="1" s="1"/>
  <c r="K137" i="1" s="1"/>
  <c r="K138" i="1" s="1"/>
  <c r="W133" i="1"/>
  <c r="Q133" i="1" s="1"/>
  <c r="J133" i="1" s="1"/>
  <c r="W134" i="1"/>
  <c r="Q134" i="1" s="1"/>
  <c r="J134" i="1" s="1"/>
  <c r="W135" i="1"/>
  <c r="Q135" i="1" s="1"/>
  <c r="J135" i="1" s="1"/>
  <c r="W136" i="1"/>
  <c r="Q136" i="1" s="1"/>
  <c r="J136" i="1" s="1"/>
  <c r="W137" i="1"/>
  <c r="Q137" i="1" s="1"/>
  <c r="J137" i="1" s="1"/>
  <c r="W138" i="1"/>
  <c r="Q138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W139" i="1"/>
  <c r="R139" i="1" s="1"/>
  <c r="K139" i="1" s="1"/>
  <c r="W140" i="1"/>
  <c r="R140" i="1" s="1"/>
  <c r="K140" i="1" s="1"/>
  <c r="W141" i="1"/>
  <c r="R141" i="1" s="1"/>
  <c r="K141" i="1" s="1"/>
  <c r="W142" i="1"/>
  <c r="U142" i="1" s="1"/>
  <c r="W143" i="1"/>
  <c r="R143" i="1" s="1"/>
  <c r="K143" i="1" s="1"/>
  <c r="W144" i="1"/>
  <c r="R144" i="1" s="1"/>
  <c r="K144" i="1" s="1"/>
  <c r="W145" i="1"/>
  <c r="R145" i="1" s="1"/>
  <c r="K145" i="1" s="1"/>
  <c r="W146" i="1"/>
  <c r="R146" i="1" s="1"/>
  <c r="K146" i="1" s="1"/>
  <c r="W147" i="1"/>
  <c r="R147" i="1" s="1"/>
  <c r="K147" i="1" s="1"/>
  <c r="W148" i="1"/>
  <c r="R148" i="1" s="1"/>
  <c r="K148" i="1" s="1"/>
  <c r="W149" i="1"/>
  <c r="R149" i="1" s="1"/>
  <c r="K149" i="1" s="1"/>
  <c r="W150" i="1"/>
  <c r="R150" i="1" s="1"/>
  <c r="K150" i="1" s="1"/>
  <c r="W151" i="1"/>
  <c r="R151" i="1" s="1"/>
  <c r="K151" i="1" s="1"/>
  <c r="W152" i="1"/>
  <c r="R152" i="1" s="1"/>
  <c r="K152" i="1" s="1"/>
  <c r="W153" i="1"/>
  <c r="R153" i="1" s="1"/>
  <c r="K153" i="1" s="1"/>
  <c r="W154" i="1"/>
  <c r="R154" i="1" s="1"/>
  <c r="K154" i="1" s="1"/>
  <c r="W155" i="1"/>
  <c r="R155" i="1" s="1"/>
  <c r="K155" i="1" s="1"/>
  <c r="W156" i="1"/>
  <c r="R156" i="1" s="1"/>
  <c r="K156" i="1" s="1"/>
  <c r="W157" i="1"/>
  <c r="R157" i="1" s="1"/>
  <c r="K157" i="1" s="1"/>
  <c r="W158" i="1"/>
  <c r="R158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W159" i="1"/>
  <c r="Q159" i="1" s="1"/>
  <c r="J159" i="1" s="1"/>
  <c r="W160" i="1"/>
  <c r="Q160" i="1" s="1"/>
  <c r="J160" i="1" s="1"/>
  <c r="W161" i="1"/>
  <c r="Q161" i="1" s="1"/>
  <c r="J161" i="1" s="1"/>
  <c r="W162" i="1"/>
  <c r="Q162" i="1" s="1"/>
  <c r="J162" i="1" s="1"/>
  <c r="W163" i="1"/>
  <c r="Q163" i="1" s="1"/>
  <c r="J163" i="1" s="1"/>
  <c r="W164" i="1"/>
  <c r="Q164" i="1" s="1"/>
  <c r="J164" i="1" s="1"/>
  <c r="W165" i="1"/>
  <c r="Q165" i="1" s="1"/>
  <c r="J165" i="1" s="1"/>
  <c r="W166" i="1"/>
  <c r="Q166" i="1" s="1"/>
  <c r="J166" i="1" s="1"/>
  <c r="W167" i="1"/>
  <c r="Q167" i="1" s="1"/>
  <c r="J167" i="1" s="1"/>
  <c r="W168" i="1"/>
  <c r="Q168" i="1" s="1"/>
  <c r="J168" i="1" s="1"/>
  <c r="W169" i="1"/>
  <c r="Q169" i="1" s="1"/>
  <c r="J169" i="1" s="1"/>
  <c r="W170" i="1"/>
  <c r="U170" i="1" s="1"/>
  <c r="W171" i="1"/>
  <c r="Q171" i="1" s="1"/>
  <c r="J171" i="1" s="1"/>
  <c r="W172" i="1"/>
  <c r="Q172" i="1" s="1"/>
  <c r="J172" i="1" s="1"/>
  <c r="W173" i="1"/>
  <c r="Q173" i="1" s="1"/>
  <c r="J173" i="1" s="1"/>
  <c r="W174" i="1"/>
  <c r="Q174" i="1" s="1"/>
  <c r="J174" i="1" s="1"/>
  <c r="W175" i="1"/>
  <c r="Q175" i="1" s="1"/>
  <c r="J175" i="1" s="1"/>
  <c r="W176" i="1"/>
  <c r="Q176" i="1" s="1"/>
  <c r="J176" i="1" s="1"/>
  <c r="W177" i="1"/>
  <c r="Q177" i="1" s="1"/>
  <c r="J177" i="1" s="1"/>
  <c r="W178" i="1"/>
  <c r="Q178" i="1" s="1"/>
  <c r="J178" i="1" s="1"/>
  <c r="W179" i="1"/>
  <c r="Q179" i="1" s="1"/>
  <c r="J179" i="1" s="1"/>
  <c r="J180" i="1" s="1"/>
  <c r="J181" i="1" s="1"/>
  <c r="J182" i="1" s="1"/>
  <c r="W180" i="1"/>
  <c r="R180" i="1" s="1"/>
  <c r="K180" i="1" s="1"/>
  <c r="W181" i="1"/>
  <c r="R181" i="1" s="1"/>
  <c r="K181" i="1" s="1"/>
  <c r="W182" i="1"/>
  <c r="R182" i="1" s="1"/>
  <c r="K182" i="1" s="1"/>
  <c r="K183" i="1" s="1"/>
  <c r="K184" i="1" s="1"/>
  <c r="K185" i="1" s="1"/>
  <c r="K186" i="1" s="1"/>
  <c r="K187" i="1" s="1"/>
  <c r="K188" i="1" s="1"/>
  <c r="K189" i="1" s="1"/>
  <c r="K190" i="1" s="1"/>
  <c r="W183" i="1"/>
  <c r="Q183" i="1" s="1"/>
  <c r="J183" i="1" s="1"/>
  <c r="W184" i="1"/>
  <c r="Q184" i="1" s="1"/>
  <c r="J184" i="1" s="1"/>
  <c r="W185" i="1"/>
  <c r="Q185" i="1" s="1"/>
  <c r="J185" i="1" s="1"/>
  <c r="W186" i="1"/>
  <c r="Q186" i="1" s="1"/>
  <c r="J186" i="1" s="1"/>
  <c r="W187" i="1"/>
  <c r="Q187" i="1" s="1"/>
  <c r="J187" i="1" s="1"/>
  <c r="W188" i="1"/>
  <c r="Q188" i="1" s="1"/>
  <c r="J188" i="1" s="1"/>
  <c r="W189" i="1"/>
  <c r="Q189" i="1" s="1"/>
  <c r="J189" i="1" s="1"/>
  <c r="W190" i="1"/>
  <c r="Q190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W191" i="1"/>
  <c r="R191" i="1" s="1"/>
  <c r="K191" i="1" s="1"/>
  <c r="W192" i="1"/>
  <c r="R192" i="1" s="1"/>
  <c r="K192" i="1" s="1"/>
  <c r="W193" i="1"/>
  <c r="R193" i="1" s="1"/>
  <c r="K193" i="1" s="1"/>
  <c r="W194" i="1"/>
  <c r="R194" i="1" s="1"/>
  <c r="K194" i="1" s="1"/>
  <c r="W195" i="1"/>
  <c r="R195" i="1" s="1"/>
  <c r="K195" i="1" s="1"/>
  <c r="W196" i="1"/>
  <c r="R196" i="1" s="1"/>
  <c r="K196" i="1" s="1"/>
  <c r="W197" i="1"/>
  <c r="R197" i="1" s="1"/>
  <c r="K197" i="1" s="1"/>
  <c r="W198" i="1"/>
  <c r="U198" i="1" s="1"/>
  <c r="W199" i="1"/>
  <c r="R199" i="1" s="1"/>
  <c r="K199" i="1" s="1"/>
  <c r="W200" i="1"/>
  <c r="R200" i="1" s="1"/>
  <c r="K200" i="1" s="1"/>
  <c r="W201" i="1"/>
  <c r="R201" i="1" s="1"/>
  <c r="K201" i="1" s="1"/>
  <c r="W202" i="1"/>
  <c r="R202" i="1" s="1"/>
  <c r="K202" i="1" s="1"/>
  <c r="W203" i="1"/>
  <c r="R203" i="1" s="1"/>
  <c r="K203" i="1" s="1"/>
  <c r="W204" i="1"/>
  <c r="R204" i="1" s="1"/>
  <c r="K204" i="1" s="1"/>
  <c r="W205" i="1"/>
  <c r="R205" i="1" s="1"/>
  <c r="K205" i="1" s="1"/>
  <c r="W206" i="1"/>
  <c r="R206" i="1" s="1"/>
  <c r="K206" i="1" s="1"/>
  <c r="W207" i="1"/>
  <c r="R207" i="1" s="1"/>
  <c r="K207" i="1" s="1"/>
  <c r="W208" i="1"/>
  <c r="R208" i="1" s="1"/>
  <c r="K208" i="1" s="1"/>
  <c r="W209" i="1"/>
  <c r="R209" i="1" s="1"/>
  <c r="K209" i="1" s="1"/>
  <c r="W210" i="1"/>
  <c r="R210" i="1" s="1"/>
  <c r="K210" i="1" s="1"/>
  <c r="W211" i="1"/>
  <c r="R211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W212" i="1"/>
  <c r="Q212" i="1" s="1"/>
  <c r="J212" i="1" s="1"/>
  <c r="W213" i="1"/>
  <c r="Q213" i="1" s="1"/>
  <c r="J213" i="1" s="1"/>
  <c r="W214" i="1"/>
  <c r="Q214" i="1" s="1"/>
  <c r="J214" i="1" s="1"/>
  <c r="W215" i="1"/>
  <c r="Q215" i="1" s="1"/>
  <c r="J215" i="1" s="1"/>
  <c r="W216" i="1"/>
  <c r="Q216" i="1" s="1"/>
  <c r="J216" i="1" s="1"/>
  <c r="W217" i="1"/>
  <c r="Q217" i="1" s="1"/>
  <c r="J217" i="1" s="1"/>
  <c r="W218" i="1"/>
  <c r="Q218" i="1" s="1"/>
  <c r="J218" i="1" s="1"/>
  <c r="W219" i="1"/>
  <c r="U219" i="1" s="1"/>
  <c r="W220" i="1"/>
  <c r="Q220" i="1" s="1"/>
  <c r="J220" i="1" s="1"/>
  <c r="W221" i="1"/>
  <c r="Q221" i="1" s="1"/>
  <c r="J221" i="1" s="1"/>
  <c r="W222" i="1"/>
  <c r="Q222" i="1" s="1"/>
  <c r="J222" i="1" s="1"/>
  <c r="W223" i="1"/>
  <c r="Q223" i="1" s="1"/>
  <c r="J223" i="1" s="1"/>
  <c r="W224" i="1"/>
  <c r="Q224" i="1" s="1"/>
  <c r="J224" i="1" s="1"/>
  <c r="W225" i="1"/>
  <c r="Q225" i="1" s="1"/>
  <c r="J225" i="1" s="1"/>
  <c r="W226" i="1"/>
  <c r="Q226" i="1" s="1"/>
  <c r="J226" i="1" s="1"/>
  <c r="W227" i="1"/>
  <c r="Q227" i="1" s="1"/>
  <c r="J227" i="1" s="1"/>
  <c r="W228" i="1"/>
  <c r="Q228" i="1" s="1"/>
  <c r="J228" i="1" s="1"/>
  <c r="W229" i="1"/>
  <c r="Q229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W230" i="1"/>
  <c r="R230" i="1" s="1"/>
  <c r="K230" i="1" s="1"/>
  <c r="W231" i="1"/>
  <c r="R231" i="1" s="1"/>
  <c r="K231" i="1" s="1"/>
  <c r="W232" i="1"/>
  <c r="R232" i="1" s="1"/>
  <c r="K232" i="1" s="1"/>
  <c r="W233" i="1"/>
  <c r="R233" i="1" s="1"/>
  <c r="K233" i="1" s="1"/>
  <c r="W234" i="1"/>
  <c r="R234" i="1" s="1"/>
  <c r="K234" i="1" s="1"/>
  <c r="W235" i="1"/>
  <c r="R235" i="1" s="1"/>
  <c r="K235" i="1" s="1"/>
  <c r="W236" i="1"/>
  <c r="R236" i="1" s="1"/>
  <c r="K236" i="1" s="1"/>
  <c r="W237" i="1"/>
  <c r="R237" i="1" s="1"/>
  <c r="K237" i="1" s="1"/>
  <c r="W238" i="1"/>
  <c r="U238" i="1" s="1"/>
  <c r="W239" i="1"/>
  <c r="R239" i="1" s="1"/>
  <c r="K239" i="1" s="1"/>
  <c r="W240" i="1"/>
  <c r="R240" i="1" s="1"/>
  <c r="K240" i="1" s="1"/>
  <c r="W241" i="1"/>
  <c r="R241" i="1" s="1"/>
  <c r="K241" i="1" s="1"/>
  <c r="W242" i="1"/>
  <c r="R242" i="1" s="1"/>
  <c r="K242" i="1" s="1"/>
  <c r="W243" i="1"/>
  <c r="R243" i="1" s="1"/>
  <c r="K243" i="1" s="1"/>
  <c r="W244" i="1"/>
  <c r="R244" i="1" s="1"/>
  <c r="K244" i="1" s="1"/>
  <c r="W245" i="1"/>
  <c r="R245" i="1" s="1"/>
  <c r="K245" i="1" s="1"/>
  <c r="W246" i="1"/>
  <c r="R246" i="1" s="1"/>
  <c r="K246" i="1" s="1"/>
  <c r="W247" i="1"/>
  <c r="R247" i="1" s="1"/>
  <c r="K247" i="1" s="1"/>
  <c r="W248" i="1"/>
  <c r="R248" i="1" s="1"/>
  <c r="K248" i="1" s="1"/>
  <c r="W249" i="1"/>
  <c r="R249" i="1" s="1"/>
  <c r="K249" i="1" s="1"/>
  <c r="W250" i="1"/>
  <c r="R250" i="1" s="1"/>
  <c r="K250" i="1" s="1"/>
  <c r="W251" i="1"/>
  <c r="R251" i="1" s="1"/>
  <c r="K251" i="1" s="1"/>
  <c r="W252" i="1"/>
  <c r="R252" i="1" s="1"/>
  <c r="K252" i="1" s="1"/>
  <c r="W253" i="1"/>
  <c r="R253" i="1" s="1"/>
  <c r="K253" i="1" s="1"/>
  <c r="W254" i="1"/>
  <c r="R254" i="1" s="1"/>
  <c r="K254" i="1" s="1"/>
  <c r="W255" i="1"/>
  <c r="R255" i="1" s="1"/>
  <c r="K255" i="1" s="1"/>
  <c r="W256" i="1"/>
  <c r="R256" i="1" s="1"/>
  <c r="K256" i="1" s="1"/>
  <c r="W257" i="1"/>
  <c r="R257" i="1" s="1"/>
  <c r="K257" i="1" s="1"/>
  <c r="W258" i="1"/>
  <c r="R258" i="1" s="1"/>
  <c r="K258" i="1" s="1"/>
  <c r="W259" i="1"/>
  <c r="R259" i="1" s="1"/>
  <c r="K259" i="1" s="1"/>
  <c r="W260" i="1"/>
  <c r="R260" i="1" s="1"/>
  <c r="K260" i="1" s="1"/>
  <c r="K261" i="1" s="1"/>
  <c r="K262" i="1" s="1"/>
  <c r="K263" i="1" s="1"/>
  <c r="W261" i="1"/>
  <c r="Q261" i="1" s="1"/>
  <c r="J261" i="1" s="1"/>
  <c r="W262" i="1"/>
  <c r="Q262" i="1" s="1"/>
  <c r="J262" i="1" s="1"/>
  <c r="W263" i="1"/>
  <c r="Q263" i="1" s="1"/>
  <c r="J263" i="1" s="1"/>
  <c r="J264" i="1" s="1"/>
  <c r="J265" i="1" s="1"/>
  <c r="J266" i="1" s="1"/>
  <c r="J267" i="1" s="1"/>
  <c r="J268" i="1" s="1"/>
  <c r="W264" i="1"/>
  <c r="R264" i="1" s="1"/>
  <c r="K264" i="1" s="1"/>
  <c r="W265" i="1"/>
  <c r="R265" i="1" s="1"/>
  <c r="K265" i="1" s="1"/>
  <c r="W266" i="1"/>
  <c r="R266" i="1" s="1"/>
  <c r="K266" i="1" s="1"/>
  <c r="W267" i="1"/>
  <c r="R267" i="1" s="1"/>
  <c r="K267" i="1" s="1"/>
  <c r="W268" i="1"/>
  <c r="R268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W269" i="1"/>
  <c r="Q269" i="1" s="1"/>
  <c r="J269" i="1" s="1"/>
  <c r="W270" i="1"/>
  <c r="Q270" i="1" s="1"/>
  <c r="J270" i="1" s="1"/>
  <c r="W271" i="1"/>
  <c r="Q271" i="1" s="1"/>
  <c r="J271" i="1" s="1"/>
  <c r="W272" i="1"/>
  <c r="Q272" i="1" s="1"/>
  <c r="J272" i="1" s="1"/>
  <c r="W273" i="1"/>
  <c r="Q273" i="1" s="1"/>
  <c r="J273" i="1" s="1"/>
  <c r="W274" i="1"/>
  <c r="Q274" i="1" s="1"/>
  <c r="J274" i="1" s="1"/>
  <c r="W275" i="1"/>
  <c r="Q275" i="1" s="1"/>
  <c r="J275" i="1" s="1"/>
  <c r="W276" i="1"/>
  <c r="U276" i="1" s="1"/>
  <c r="W277" i="1"/>
  <c r="Q277" i="1" s="1"/>
  <c r="J277" i="1" s="1"/>
  <c r="W278" i="1"/>
  <c r="Q278" i="1" s="1"/>
  <c r="J278" i="1" s="1"/>
  <c r="W279" i="1"/>
  <c r="Q279" i="1" s="1"/>
  <c r="J279" i="1" s="1"/>
  <c r="W280" i="1"/>
  <c r="Q280" i="1" s="1"/>
  <c r="J280" i="1" s="1"/>
  <c r="W281" i="1"/>
  <c r="Q281" i="1" s="1"/>
  <c r="J281" i="1" s="1"/>
  <c r="W282" i="1"/>
  <c r="Q282" i="1" s="1"/>
  <c r="J282" i="1" s="1"/>
  <c r="W283" i="1"/>
  <c r="Q283" i="1" s="1"/>
  <c r="J283" i="1" s="1"/>
  <c r="W284" i="1"/>
  <c r="Q284" i="1" s="1"/>
  <c r="J284" i="1" s="1"/>
  <c r="W285" i="1"/>
  <c r="Q285" i="1" s="1"/>
  <c r="J285" i="1" s="1"/>
  <c r="J286" i="1" s="1"/>
  <c r="J287" i="1" s="1"/>
  <c r="J288" i="1" s="1"/>
  <c r="W286" i="1"/>
  <c r="R286" i="1" s="1"/>
  <c r="K286" i="1" s="1"/>
  <c r="W287" i="1"/>
  <c r="R287" i="1" s="1"/>
  <c r="K287" i="1" s="1"/>
  <c r="W288" i="1"/>
  <c r="R288" i="1" s="1"/>
  <c r="K288" i="1" s="1"/>
  <c r="K289" i="1" s="1"/>
  <c r="K290" i="1" s="1"/>
  <c r="K291" i="1" s="1"/>
  <c r="K292" i="1" s="1"/>
  <c r="K293" i="1" s="1"/>
  <c r="K294" i="1" s="1"/>
  <c r="W289" i="1"/>
  <c r="Q289" i="1" s="1"/>
  <c r="J289" i="1" s="1"/>
  <c r="W290" i="1"/>
  <c r="Q290" i="1" s="1"/>
  <c r="J290" i="1" s="1"/>
  <c r="W291" i="1"/>
  <c r="Q291" i="1" s="1"/>
  <c r="J291" i="1" s="1"/>
  <c r="W292" i="1"/>
  <c r="Q292" i="1" s="1"/>
  <c r="J292" i="1" s="1"/>
  <c r="W293" i="1"/>
  <c r="Q293" i="1" s="1"/>
  <c r="J293" i="1" s="1"/>
  <c r="W294" i="1"/>
  <c r="Q294" i="1" s="1"/>
  <c r="J294" i="1" s="1"/>
  <c r="W7" i="1"/>
  <c r="U7" i="1" s="1"/>
  <c r="W8" i="1"/>
  <c r="Q8" i="1" s="1"/>
  <c r="Q9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W9" i="1"/>
  <c r="R9" i="1" s="1"/>
  <c r="K9" i="1" s="1"/>
  <c r="W10" i="1"/>
  <c r="R10" i="1" s="1"/>
  <c r="K10" i="1" s="1"/>
  <c r="W11" i="1"/>
  <c r="R11" i="1" s="1"/>
  <c r="K11" i="1" s="1"/>
  <c r="W12" i="1"/>
  <c r="R12" i="1" s="1"/>
  <c r="K12" i="1" s="1"/>
  <c r="W13" i="1"/>
  <c r="R13" i="1" s="1"/>
  <c r="K13" i="1" s="1"/>
  <c r="W14" i="1"/>
  <c r="R14" i="1" s="1"/>
  <c r="K14" i="1" s="1"/>
  <c r="W15" i="1"/>
  <c r="R15" i="1" s="1"/>
  <c r="K15" i="1" s="1"/>
  <c r="P240" i="1" l="1"/>
  <c r="P72" i="1"/>
  <c r="P267" i="1"/>
  <c r="P203" i="1"/>
  <c r="P195" i="1"/>
  <c r="P179" i="1"/>
  <c r="P155" i="1"/>
  <c r="P147" i="1"/>
  <c r="P131" i="1"/>
  <c r="P115" i="1"/>
  <c r="P107" i="1"/>
  <c r="P99" i="1"/>
  <c r="P91" i="1"/>
  <c r="P75" i="1"/>
  <c r="P67" i="1"/>
  <c r="P59" i="1"/>
  <c r="P51" i="1"/>
  <c r="P35" i="1"/>
  <c r="P27" i="1"/>
  <c r="P19" i="1"/>
  <c r="P11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91" i="1"/>
  <c r="P283" i="1"/>
  <c r="P275" i="1"/>
  <c r="P259" i="1"/>
  <c r="P251" i="1"/>
  <c r="P243" i="1"/>
  <c r="P227" i="1"/>
  <c r="P219" i="1"/>
  <c r="P171" i="1"/>
  <c r="P287" i="1"/>
  <c r="P271" i="1"/>
  <c r="P255" i="1"/>
  <c r="P239" i="1"/>
  <c r="P231" i="1"/>
  <c r="P215" i="1"/>
  <c r="P207" i="1"/>
  <c r="P191" i="1"/>
  <c r="P183" i="1"/>
  <c r="P175" i="1"/>
  <c r="P167" i="1"/>
  <c r="P159" i="1"/>
  <c r="P151" i="1"/>
  <c r="P14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9" i="1"/>
  <c r="P249" i="1"/>
  <c r="P217" i="1"/>
  <c r="P201" i="1"/>
  <c r="P193" i="1"/>
  <c r="P185" i="1"/>
  <c r="P169" i="1"/>
  <c r="P161" i="1"/>
  <c r="P153" i="1"/>
  <c r="P137" i="1"/>
  <c r="P129" i="1"/>
  <c r="P121" i="1"/>
  <c r="P113" i="1"/>
  <c r="P105" i="1"/>
  <c r="P97" i="1"/>
  <c r="P89" i="1"/>
  <c r="P81" i="1"/>
  <c r="P65" i="1"/>
  <c r="P49" i="1"/>
  <c r="P41" i="1"/>
  <c r="P33" i="1"/>
  <c r="P25" i="1"/>
  <c r="P17" i="1"/>
  <c r="P289" i="1"/>
  <c r="P281" i="1"/>
  <c r="P273" i="1"/>
  <c r="P241" i="1"/>
  <c r="P233" i="1"/>
  <c r="P225" i="1"/>
  <c r="P209" i="1"/>
  <c r="P177" i="1"/>
  <c r="P265" i="1"/>
  <c r="P257" i="1"/>
  <c r="P288" i="1"/>
  <c r="P280" i="1"/>
  <c r="P272" i="1"/>
  <c r="P264" i="1"/>
  <c r="P256" i="1"/>
  <c r="P248" i="1"/>
  <c r="P232" i="1"/>
  <c r="P224" i="1"/>
  <c r="P216" i="1"/>
  <c r="P200" i="1"/>
  <c r="P192" i="1"/>
  <c r="P184" i="1"/>
  <c r="P176" i="1"/>
  <c r="P168" i="1"/>
  <c r="P160" i="1"/>
  <c r="P152" i="1"/>
  <c r="P144" i="1"/>
  <c r="P136" i="1"/>
  <c r="P128" i="1"/>
  <c r="P120" i="1"/>
  <c r="P112" i="1"/>
  <c r="P96" i="1"/>
  <c r="P88" i="1"/>
  <c r="P80" i="1"/>
  <c r="P64" i="1"/>
  <c r="P56" i="1"/>
  <c r="P48" i="1"/>
  <c r="P40" i="1"/>
  <c r="P32" i="1"/>
  <c r="P24" i="1"/>
  <c r="P16" i="1"/>
  <c r="J81" i="1"/>
  <c r="J91" i="1"/>
  <c r="J8" i="1"/>
  <c r="X294" i="1"/>
  <c r="X286" i="1"/>
  <c r="X278" i="1"/>
  <c r="X270" i="1"/>
  <c r="X262" i="1"/>
  <c r="X254" i="1"/>
  <c r="X246" i="1"/>
  <c r="X238" i="1"/>
  <c r="X230" i="1"/>
  <c r="X222" i="1"/>
  <c r="X214" i="1"/>
  <c r="X206" i="1"/>
  <c r="X198" i="1"/>
  <c r="X190" i="1"/>
  <c r="X182" i="1"/>
  <c r="X174" i="1"/>
  <c r="X166" i="1"/>
  <c r="X158" i="1"/>
  <c r="X150" i="1"/>
  <c r="X142" i="1"/>
  <c r="X134" i="1"/>
  <c r="X126" i="1"/>
  <c r="X118" i="1"/>
  <c r="X110" i="1"/>
  <c r="X102" i="1"/>
  <c r="X94" i="1"/>
  <c r="X86" i="1"/>
  <c r="X78" i="1"/>
  <c r="X70" i="1"/>
  <c r="X62" i="1"/>
  <c r="X54" i="1"/>
  <c r="X46" i="1"/>
  <c r="X38" i="1"/>
  <c r="X30" i="1"/>
  <c r="X22" i="1"/>
  <c r="X14" i="1"/>
  <c r="X285" i="1"/>
  <c r="X261" i="1"/>
  <c r="X229" i="1"/>
  <c r="X181" i="1"/>
  <c r="X133" i="1"/>
  <c r="X21" i="1"/>
  <c r="X292" i="1"/>
  <c r="X284" i="1"/>
  <c r="X276" i="1"/>
  <c r="X268" i="1"/>
  <c r="X260" i="1"/>
  <c r="X252" i="1"/>
  <c r="X244" i="1"/>
  <c r="X236" i="1"/>
  <c r="X228" i="1"/>
  <c r="X220" i="1"/>
  <c r="X212" i="1"/>
  <c r="X204" i="1"/>
  <c r="X196" i="1"/>
  <c r="X188" i="1"/>
  <c r="X180" i="1"/>
  <c r="X172" i="1"/>
  <c r="X164" i="1"/>
  <c r="X156" i="1"/>
  <c r="X148" i="1"/>
  <c r="X140" i="1"/>
  <c r="X132" i="1"/>
  <c r="X124" i="1"/>
  <c r="X116" i="1"/>
  <c r="X108" i="1"/>
  <c r="X100" i="1"/>
  <c r="X92" i="1"/>
  <c r="X84" i="1"/>
  <c r="X76" i="1"/>
  <c r="X68" i="1"/>
  <c r="X60" i="1"/>
  <c r="X52" i="1"/>
  <c r="X44" i="1"/>
  <c r="X36" i="1"/>
  <c r="X28" i="1"/>
  <c r="X20" i="1"/>
  <c r="X12" i="1"/>
  <c r="X269" i="1"/>
  <c r="X245" i="1"/>
  <c r="X221" i="1"/>
  <c r="X189" i="1"/>
  <c r="X165" i="1"/>
  <c r="X157" i="1"/>
  <c r="X125" i="1"/>
  <c r="X117" i="1"/>
  <c r="X109" i="1"/>
  <c r="X101" i="1"/>
  <c r="X93" i="1"/>
  <c r="X85" i="1"/>
  <c r="X77" i="1"/>
  <c r="X69" i="1"/>
  <c r="X61" i="1"/>
  <c r="X53" i="1"/>
  <c r="X13" i="1"/>
  <c r="X291" i="1"/>
  <c r="X283" i="1"/>
  <c r="X275" i="1"/>
  <c r="X267" i="1"/>
  <c r="X259" i="1"/>
  <c r="X251" i="1"/>
  <c r="X243" i="1"/>
  <c r="X235" i="1"/>
  <c r="X227" i="1"/>
  <c r="X219" i="1"/>
  <c r="X211" i="1"/>
  <c r="X203" i="1"/>
  <c r="X195" i="1"/>
  <c r="X187" i="1"/>
  <c r="X179" i="1"/>
  <c r="X171" i="1"/>
  <c r="X163" i="1"/>
  <c r="X155" i="1"/>
  <c r="X147" i="1"/>
  <c r="X139" i="1"/>
  <c r="X131" i="1"/>
  <c r="X123" i="1"/>
  <c r="X115" i="1"/>
  <c r="X107" i="1"/>
  <c r="X99" i="1"/>
  <c r="X91" i="1"/>
  <c r="X83" i="1"/>
  <c r="X75" i="1"/>
  <c r="X67" i="1"/>
  <c r="X59" i="1"/>
  <c r="X51" i="1"/>
  <c r="X43" i="1"/>
  <c r="X35" i="1"/>
  <c r="X27" i="1"/>
  <c r="X19" i="1"/>
  <c r="X11" i="1"/>
  <c r="X253" i="1"/>
  <c r="X213" i="1"/>
  <c r="X173" i="1"/>
  <c r="X141" i="1"/>
  <c r="X37" i="1"/>
  <c r="X290" i="1"/>
  <c r="X282" i="1"/>
  <c r="X274" i="1"/>
  <c r="X266" i="1"/>
  <c r="X258" i="1"/>
  <c r="X250" i="1"/>
  <c r="X242" i="1"/>
  <c r="X234" i="1"/>
  <c r="X226" i="1"/>
  <c r="X218" i="1"/>
  <c r="X210" i="1"/>
  <c r="X202" i="1"/>
  <c r="X194" i="1"/>
  <c r="X186" i="1"/>
  <c r="X178" i="1"/>
  <c r="X170" i="1"/>
  <c r="X162" i="1"/>
  <c r="X154" i="1"/>
  <c r="X146" i="1"/>
  <c r="X138" i="1"/>
  <c r="X130" i="1"/>
  <c r="X122" i="1"/>
  <c r="X114" i="1"/>
  <c r="X106" i="1"/>
  <c r="X98" i="1"/>
  <c r="X90" i="1"/>
  <c r="X82" i="1"/>
  <c r="X74" i="1"/>
  <c r="X66" i="1"/>
  <c r="X58" i="1"/>
  <c r="X50" i="1"/>
  <c r="X42" i="1"/>
  <c r="X34" i="1"/>
  <c r="X26" i="1"/>
  <c r="X18" i="1"/>
  <c r="X10" i="1"/>
  <c r="X293" i="1"/>
  <c r="X205" i="1"/>
  <c r="X29" i="1"/>
  <c r="X289" i="1"/>
  <c r="X281" i="1"/>
  <c r="X273" i="1"/>
  <c r="X265" i="1"/>
  <c r="X257" i="1"/>
  <c r="X249" i="1"/>
  <c r="X241" i="1"/>
  <c r="X233" i="1"/>
  <c r="X225" i="1"/>
  <c r="X217" i="1"/>
  <c r="X209" i="1"/>
  <c r="X201" i="1"/>
  <c r="X193" i="1"/>
  <c r="X185" i="1"/>
  <c r="X177" i="1"/>
  <c r="X169" i="1"/>
  <c r="X161" i="1"/>
  <c r="X153" i="1"/>
  <c r="X145" i="1"/>
  <c r="X137" i="1"/>
  <c r="X129" i="1"/>
  <c r="X121" i="1"/>
  <c r="X113" i="1"/>
  <c r="X105" i="1"/>
  <c r="X97" i="1"/>
  <c r="X89" i="1"/>
  <c r="X81" i="1"/>
  <c r="X73" i="1"/>
  <c r="X65" i="1"/>
  <c r="X57" i="1"/>
  <c r="X49" i="1"/>
  <c r="X41" i="1"/>
  <c r="X33" i="1"/>
  <c r="X25" i="1"/>
  <c r="X17" i="1"/>
  <c r="X9" i="1"/>
  <c r="X277" i="1"/>
  <c r="X237" i="1"/>
  <c r="X197" i="1"/>
  <c r="X149" i="1"/>
  <c r="X45" i="1"/>
  <c r="X288" i="1"/>
  <c r="X280" i="1"/>
  <c r="X272" i="1"/>
  <c r="X264" i="1"/>
  <c r="X256" i="1"/>
  <c r="X248" i="1"/>
  <c r="X240" i="1"/>
  <c r="X232" i="1"/>
  <c r="X224" i="1"/>
  <c r="X216" i="1"/>
  <c r="X208" i="1"/>
  <c r="X200" i="1"/>
  <c r="X192" i="1"/>
  <c r="X184" i="1"/>
  <c r="X176" i="1"/>
  <c r="X168" i="1"/>
  <c r="X160" i="1"/>
  <c r="X152" i="1"/>
  <c r="X144" i="1"/>
  <c r="X136" i="1"/>
  <c r="X128" i="1"/>
  <c r="X120" i="1"/>
  <c r="X112" i="1"/>
  <c r="X104" i="1"/>
  <c r="X96" i="1"/>
  <c r="X88" i="1"/>
  <c r="X80" i="1"/>
  <c r="X72" i="1"/>
  <c r="X64" i="1"/>
  <c r="X56" i="1"/>
  <c r="X48" i="1"/>
  <c r="X40" i="1"/>
  <c r="X32" i="1"/>
  <c r="X24" i="1"/>
  <c r="X16" i="1"/>
  <c r="X8" i="1"/>
  <c r="X287" i="1"/>
  <c r="X279" i="1"/>
  <c r="X271" i="1"/>
  <c r="X263" i="1"/>
  <c r="X255" i="1"/>
  <c r="X247" i="1"/>
  <c r="X239" i="1"/>
  <c r="X231" i="1"/>
  <c r="X223" i="1"/>
  <c r="X215" i="1"/>
  <c r="X207" i="1"/>
  <c r="X199" i="1"/>
  <c r="X191" i="1"/>
  <c r="X183" i="1"/>
  <c r="X175" i="1"/>
  <c r="X167" i="1"/>
  <c r="X159" i="1"/>
  <c r="X151" i="1"/>
  <c r="X143" i="1"/>
  <c r="X135" i="1"/>
  <c r="X127" i="1"/>
  <c r="X119" i="1"/>
  <c r="X111" i="1"/>
  <c r="X103" i="1"/>
  <c r="X95" i="1"/>
  <c r="X87" i="1"/>
  <c r="X79" i="1"/>
  <c r="X71" i="1"/>
  <c r="X63" i="1"/>
  <c r="X55" i="1"/>
  <c r="X47" i="1"/>
  <c r="X39" i="1"/>
  <c r="X31" i="1"/>
  <c r="X23" i="1"/>
  <c r="X15" i="1"/>
  <c r="R198" i="1"/>
  <c r="R53" i="1"/>
  <c r="Q219" i="1"/>
  <c r="R238" i="1"/>
  <c r="R20" i="1"/>
  <c r="Q170" i="1"/>
  <c r="Q115" i="1"/>
  <c r="Q7" i="1"/>
  <c r="R142" i="1"/>
  <c r="Q70" i="1"/>
  <c r="Q276" i="1"/>
  <c r="Q36" i="1"/>
  <c r="R96" i="1"/>
  <c r="J92" i="1" l="1"/>
  <c r="J82" i="1"/>
  <c r="T20" i="1"/>
  <c r="K20" i="1"/>
  <c r="T36" i="1"/>
  <c r="J36" i="1"/>
  <c r="T238" i="1"/>
  <c r="K238" i="1"/>
  <c r="T96" i="1"/>
  <c r="K96" i="1"/>
  <c r="T276" i="1"/>
  <c r="J276" i="1"/>
  <c r="T219" i="1"/>
  <c r="J219" i="1"/>
  <c r="T115" i="1"/>
  <c r="J115" i="1"/>
  <c r="T70" i="1"/>
  <c r="J70" i="1"/>
  <c r="T170" i="1"/>
  <c r="J170" i="1"/>
  <c r="T53" i="1"/>
  <c r="K53" i="1"/>
  <c r="T142" i="1"/>
  <c r="K142" i="1"/>
  <c r="T198" i="1"/>
  <c r="K198" i="1"/>
  <c r="Z126" i="1"/>
  <c r="Z29" i="1"/>
  <c r="Z120" i="1"/>
  <c r="Z122" i="1"/>
  <c r="Z188" i="1"/>
  <c r="Z25" i="1"/>
  <c r="AA25" i="1" s="1"/>
  <c r="AB26" i="1" s="1"/>
  <c r="Z33" i="1"/>
  <c r="Z35" i="1"/>
  <c r="Z93" i="1"/>
  <c r="Z37" i="1"/>
  <c r="Z89" i="1"/>
  <c r="Z91" i="1"/>
  <c r="Z157" i="1"/>
  <c r="Z184" i="1"/>
  <c r="Z153" i="1"/>
  <c r="Z155" i="1"/>
  <c r="Z62" i="1"/>
  <c r="Z186" i="1"/>
  <c r="Z27" i="1"/>
  <c r="Z217" i="1"/>
  <c r="Z60" i="1"/>
  <c r="Z270" i="1"/>
  <c r="Z56" i="1"/>
  <c r="Z58" i="1"/>
  <c r="Z124" i="1"/>
  <c r="Z190" i="1"/>
  <c r="Z252" i="1"/>
  <c r="Z254" i="1"/>
  <c r="Z192" i="1"/>
  <c r="Z225" i="1"/>
  <c r="Z132" i="1"/>
  <c r="Z165" i="1"/>
  <c r="Z293" i="1"/>
  <c r="Z48" i="1"/>
  <c r="Z112" i="1"/>
  <c r="Z176" i="1"/>
  <c r="Z240" i="1"/>
  <c r="Z17" i="1"/>
  <c r="AA17" i="1" s="1"/>
  <c r="Z81" i="1"/>
  <c r="Z145" i="1"/>
  <c r="Z209" i="1"/>
  <c r="Z273" i="1"/>
  <c r="Z50" i="1"/>
  <c r="Z114" i="1"/>
  <c r="Z178" i="1"/>
  <c r="Z242" i="1"/>
  <c r="Z19" i="1"/>
  <c r="AA19" i="1" s="1"/>
  <c r="Z83" i="1"/>
  <c r="Z147" i="1"/>
  <c r="Z211" i="1"/>
  <c r="Z275" i="1"/>
  <c r="Z52" i="1"/>
  <c r="Z116" i="1"/>
  <c r="Z180" i="1"/>
  <c r="Z244" i="1"/>
  <c r="Z21" i="1"/>
  <c r="AA21" i="1" s="1"/>
  <c r="Z85" i="1"/>
  <c r="Z149" i="1"/>
  <c r="Z213" i="1"/>
  <c r="Z277" i="1"/>
  <c r="Z54" i="1"/>
  <c r="Z118" i="1"/>
  <c r="Z182" i="1"/>
  <c r="Z246" i="1"/>
  <c r="Z285" i="1"/>
  <c r="Z130" i="1"/>
  <c r="Z68" i="1"/>
  <c r="Z101" i="1"/>
  <c r="Z70" i="1"/>
  <c r="Z72" i="1"/>
  <c r="Z136" i="1"/>
  <c r="Z200" i="1"/>
  <c r="Z264" i="1"/>
  <c r="Z41" i="1"/>
  <c r="Z105" i="1"/>
  <c r="Z169" i="1"/>
  <c r="Z233" i="1"/>
  <c r="Z10" i="1"/>
  <c r="AA10" i="1" s="1"/>
  <c r="Z74" i="1"/>
  <c r="Z138" i="1"/>
  <c r="Z202" i="1"/>
  <c r="Z266" i="1"/>
  <c r="Z43" i="1"/>
  <c r="Z107" i="1"/>
  <c r="Z171" i="1"/>
  <c r="Z235" i="1"/>
  <c r="Z12" i="1"/>
  <c r="AA12" i="1" s="1"/>
  <c r="Z76" i="1"/>
  <c r="Z140" i="1"/>
  <c r="Z204" i="1"/>
  <c r="Z268" i="1"/>
  <c r="Z45" i="1"/>
  <c r="Z109" i="1"/>
  <c r="Z173" i="1"/>
  <c r="Z237" i="1"/>
  <c r="Z14" i="1"/>
  <c r="AA14" i="1" s="1"/>
  <c r="Z78" i="1"/>
  <c r="Z142" i="1"/>
  <c r="Z206" i="1"/>
  <c r="Z256" i="1"/>
  <c r="Z289" i="1"/>
  <c r="Z99" i="1"/>
  <c r="Z262" i="1"/>
  <c r="T7" i="1"/>
  <c r="Z55" i="1"/>
  <c r="Z39" i="1"/>
  <c r="Z47" i="1"/>
  <c r="Z31" i="1"/>
  <c r="Z71" i="1"/>
  <c r="Z95" i="1"/>
  <c r="Z119" i="1"/>
  <c r="Z143" i="1"/>
  <c r="Z183" i="1"/>
  <c r="Z207" i="1"/>
  <c r="Z231" i="1"/>
  <c r="Z255" i="1"/>
  <c r="Z279" i="1"/>
  <c r="Z23" i="1"/>
  <c r="AA23" i="1" s="1"/>
  <c r="Z63" i="1"/>
  <c r="Z87" i="1"/>
  <c r="Z111" i="1"/>
  <c r="Z135" i="1"/>
  <c r="Z159" i="1"/>
  <c r="Z167" i="1"/>
  <c r="Z191" i="1"/>
  <c r="Z215" i="1"/>
  <c r="Z239" i="1"/>
  <c r="Z263" i="1"/>
  <c r="Z287" i="1"/>
  <c r="Z15" i="1"/>
  <c r="AA15" i="1" s="1"/>
  <c r="Z79" i="1"/>
  <c r="Z103" i="1"/>
  <c r="Z127" i="1"/>
  <c r="Z151" i="1"/>
  <c r="Z175" i="1"/>
  <c r="Z199" i="1"/>
  <c r="Z223" i="1"/>
  <c r="Z247" i="1"/>
  <c r="Z271" i="1"/>
  <c r="Z7" i="1"/>
  <c r="Z16" i="1"/>
  <c r="AA16" i="1" s="1"/>
  <c r="Z80" i="1"/>
  <c r="Z144" i="1"/>
  <c r="Z208" i="1"/>
  <c r="Z272" i="1"/>
  <c r="Z49" i="1"/>
  <c r="Z113" i="1"/>
  <c r="Z177" i="1"/>
  <c r="Z241" i="1"/>
  <c r="Z18" i="1"/>
  <c r="AA18" i="1" s="1"/>
  <c r="Z82" i="1"/>
  <c r="Z146" i="1"/>
  <c r="Z210" i="1"/>
  <c r="Z274" i="1"/>
  <c r="Z51" i="1"/>
  <c r="Z115" i="1"/>
  <c r="Z179" i="1"/>
  <c r="Z243" i="1"/>
  <c r="Z20" i="1"/>
  <c r="AA20" i="1" s="1"/>
  <c r="Z84" i="1"/>
  <c r="Z148" i="1"/>
  <c r="Z212" i="1"/>
  <c r="Z276" i="1"/>
  <c r="Z53" i="1"/>
  <c r="Z117" i="1"/>
  <c r="Z181" i="1"/>
  <c r="Z245" i="1"/>
  <c r="Z22" i="1"/>
  <c r="AA22" i="1" s="1"/>
  <c r="Z86" i="1"/>
  <c r="Z150" i="1"/>
  <c r="Z214" i="1"/>
  <c r="Z278" i="1"/>
  <c r="Z248" i="1"/>
  <c r="Z281" i="1"/>
  <c r="Z219" i="1"/>
  <c r="Z64" i="1"/>
  <c r="Z66" i="1"/>
  <c r="Z163" i="1"/>
  <c r="Z196" i="1"/>
  <c r="Z198" i="1"/>
  <c r="Z24" i="1"/>
  <c r="AA24" i="1" s="1"/>
  <c r="AB25" i="1" s="1"/>
  <c r="Z88" i="1"/>
  <c r="Z152" i="1"/>
  <c r="Z216" i="1"/>
  <c r="Z280" i="1"/>
  <c r="Z57" i="1"/>
  <c r="Z121" i="1"/>
  <c r="Z185" i="1"/>
  <c r="Z249" i="1"/>
  <c r="Z26" i="1"/>
  <c r="Z90" i="1"/>
  <c r="Z154" i="1"/>
  <c r="Z218" i="1"/>
  <c r="Z282" i="1"/>
  <c r="Z59" i="1"/>
  <c r="Z123" i="1"/>
  <c r="Z187" i="1"/>
  <c r="Z251" i="1"/>
  <c r="Z28" i="1"/>
  <c r="Z92" i="1"/>
  <c r="Z156" i="1"/>
  <c r="Z220" i="1"/>
  <c r="Z284" i="1"/>
  <c r="Z61" i="1"/>
  <c r="Z125" i="1"/>
  <c r="Z189" i="1"/>
  <c r="Z253" i="1"/>
  <c r="Z30" i="1"/>
  <c r="Z94" i="1"/>
  <c r="Z158" i="1"/>
  <c r="Z222" i="1"/>
  <c r="Z286" i="1"/>
  <c r="Z221" i="1"/>
  <c r="Z97" i="1"/>
  <c r="Z194" i="1"/>
  <c r="Z291" i="1"/>
  <c r="Z229" i="1"/>
  <c r="Z32" i="1"/>
  <c r="Z96" i="1"/>
  <c r="Z160" i="1"/>
  <c r="Z224" i="1"/>
  <c r="Z288" i="1"/>
  <c r="Z65" i="1"/>
  <c r="Z129" i="1"/>
  <c r="Z193" i="1"/>
  <c r="Z257" i="1"/>
  <c r="Z34" i="1"/>
  <c r="Z98" i="1"/>
  <c r="Z162" i="1"/>
  <c r="Z226" i="1"/>
  <c r="Z290" i="1"/>
  <c r="Z67" i="1"/>
  <c r="Z131" i="1"/>
  <c r="Z195" i="1"/>
  <c r="Z259" i="1"/>
  <c r="Z36" i="1"/>
  <c r="Z100" i="1"/>
  <c r="Z164" i="1"/>
  <c r="Z228" i="1"/>
  <c r="Z292" i="1"/>
  <c r="Z69" i="1"/>
  <c r="Z133" i="1"/>
  <c r="Z197" i="1"/>
  <c r="Z261" i="1"/>
  <c r="Z38" i="1"/>
  <c r="Z102" i="1"/>
  <c r="Z166" i="1"/>
  <c r="Z230" i="1"/>
  <c r="Z294" i="1"/>
  <c r="Z250" i="1"/>
  <c r="Z283" i="1"/>
  <c r="Z128" i="1"/>
  <c r="Z161" i="1"/>
  <c r="Z258" i="1"/>
  <c r="Z227" i="1"/>
  <c r="Z260" i="1"/>
  <c r="Z134" i="1"/>
  <c r="Z40" i="1"/>
  <c r="Z104" i="1"/>
  <c r="Z168" i="1"/>
  <c r="Z232" i="1"/>
  <c r="Z9" i="1"/>
  <c r="AA9" i="1" s="1"/>
  <c r="Z73" i="1"/>
  <c r="Z137" i="1"/>
  <c r="Z201" i="1"/>
  <c r="Z265" i="1"/>
  <c r="Z42" i="1"/>
  <c r="Z106" i="1"/>
  <c r="Z170" i="1"/>
  <c r="Z234" i="1"/>
  <c r="Z11" i="1"/>
  <c r="AA11" i="1" s="1"/>
  <c r="Z75" i="1"/>
  <c r="Z139" i="1"/>
  <c r="Z203" i="1"/>
  <c r="Z267" i="1"/>
  <c r="Z44" i="1"/>
  <c r="Z108" i="1"/>
  <c r="Z172" i="1"/>
  <c r="Z236" i="1"/>
  <c r="Z13" i="1"/>
  <c r="AA13" i="1" s="1"/>
  <c r="Z77" i="1"/>
  <c r="Z141" i="1"/>
  <c r="Z205" i="1"/>
  <c r="Z269" i="1"/>
  <c r="Z46" i="1"/>
  <c r="Z110" i="1"/>
  <c r="Z174" i="1"/>
  <c r="Z238" i="1"/>
  <c r="Z8" i="1"/>
  <c r="AA8" i="1" s="1"/>
  <c r="J93" i="1" l="1"/>
  <c r="AA174" i="1"/>
  <c r="AB175" i="1" s="1"/>
  <c r="AA73" i="1"/>
  <c r="AB74" i="1" s="1"/>
  <c r="AC75" i="1" s="1"/>
  <c r="AD75" i="1" s="1"/>
  <c r="AA245" i="1"/>
  <c r="AB246" i="1" s="1"/>
  <c r="AC247" i="1" s="1"/>
  <c r="AD247" i="1" s="1"/>
  <c r="AA244" i="1"/>
  <c r="AB245" i="1" s="1"/>
  <c r="AC246" i="1" s="1"/>
  <c r="AD246" i="1" s="1"/>
  <c r="AA265" i="1"/>
  <c r="AB266" i="1" s="1"/>
  <c r="AC267" i="1" s="1"/>
  <c r="AD267" i="1" s="1"/>
  <c r="AA257" i="1"/>
  <c r="AB258" i="1" s="1"/>
  <c r="AC259" i="1" s="1"/>
  <c r="AD259" i="1" s="1"/>
  <c r="AA77" i="1"/>
  <c r="AB78" i="1" s="1"/>
  <c r="AC79" i="1" s="1"/>
  <c r="AD79" i="1" s="1"/>
  <c r="AA201" i="1"/>
  <c r="AB202" i="1" s="1"/>
  <c r="AC203" i="1" s="1"/>
  <c r="AD203" i="1" s="1"/>
  <c r="AA134" i="1"/>
  <c r="AB135" i="1" s="1"/>
  <c r="AC136" i="1" s="1"/>
  <c r="AD136" i="1" s="1"/>
  <c r="AA69" i="1"/>
  <c r="AB70" i="1" s="1"/>
  <c r="AC71" i="1" s="1"/>
  <c r="AD71" i="1" s="1"/>
  <c r="AA238" i="1"/>
  <c r="AB239" i="1" s="1"/>
  <c r="AC240" i="1" s="1"/>
  <c r="AD240" i="1" s="1"/>
  <c r="AA75" i="1"/>
  <c r="AB76" i="1" s="1"/>
  <c r="AC77" i="1" s="1"/>
  <c r="AD77" i="1" s="1"/>
  <c r="AA137" i="1"/>
  <c r="AB138" i="1" s="1"/>
  <c r="AC139" i="1" s="1"/>
  <c r="AD139" i="1" s="1"/>
  <c r="AA260" i="1"/>
  <c r="AB261" i="1" s="1"/>
  <c r="AC262" i="1" s="1"/>
  <c r="AD262" i="1" s="1"/>
  <c r="AA230" i="1"/>
  <c r="AB231" i="1" s="1"/>
  <c r="AC232" i="1" s="1"/>
  <c r="AD232" i="1" s="1"/>
  <c r="AA292" i="1"/>
  <c r="AB293" i="1" s="1"/>
  <c r="AC294" i="1" s="1"/>
  <c r="AD294" i="1" s="1"/>
  <c r="AA67" i="1"/>
  <c r="AB68" i="1" s="1"/>
  <c r="AC69" i="1" s="1"/>
  <c r="AD69" i="1" s="1"/>
  <c r="AA129" i="1"/>
  <c r="AB130" i="1" s="1"/>
  <c r="AA291" i="1"/>
  <c r="AB292" i="1" s="1"/>
  <c r="AA30" i="1"/>
  <c r="AB31" i="1" s="1"/>
  <c r="AC32" i="1" s="1"/>
  <c r="AD32" i="1" s="1"/>
  <c r="AA92" i="1"/>
  <c r="AB93" i="1" s="1"/>
  <c r="AC94" i="1" s="1"/>
  <c r="AD94" i="1" s="1"/>
  <c r="AA154" i="1"/>
  <c r="AB155" i="1" s="1"/>
  <c r="AC156" i="1" s="1"/>
  <c r="AD156" i="1" s="1"/>
  <c r="AA216" i="1"/>
  <c r="AB217" i="1" s="1"/>
  <c r="AC218" i="1" s="1"/>
  <c r="AD218" i="1" s="1"/>
  <c r="AA64" i="1"/>
  <c r="AB65" i="1" s="1"/>
  <c r="AC66" i="1" s="1"/>
  <c r="AD66" i="1" s="1"/>
  <c r="AA84" i="1"/>
  <c r="AB85" i="1" s="1"/>
  <c r="AC86" i="1" s="1"/>
  <c r="AD86" i="1" s="1"/>
  <c r="AA146" i="1"/>
  <c r="AB147" i="1" s="1"/>
  <c r="AC148" i="1" s="1"/>
  <c r="AD148" i="1" s="1"/>
  <c r="AA208" i="1"/>
  <c r="AB209" i="1" s="1"/>
  <c r="AA199" i="1"/>
  <c r="AB200" i="1" s="1"/>
  <c r="AC201" i="1" s="1"/>
  <c r="AD201" i="1" s="1"/>
  <c r="AA263" i="1"/>
  <c r="AB264" i="1" s="1"/>
  <c r="AC265" i="1" s="1"/>
  <c r="AD265" i="1" s="1"/>
  <c r="AA87" i="1"/>
  <c r="AB88" i="1" s="1"/>
  <c r="AC89" i="1" s="1"/>
  <c r="AD89" i="1" s="1"/>
  <c r="AA143" i="1"/>
  <c r="AB144" i="1" s="1"/>
  <c r="AC145" i="1" s="1"/>
  <c r="AD145" i="1" s="1"/>
  <c r="AA76" i="1"/>
  <c r="AB77" i="1" s="1"/>
  <c r="AC78" i="1" s="1"/>
  <c r="AD78" i="1" s="1"/>
  <c r="AA138" i="1"/>
  <c r="AB139" i="1" s="1"/>
  <c r="AC140" i="1" s="1"/>
  <c r="AD140" i="1" s="1"/>
  <c r="AA200" i="1"/>
  <c r="AB201" i="1" s="1"/>
  <c r="AC202" i="1" s="1"/>
  <c r="AD202" i="1" s="1"/>
  <c r="AA246" i="1"/>
  <c r="AB247" i="1" s="1"/>
  <c r="AC248" i="1" s="1"/>
  <c r="AD248" i="1" s="1"/>
  <c r="AA83" i="1"/>
  <c r="AB84" i="1" s="1"/>
  <c r="AC85" i="1" s="1"/>
  <c r="AD85" i="1" s="1"/>
  <c r="AA145" i="1"/>
  <c r="AB146" i="1" s="1"/>
  <c r="AC147" i="1" s="1"/>
  <c r="AD147" i="1" s="1"/>
  <c r="AA165" i="1"/>
  <c r="AB166" i="1" s="1"/>
  <c r="AC167" i="1" s="1"/>
  <c r="AD167" i="1" s="1"/>
  <c r="AA58" i="1"/>
  <c r="AB59" i="1" s="1"/>
  <c r="AC60" i="1" s="1"/>
  <c r="AD60" i="1" s="1"/>
  <c r="AA155" i="1"/>
  <c r="AB156" i="1" s="1"/>
  <c r="AC157" i="1" s="1"/>
  <c r="AD157" i="1" s="1"/>
  <c r="AA35" i="1"/>
  <c r="AB36" i="1" s="1"/>
  <c r="AA227" i="1"/>
  <c r="AB228" i="1" s="1"/>
  <c r="AC229" i="1" s="1"/>
  <c r="AD229" i="1" s="1"/>
  <c r="AA219" i="1"/>
  <c r="AB220" i="1" s="1"/>
  <c r="AC221" i="1" s="1"/>
  <c r="AD221" i="1" s="1"/>
  <c r="AA82" i="1"/>
  <c r="AB83" i="1" s="1"/>
  <c r="AC84" i="1" s="1"/>
  <c r="AD84" i="1" s="1"/>
  <c r="AA119" i="1"/>
  <c r="AB120" i="1" s="1"/>
  <c r="AC121" i="1" s="1"/>
  <c r="AD121" i="1" s="1"/>
  <c r="AA74" i="1"/>
  <c r="AB75" i="1" s="1"/>
  <c r="AC76" i="1" s="1"/>
  <c r="AD76" i="1" s="1"/>
  <c r="AA81" i="1"/>
  <c r="AB82" i="1" s="1"/>
  <c r="AC83" i="1" s="1"/>
  <c r="AD83" i="1" s="1"/>
  <c r="AA132" i="1"/>
  <c r="AB133" i="1" s="1"/>
  <c r="AC134" i="1" s="1"/>
  <c r="AD134" i="1" s="1"/>
  <c r="AA56" i="1"/>
  <c r="AB57" i="1" s="1"/>
  <c r="AC58" i="1" s="1"/>
  <c r="AD58" i="1" s="1"/>
  <c r="AA153" i="1"/>
  <c r="AB154" i="1" s="1"/>
  <c r="AC155" i="1" s="1"/>
  <c r="AD155" i="1" s="1"/>
  <c r="AA33" i="1"/>
  <c r="AB34" i="1" s="1"/>
  <c r="AC35" i="1" s="1"/>
  <c r="AD35" i="1" s="1"/>
  <c r="AA110" i="1"/>
  <c r="AB111" i="1" s="1"/>
  <c r="AC112" i="1" s="1"/>
  <c r="AD112" i="1" s="1"/>
  <c r="AA172" i="1"/>
  <c r="AB173" i="1" s="1"/>
  <c r="AC174" i="1" s="1"/>
  <c r="AD174" i="1" s="1"/>
  <c r="AA234" i="1"/>
  <c r="AB235" i="1" s="1"/>
  <c r="AC236" i="1" s="1"/>
  <c r="AD236" i="1" s="1"/>
  <c r="AA258" i="1"/>
  <c r="AB259" i="1" s="1"/>
  <c r="AC260" i="1" s="1"/>
  <c r="AD260" i="1" s="1"/>
  <c r="AA102" i="1"/>
  <c r="AB103" i="1" s="1"/>
  <c r="AC104" i="1" s="1"/>
  <c r="AD104" i="1" s="1"/>
  <c r="AA164" i="1"/>
  <c r="AB165" i="1" s="1"/>
  <c r="AA226" i="1"/>
  <c r="AB227" i="1" s="1"/>
  <c r="AC228" i="1" s="1"/>
  <c r="AD228" i="1" s="1"/>
  <c r="AA288" i="1"/>
  <c r="AB289" i="1" s="1"/>
  <c r="AC290" i="1" s="1"/>
  <c r="AD290" i="1" s="1"/>
  <c r="AA97" i="1"/>
  <c r="AB98" i="1" s="1"/>
  <c r="AC99" i="1" s="1"/>
  <c r="AD99" i="1" s="1"/>
  <c r="AA189" i="1"/>
  <c r="AB190" i="1" s="1"/>
  <c r="AC191" i="1" s="1"/>
  <c r="AD191" i="1" s="1"/>
  <c r="AA251" i="1"/>
  <c r="AB252" i="1" s="1"/>
  <c r="AC253" i="1" s="1"/>
  <c r="AD253" i="1" s="1"/>
  <c r="AA26" i="1"/>
  <c r="AB27" i="1" s="1"/>
  <c r="AC28" i="1" s="1"/>
  <c r="AD28" i="1" s="1"/>
  <c r="AC26" i="1"/>
  <c r="AD26" i="1" s="1"/>
  <c r="AA88" i="1"/>
  <c r="AB89" i="1" s="1"/>
  <c r="AC90" i="1" s="1"/>
  <c r="AD90" i="1" s="1"/>
  <c r="AA281" i="1"/>
  <c r="AB282" i="1" s="1"/>
  <c r="AC283" i="1" s="1"/>
  <c r="AD283" i="1" s="1"/>
  <c r="AA181" i="1"/>
  <c r="AB182" i="1" s="1"/>
  <c r="AC183" i="1" s="1"/>
  <c r="AD183" i="1" s="1"/>
  <c r="AA243" i="1"/>
  <c r="AB244" i="1" s="1"/>
  <c r="AC245" i="1" s="1"/>
  <c r="AD245" i="1" s="1"/>
  <c r="AA80" i="1"/>
  <c r="AB81" i="1" s="1"/>
  <c r="AC82" i="1" s="1"/>
  <c r="AD82" i="1" s="1"/>
  <c r="AA151" i="1"/>
  <c r="AB152" i="1" s="1"/>
  <c r="AC153" i="1" s="1"/>
  <c r="AD153" i="1" s="1"/>
  <c r="AA215" i="1"/>
  <c r="AB216" i="1" s="1"/>
  <c r="AC217" i="1" s="1"/>
  <c r="AD217" i="1" s="1"/>
  <c r="AA95" i="1"/>
  <c r="AB96" i="1" s="1"/>
  <c r="AC97" i="1" s="1"/>
  <c r="AD97" i="1" s="1"/>
  <c r="AA99" i="1"/>
  <c r="AB100" i="1" s="1"/>
  <c r="AC101" i="1" s="1"/>
  <c r="AD101" i="1" s="1"/>
  <c r="AA173" i="1"/>
  <c r="AB174" i="1" s="1"/>
  <c r="AA235" i="1"/>
  <c r="AB236" i="1" s="1"/>
  <c r="AC237" i="1" s="1"/>
  <c r="AD237" i="1" s="1"/>
  <c r="AA72" i="1"/>
  <c r="AB73" i="1" s="1"/>
  <c r="AC74" i="1" s="1"/>
  <c r="AD74" i="1" s="1"/>
  <c r="AA118" i="1"/>
  <c r="AB119" i="1" s="1"/>
  <c r="AC120" i="1" s="1"/>
  <c r="AD120" i="1" s="1"/>
  <c r="AA180" i="1"/>
  <c r="AB181" i="1" s="1"/>
  <c r="AC182" i="1" s="1"/>
  <c r="AD182" i="1" s="1"/>
  <c r="AA242" i="1"/>
  <c r="AB243" i="1" s="1"/>
  <c r="AC244" i="1" s="1"/>
  <c r="AD244" i="1" s="1"/>
  <c r="AA225" i="1"/>
  <c r="AB226" i="1" s="1"/>
  <c r="AC227" i="1" s="1"/>
  <c r="AD227" i="1" s="1"/>
  <c r="AA270" i="1"/>
  <c r="AB271" i="1" s="1"/>
  <c r="AC272" i="1" s="1"/>
  <c r="AD272" i="1" s="1"/>
  <c r="AA184" i="1"/>
  <c r="AB185" i="1" s="1"/>
  <c r="AC186" i="1" s="1"/>
  <c r="AD186" i="1" s="1"/>
  <c r="AA253" i="1"/>
  <c r="AB254" i="1" s="1"/>
  <c r="AC255" i="1" s="1"/>
  <c r="AD255" i="1" s="1"/>
  <c r="AA144" i="1"/>
  <c r="AB145" i="1" s="1"/>
  <c r="AC146" i="1" s="1"/>
  <c r="AD146" i="1" s="1"/>
  <c r="AA182" i="1"/>
  <c r="AB183" i="1" s="1"/>
  <c r="AC184" i="1" s="1"/>
  <c r="AD184" i="1" s="1"/>
  <c r="AA232" i="1"/>
  <c r="AB233" i="1" s="1"/>
  <c r="AC234" i="1" s="1"/>
  <c r="AD234" i="1" s="1"/>
  <c r="AA100" i="1"/>
  <c r="AB101" i="1" s="1"/>
  <c r="AC102" i="1" s="1"/>
  <c r="AD102" i="1" s="1"/>
  <c r="AA221" i="1"/>
  <c r="AB222" i="1" s="1"/>
  <c r="AC223" i="1" s="1"/>
  <c r="AD223" i="1" s="1"/>
  <c r="AA187" i="1"/>
  <c r="AB188" i="1" s="1"/>
  <c r="AC189" i="1" s="1"/>
  <c r="AD189" i="1" s="1"/>
  <c r="AA249" i="1"/>
  <c r="AB250" i="1" s="1"/>
  <c r="AC251" i="1" s="1"/>
  <c r="AD251" i="1" s="1"/>
  <c r="AA248" i="1"/>
  <c r="AB249" i="1" s="1"/>
  <c r="AC250" i="1" s="1"/>
  <c r="AD250" i="1" s="1"/>
  <c r="AA117" i="1"/>
  <c r="AB118" i="1" s="1"/>
  <c r="AC119" i="1" s="1"/>
  <c r="AD119" i="1" s="1"/>
  <c r="AA179" i="1"/>
  <c r="AB180" i="1" s="1"/>
  <c r="AC181" i="1" s="1"/>
  <c r="AD181" i="1" s="1"/>
  <c r="AA241" i="1"/>
  <c r="AB242" i="1" s="1"/>
  <c r="AC243" i="1" s="1"/>
  <c r="AD243" i="1" s="1"/>
  <c r="AA127" i="1"/>
  <c r="AB128" i="1" s="1"/>
  <c r="AC129" i="1" s="1"/>
  <c r="AD129" i="1" s="1"/>
  <c r="AA191" i="1"/>
  <c r="AB192" i="1" s="1"/>
  <c r="AA279" i="1"/>
  <c r="AB280" i="1" s="1"/>
  <c r="AC281" i="1" s="1"/>
  <c r="AD281" i="1" s="1"/>
  <c r="AA71" i="1"/>
  <c r="AB72" i="1" s="1"/>
  <c r="AC73" i="1" s="1"/>
  <c r="AD73" i="1" s="1"/>
  <c r="AA289" i="1"/>
  <c r="AB290" i="1" s="1"/>
  <c r="AC291" i="1" s="1"/>
  <c r="AD291" i="1" s="1"/>
  <c r="AA109" i="1"/>
  <c r="AB110" i="1" s="1"/>
  <c r="AC111" i="1" s="1"/>
  <c r="AD111" i="1" s="1"/>
  <c r="AA171" i="1"/>
  <c r="AB172" i="1" s="1"/>
  <c r="AC173" i="1" s="1"/>
  <c r="AD173" i="1" s="1"/>
  <c r="AA233" i="1"/>
  <c r="AB234" i="1" s="1"/>
  <c r="AC235" i="1" s="1"/>
  <c r="AD235" i="1" s="1"/>
  <c r="AA70" i="1"/>
  <c r="AB71" i="1" s="1"/>
  <c r="AC72" i="1" s="1"/>
  <c r="AD72" i="1" s="1"/>
  <c r="AA54" i="1"/>
  <c r="AB55" i="1" s="1"/>
  <c r="AC56" i="1" s="1"/>
  <c r="AD56" i="1" s="1"/>
  <c r="AA116" i="1"/>
  <c r="AB117" i="1" s="1"/>
  <c r="AC118" i="1" s="1"/>
  <c r="AD118" i="1" s="1"/>
  <c r="AA178" i="1"/>
  <c r="AB179" i="1" s="1"/>
  <c r="AC180" i="1" s="1"/>
  <c r="AD180" i="1" s="1"/>
  <c r="AA240" i="1"/>
  <c r="AB241" i="1" s="1"/>
  <c r="AC242" i="1" s="1"/>
  <c r="AD242" i="1" s="1"/>
  <c r="AA192" i="1"/>
  <c r="AB193" i="1" s="1"/>
  <c r="AC194" i="1" s="1"/>
  <c r="AD194" i="1" s="1"/>
  <c r="AA60" i="1"/>
  <c r="AB61" i="1" s="1"/>
  <c r="AC62" i="1" s="1"/>
  <c r="AD62" i="1" s="1"/>
  <c r="AA157" i="1"/>
  <c r="AB158" i="1" s="1"/>
  <c r="AC159" i="1" s="1"/>
  <c r="AD159" i="1" s="1"/>
  <c r="AA188" i="1"/>
  <c r="AB189" i="1" s="1"/>
  <c r="AC190" i="1" s="1"/>
  <c r="AD190" i="1" s="1"/>
  <c r="AA290" i="1"/>
  <c r="AB291" i="1" s="1"/>
  <c r="AC292" i="1" s="1"/>
  <c r="AD292" i="1" s="1"/>
  <c r="AA90" i="1"/>
  <c r="AB91" i="1" s="1"/>
  <c r="AC92" i="1" s="1"/>
  <c r="AD92" i="1" s="1"/>
  <c r="AA237" i="1"/>
  <c r="AB238" i="1" s="1"/>
  <c r="AC239" i="1" s="1"/>
  <c r="AD239" i="1" s="1"/>
  <c r="AA108" i="1"/>
  <c r="AB109" i="1" s="1"/>
  <c r="AC110" i="1" s="1"/>
  <c r="AD110" i="1" s="1"/>
  <c r="AA161" i="1"/>
  <c r="AB162" i="1" s="1"/>
  <c r="AC163" i="1" s="1"/>
  <c r="AD163" i="1" s="1"/>
  <c r="AA224" i="1"/>
  <c r="AB225" i="1" s="1"/>
  <c r="AC226" i="1" s="1"/>
  <c r="AD226" i="1" s="1"/>
  <c r="AA125" i="1"/>
  <c r="AB126" i="1" s="1"/>
  <c r="AC127" i="1" s="1"/>
  <c r="AD127" i="1" s="1"/>
  <c r="AA269" i="1"/>
  <c r="AB270" i="1" s="1"/>
  <c r="AC271" i="1" s="1"/>
  <c r="AD271" i="1" s="1"/>
  <c r="AA44" i="1"/>
  <c r="AB45" i="1" s="1"/>
  <c r="AC46" i="1" s="1"/>
  <c r="AD46" i="1" s="1"/>
  <c r="AA106" i="1"/>
  <c r="AB107" i="1" s="1"/>
  <c r="AC108" i="1" s="1"/>
  <c r="AD108" i="1" s="1"/>
  <c r="AA168" i="1"/>
  <c r="AB169" i="1" s="1"/>
  <c r="AC170" i="1" s="1"/>
  <c r="AD170" i="1" s="1"/>
  <c r="AA128" i="1"/>
  <c r="AB129" i="1" s="1"/>
  <c r="AC130" i="1" s="1"/>
  <c r="AD130" i="1" s="1"/>
  <c r="AA261" i="1"/>
  <c r="AB262" i="1" s="1"/>
  <c r="AC263" i="1" s="1"/>
  <c r="AD263" i="1" s="1"/>
  <c r="AA36" i="1"/>
  <c r="AB37" i="1" s="1"/>
  <c r="AC38" i="1" s="1"/>
  <c r="AD38" i="1" s="1"/>
  <c r="AA98" i="1"/>
  <c r="AB99" i="1" s="1"/>
  <c r="AC100" i="1" s="1"/>
  <c r="AD100" i="1" s="1"/>
  <c r="AA160" i="1"/>
  <c r="AB161" i="1" s="1"/>
  <c r="AC162" i="1" s="1"/>
  <c r="AD162" i="1" s="1"/>
  <c r="AA286" i="1"/>
  <c r="AB287" i="1" s="1"/>
  <c r="AC288" i="1" s="1"/>
  <c r="AD288" i="1" s="1"/>
  <c r="AA61" i="1"/>
  <c r="AB62" i="1" s="1"/>
  <c r="AC63" i="1" s="1"/>
  <c r="AD63" i="1" s="1"/>
  <c r="AA123" i="1"/>
  <c r="AB124" i="1" s="1"/>
  <c r="AC125" i="1" s="1"/>
  <c r="AD125" i="1" s="1"/>
  <c r="AA185" i="1"/>
  <c r="AB186" i="1" s="1"/>
  <c r="AC187" i="1" s="1"/>
  <c r="AD187" i="1" s="1"/>
  <c r="AA198" i="1"/>
  <c r="AB199" i="1" s="1"/>
  <c r="AC200" i="1" s="1"/>
  <c r="AD200" i="1" s="1"/>
  <c r="AA278" i="1"/>
  <c r="AB279" i="1" s="1"/>
  <c r="AC280" i="1" s="1"/>
  <c r="AD280" i="1" s="1"/>
  <c r="AA53" i="1"/>
  <c r="AB54" i="1" s="1"/>
  <c r="AC55" i="1" s="1"/>
  <c r="AD55" i="1" s="1"/>
  <c r="AA115" i="1"/>
  <c r="AB116" i="1" s="1"/>
  <c r="AC117" i="1" s="1"/>
  <c r="AD117" i="1" s="1"/>
  <c r="AA177" i="1"/>
  <c r="AB178" i="1" s="1"/>
  <c r="AC179" i="1" s="1"/>
  <c r="AD179" i="1" s="1"/>
  <c r="AA103" i="1"/>
  <c r="AB104" i="1" s="1"/>
  <c r="AC105" i="1" s="1"/>
  <c r="AD105" i="1" s="1"/>
  <c r="AA167" i="1"/>
  <c r="AB168" i="1" s="1"/>
  <c r="AC169" i="1" s="1"/>
  <c r="AD169" i="1" s="1"/>
  <c r="AA255" i="1"/>
  <c r="AB256" i="1" s="1"/>
  <c r="AC257" i="1" s="1"/>
  <c r="AD257" i="1" s="1"/>
  <c r="AA31" i="1"/>
  <c r="AB32" i="1" s="1"/>
  <c r="AC33" i="1" s="1"/>
  <c r="AD33" i="1" s="1"/>
  <c r="AA256" i="1"/>
  <c r="AB257" i="1" s="1"/>
  <c r="AC258" i="1" s="1"/>
  <c r="AD258" i="1" s="1"/>
  <c r="AA45" i="1"/>
  <c r="AB46" i="1" s="1"/>
  <c r="AC47" i="1" s="1"/>
  <c r="AD47" i="1" s="1"/>
  <c r="AA107" i="1"/>
  <c r="AB108" i="1" s="1"/>
  <c r="AC109" i="1" s="1"/>
  <c r="AD109" i="1" s="1"/>
  <c r="AA169" i="1"/>
  <c r="AB170" i="1" s="1"/>
  <c r="AC171" i="1" s="1"/>
  <c r="AD171" i="1" s="1"/>
  <c r="AA101" i="1"/>
  <c r="AB102" i="1" s="1"/>
  <c r="AC103" i="1" s="1"/>
  <c r="AD103" i="1" s="1"/>
  <c r="AA277" i="1"/>
  <c r="AB278" i="1" s="1"/>
  <c r="AC279" i="1" s="1"/>
  <c r="AD279" i="1" s="1"/>
  <c r="AA52" i="1"/>
  <c r="AB53" i="1" s="1"/>
  <c r="AC54" i="1" s="1"/>
  <c r="AD54" i="1" s="1"/>
  <c r="AA114" i="1"/>
  <c r="AB115" i="1" s="1"/>
  <c r="AC116" i="1" s="1"/>
  <c r="AD116" i="1" s="1"/>
  <c r="AA176" i="1"/>
  <c r="AB177" i="1" s="1"/>
  <c r="AC178" i="1" s="1"/>
  <c r="AD178" i="1" s="1"/>
  <c r="AC176" i="1"/>
  <c r="AD176" i="1" s="1"/>
  <c r="AA254" i="1"/>
  <c r="AB255" i="1" s="1"/>
  <c r="AC256" i="1" s="1"/>
  <c r="AD256" i="1" s="1"/>
  <c r="AA217" i="1"/>
  <c r="AB218" i="1" s="1"/>
  <c r="AC219" i="1" s="1"/>
  <c r="AD219" i="1" s="1"/>
  <c r="AA91" i="1"/>
  <c r="AB92" i="1" s="1"/>
  <c r="AC93" i="1" s="1"/>
  <c r="AD93" i="1" s="1"/>
  <c r="AA122" i="1"/>
  <c r="AB123" i="1" s="1"/>
  <c r="AC124" i="1" s="1"/>
  <c r="AD124" i="1" s="1"/>
  <c r="AA236" i="1"/>
  <c r="AB237" i="1" s="1"/>
  <c r="AC238" i="1" s="1"/>
  <c r="AD238" i="1" s="1"/>
  <c r="AA194" i="1"/>
  <c r="AB195" i="1" s="1"/>
  <c r="AC196" i="1" s="1"/>
  <c r="AD196" i="1" s="1"/>
  <c r="AA239" i="1"/>
  <c r="AB240" i="1" s="1"/>
  <c r="AC241" i="1" s="1"/>
  <c r="AD241" i="1" s="1"/>
  <c r="AA136" i="1"/>
  <c r="AB137" i="1" s="1"/>
  <c r="AC138" i="1" s="1"/>
  <c r="AD138" i="1" s="1"/>
  <c r="AA46" i="1"/>
  <c r="AB47" i="1" s="1"/>
  <c r="AC48" i="1" s="1"/>
  <c r="AD48" i="1" s="1"/>
  <c r="AA170" i="1"/>
  <c r="AB171" i="1" s="1"/>
  <c r="AC172" i="1" s="1"/>
  <c r="AD172" i="1" s="1"/>
  <c r="AA38" i="1"/>
  <c r="AB39" i="1" s="1"/>
  <c r="AC40" i="1" s="1"/>
  <c r="AD40" i="1" s="1"/>
  <c r="AA162" i="1"/>
  <c r="AB163" i="1" s="1"/>
  <c r="AC164" i="1" s="1"/>
  <c r="AD164" i="1" s="1"/>
  <c r="AA205" i="1"/>
  <c r="AB206" i="1" s="1"/>
  <c r="AC207" i="1" s="1"/>
  <c r="AD207" i="1" s="1"/>
  <c r="AA267" i="1"/>
  <c r="AB268" i="1" s="1"/>
  <c r="AC269" i="1" s="1"/>
  <c r="AD269" i="1" s="1"/>
  <c r="AA42" i="1"/>
  <c r="AB43" i="1" s="1"/>
  <c r="AC44" i="1" s="1"/>
  <c r="AD44" i="1" s="1"/>
  <c r="AA104" i="1"/>
  <c r="AB105" i="1" s="1"/>
  <c r="AC106" i="1" s="1"/>
  <c r="AD106" i="1" s="1"/>
  <c r="AA283" i="1"/>
  <c r="AB284" i="1" s="1"/>
  <c r="AC285" i="1" s="1"/>
  <c r="AD285" i="1" s="1"/>
  <c r="AA197" i="1"/>
  <c r="AB198" i="1" s="1"/>
  <c r="AC199" i="1" s="1"/>
  <c r="AD199" i="1" s="1"/>
  <c r="AA259" i="1"/>
  <c r="AB260" i="1" s="1"/>
  <c r="AC261" i="1" s="1"/>
  <c r="AD261" i="1" s="1"/>
  <c r="AA34" i="1"/>
  <c r="AB35" i="1" s="1"/>
  <c r="AC36" i="1" s="1"/>
  <c r="AD36" i="1" s="1"/>
  <c r="AA96" i="1"/>
  <c r="AB97" i="1" s="1"/>
  <c r="AC98" i="1" s="1"/>
  <c r="AD98" i="1" s="1"/>
  <c r="AA222" i="1"/>
  <c r="AB223" i="1" s="1"/>
  <c r="AC224" i="1" s="1"/>
  <c r="AD224" i="1" s="1"/>
  <c r="AA284" i="1"/>
  <c r="AB285" i="1" s="1"/>
  <c r="AC286" i="1" s="1"/>
  <c r="AD286" i="1" s="1"/>
  <c r="AA59" i="1"/>
  <c r="AB60" i="1" s="1"/>
  <c r="AC61" i="1" s="1"/>
  <c r="AD61" i="1" s="1"/>
  <c r="AA121" i="1"/>
  <c r="AB122" i="1" s="1"/>
  <c r="AC123" i="1" s="1"/>
  <c r="AD123" i="1" s="1"/>
  <c r="AA196" i="1"/>
  <c r="AB197" i="1" s="1"/>
  <c r="AC198" i="1" s="1"/>
  <c r="AD198" i="1" s="1"/>
  <c r="AA214" i="1"/>
  <c r="AB215" i="1" s="1"/>
  <c r="AC216" i="1" s="1"/>
  <c r="AD216" i="1" s="1"/>
  <c r="AA276" i="1"/>
  <c r="AB277" i="1" s="1"/>
  <c r="AC278" i="1" s="1"/>
  <c r="AD278" i="1" s="1"/>
  <c r="AA51" i="1"/>
  <c r="AB52" i="1" s="1"/>
  <c r="AC53" i="1" s="1"/>
  <c r="AD53" i="1" s="1"/>
  <c r="AA113" i="1"/>
  <c r="AB114" i="1" s="1"/>
  <c r="AC115" i="1" s="1"/>
  <c r="AD115" i="1" s="1"/>
  <c r="AA271" i="1"/>
  <c r="AB272" i="1" s="1"/>
  <c r="AC273" i="1" s="1"/>
  <c r="AD273" i="1" s="1"/>
  <c r="AA79" i="1"/>
  <c r="AB80" i="1" s="1"/>
  <c r="AC81" i="1" s="1"/>
  <c r="AD81" i="1" s="1"/>
  <c r="AA159" i="1"/>
  <c r="AB160" i="1" s="1"/>
  <c r="AC161" i="1" s="1"/>
  <c r="AD161" i="1" s="1"/>
  <c r="AA231" i="1"/>
  <c r="AB232" i="1" s="1"/>
  <c r="AC233" i="1" s="1"/>
  <c r="AD233" i="1" s="1"/>
  <c r="AA47" i="1"/>
  <c r="AB48" i="1" s="1"/>
  <c r="AC49" i="1" s="1"/>
  <c r="AD49" i="1" s="1"/>
  <c r="AA206" i="1"/>
  <c r="AB207" i="1" s="1"/>
  <c r="AC208" i="1" s="1"/>
  <c r="AD208" i="1" s="1"/>
  <c r="AA268" i="1"/>
  <c r="AB269" i="1" s="1"/>
  <c r="AC270" i="1" s="1"/>
  <c r="AD270" i="1" s="1"/>
  <c r="AA43" i="1"/>
  <c r="AB44" i="1" s="1"/>
  <c r="AC45" i="1" s="1"/>
  <c r="AD45" i="1" s="1"/>
  <c r="AA105" i="1"/>
  <c r="AB106" i="1" s="1"/>
  <c r="AC107" i="1" s="1"/>
  <c r="AD107" i="1" s="1"/>
  <c r="AA68" i="1"/>
  <c r="AB69" i="1" s="1"/>
  <c r="AC70" i="1" s="1"/>
  <c r="AD70" i="1" s="1"/>
  <c r="AA213" i="1"/>
  <c r="AB214" i="1" s="1"/>
  <c r="AC215" i="1" s="1"/>
  <c r="AD215" i="1" s="1"/>
  <c r="AA275" i="1"/>
  <c r="AB276" i="1" s="1"/>
  <c r="AC277" i="1" s="1"/>
  <c r="AD277" i="1" s="1"/>
  <c r="AA50" i="1"/>
  <c r="AB51" i="1" s="1"/>
  <c r="AC52" i="1" s="1"/>
  <c r="AD52" i="1" s="1"/>
  <c r="AA112" i="1"/>
  <c r="AB113" i="1" s="1"/>
  <c r="AC114" i="1" s="1"/>
  <c r="AD114" i="1" s="1"/>
  <c r="AA252" i="1"/>
  <c r="AB253" i="1" s="1"/>
  <c r="AC254" i="1" s="1"/>
  <c r="AD254" i="1" s="1"/>
  <c r="AA27" i="1"/>
  <c r="AB28" i="1" s="1"/>
  <c r="AC29" i="1" s="1"/>
  <c r="AD29" i="1" s="1"/>
  <c r="AC27" i="1"/>
  <c r="AD27" i="1" s="1"/>
  <c r="AA89" i="1"/>
  <c r="AB90" i="1" s="1"/>
  <c r="AC91" i="1" s="1"/>
  <c r="AD91" i="1" s="1"/>
  <c r="AA120" i="1"/>
  <c r="AB121" i="1" s="1"/>
  <c r="AC122" i="1" s="1"/>
  <c r="AD122" i="1" s="1"/>
  <c r="AA166" i="1"/>
  <c r="AB167" i="1" s="1"/>
  <c r="AC168" i="1" s="1"/>
  <c r="AD168" i="1" s="1"/>
  <c r="AC166" i="1"/>
  <c r="AD166" i="1" s="1"/>
  <c r="AA65" i="1"/>
  <c r="AB66" i="1" s="1"/>
  <c r="AC67" i="1" s="1"/>
  <c r="AD67" i="1" s="1"/>
  <c r="AA28" i="1"/>
  <c r="AB29" i="1" s="1"/>
  <c r="AC30" i="1" s="1"/>
  <c r="AD30" i="1" s="1"/>
  <c r="AA175" i="1"/>
  <c r="AB176" i="1" s="1"/>
  <c r="AC177" i="1" s="1"/>
  <c r="AD177" i="1" s="1"/>
  <c r="AC175" i="1"/>
  <c r="AD175" i="1" s="1"/>
  <c r="AA63" i="1"/>
  <c r="AB64" i="1" s="1"/>
  <c r="AC65" i="1" s="1"/>
  <c r="AD65" i="1" s="1"/>
  <c r="AA141" i="1"/>
  <c r="AB142" i="1" s="1"/>
  <c r="AC143" i="1" s="1"/>
  <c r="AD143" i="1" s="1"/>
  <c r="AA250" i="1"/>
  <c r="AB251" i="1" s="1"/>
  <c r="AC252" i="1" s="1"/>
  <c r="AD252" i="1" s="1"/>
  <c r="AA195" i="1"/>
  <c r="AB196" i="1" s="1"/>
  <c r="AC197" i="1" s="1"/>
  <c r="AD197" i="1" s="1"/>
  <c r="AA32" i="1"/>
  <c r="AB33" i="1" s="1"/>
  <c r="AC34" i="1" s="1"/>
  <c r="AD34" i="1" s="1"/>
  <c r="AA220" i="1"/>
  <c r="AB221" i="1" s="1"/>
  <c r="AC222" i="1" s="1"/>
  <c r="AD222" i="1" s="1"/>
  <c r="AA282" i="1"/>
  <c r="AB283" i="1" s="1"/>
  <c r="AC284" i="1" s="1"/>
  <c r="AD284" i="1" s="1"/>
  <c r="AA57" i="1"/>
  <c r="AB58" i="1" s="1"/>
  <c r="AC59" i="1" s="1"/>
  <c r="AD59" i="1" s="1"/>
  <c r="AA163" i="1"/>
  <c r="AB164" i="1" s="1"/>
  <c r="AC165" i="1" s="1"/>
  <c r="AD165" i="1" s="1"/>
  <c r="AA150" i="1"/>
  <c r="AB151" i="1" s="1"/>
  <c r="AC152" i="1" s="1"/>
  <c r="AD152" i="1" s="1"/>
  <c r="AA212" i="1"/>
  <c r="AB213" i="1" s="1"/>
  <c r="AC214" i="1" s="1"/>
  <c r="AD214" i="1" s="1"/>
  <c r="AA274" i="1"/>
  <c r="AB275" i="1" s="1"/>
  <c r="AC276" i="1" s="1"/>
  <c r="AD276" i="1" s="1"/>
  <c r="AA49" i="1"/>
  <c r="AB50" i="1" s="1"/>
  <c r="AC51" i="1" s="1"/>
  <c r="AD51" i="1" s="1"/>
  <c r="AA247" i="1"/>
  <c r="AB248" i="1" s="1"/>
  <c r="AC249" i="1" s="1"/>
  <c r="AD249" i="1" s="1"/>
  <c r="AA135" i="1"/>
  <c r="AB136" i="1" s="1"/>
  <c r="AC137" i="1" s="1"/>
  <c r="AD137" i="1" s="1"/>
  <c r="AA207" i="1"/>
  <c r="AB208" i="1" s="1"/>
  <c r="AC209" i="1" s="1"/>
  <c r="AD209" i="1" s="1"/>
  <c r="AA39" i="1"/>
  <c r="AB40" i="1" s="1"/>
  <c r="AC41" i="1" s="1"/>
  <c r="AD41" i="1" s="1"/>
  <c r="AA142" i="1"/>
  <c r="AB143" i="1" s="1"/>
  <c r="AC144" i="1" s="1"/>
  <c r="AD144" i="1" s="1"/>
  <c r="AA204" i="1"/>
  <c r="AB205" i="1" s="1"/>
  <c r="AC206" i="1" s="1"/>
  <c r="AD206" i="1" s="1"/>
  <c r="AA266" i="1"/>
  <c r="AB267" i="1" s="1"/>
  <c r="AC268" i="1" s="1"/>
  <c r="AD268" i="1" s="1"/>
  <c r="AA41" i="1"/>
  <c r="AB42" i="1" s="1"/>
  <c r="AC43" i="1" s="1"/>
  <c r="AD43" i="1" s="1"/>
  <c r="AA130" i="1"/>
  <c r="AB131" i="1" s="1"/>
  <c r="AC132" i="1" s="1"/>
  <c r="AD132" i="1" s="1"/>
  <c r="AA149" i="1"/>
  <c r="AB150" i="1" s="1"/>
  <c r="AC151" i="1" s="1"/>
  <c r="AD151" i="1" s="1"/>
  <c r="AA211" i="1"/>
  <c r="AB212" i="1" s="1"/>
  <c r="AC213" i="1" s="1"/>
  <c r="AD213" i="1" s="1"/>
  <c r="AA273" i="1"/>
  <c r="AB274" i="1" s="1"/>
  <c r="AC275" i="1" s="1"/>
  <c r="AD275" i="1" s="1"/>
  <c r="AA48" i="1"/>
  <c r="AB49" i="1" s="1"/>
  <c r="AC50" i="1" s="1"/>
  <c r="AD50" i="1" s="1"/>
  <c r="AA190" i="1"/>
  <c r="AB191" i="1" s="1"/>
  <c r="AC192" i="1" s="1"/>
  <c r="AD192" i="1" s="1"/>
  <c r="AA186" i="1"/>
  <c r="AB187" i="1" s="1"/>
  <c r="AC188" i="1" s="1"/>
  <c r="AD188" i="1" s="1"/>
  <c r="AA37" i="1"/>
  <c r="AB38" i="1" s="1"/>
  <c r="AC39" i="1" s="1"/>
  <c r="AD39" i="1" s="1"/>
  <c r="AC37" i="1"/>
  <c r="AD37" i="1" s="1"/>
  <c r="AA29" i="1"/>
  <c r="AB30" i="1" s="1"/>
  <c r="AC31" i="1" s="1"/>
  <c r="AD31" i="1" s="1"/>
  <c r="AA228" i="1"/>
  <c r="AB229" i="1" s="1"/>
  <c r="AC230" i="1" s="1"/>
  <c r="AD230" i="1" s="1"/>
  <c r="AA152" i="1"/>
  <c r="AB153" i="1" s="1"/>
  <c r="AC154" i="1" s="1"/>
  <c r="AD154" i="1" s="1"/>
  <c r="AA262" i="1"/>
  <c r="AB263" i="1" s="1"/>
  <c r="AC264" i="1" s="1"/>
  <c r="AD264" i="1" s="1"/>
  <c r="AA203" i="1"/>
  <c r="AB204" i="1" s="1"/>
  <c r="AC205" i="1" s="1"/>
  <c r="AD205" i="1" s="1"/>
  <c r="AA40" i="1"/>
  <c r="AB41" i="1" s="1"/>
  <c r="AC42" i="1" s="1"/>
  <c r="AD42" i="1" s="1"/>
  <c r="AA133" i="1"/>
  <c r="AB134" i="1" s="1"/>
  <c r="AC135" i="1" s="1"/>
  <c r="AD135" i="1" s="1"/>
  <c r="AA158" i="1"/>
  <c r="AB159" i="1" s="1"/>
  <c r="AC160" i="1" s="1"/>
  <c r="AD160" i="1" s="1"/>
  <c r="AA139" i="1"/>
  <c r="AB140" i="1" s="1"/>
  <c r="AC141" i="1" s="1"/>
  <c r="AD141" i="1" s="1"/>
  <c r="AA294" i="1"/>
  <c r="AA131" i="1"/>
  <c r="AB132" i="1" s="1"/>
  <c r="AC133" i="1" s="1"/>
  <c r="AD133" i="1" s="1"/>
  <c r="AC131" i="1"/>
  <c r="AD131" i="1" s="1"/>
  <c r="AA193" i="1"/>
  <c r="AB194" i="1" s="1"/>
  <c r="AC195" i="1" s="1"/>
  <c r="AD195" i="1" s="1"/>
  <c r="AC193" i="1"/>
  <c r="AD193" i="1" s="1"/>
  <c r="AA229" i="1"/>
  <c r="AB230" i="1" s="1"/>
  <c r="AC231" i="1" s="1"/>
  <c r="AD231" i="1" s="1"/>
  <c r="AA94" i="1"/>
  <c r="AB95" i="1" s="1"/>
  <c r="AC96" i="1" s="1"/>
  <c r="AD96" i="1" s="1"/>
  <c r="AA156" i="1"/>
  <c r="AB157" i="1" s="1"/>
  <c r="AC158" i="1" s="1"/>
  <c r="AD158" i="1" s="1"/>
  <c r="AA218" i="1"/>
  <c r="AB219" i="1" s="1"/>
  <c r="AC220" i="1" s="1"/>
  <c r="AD220" i="1" s="1"/>
  <c r="AA280" i="1"/>
  <c r="AB281" i="1" s="1"/>
  <c r="AC282" i="1" s="1"/>
  <c r="AD282" i="1" s="1"/>
  <c r="AA66" i="1"/>
  <c r="AB67" i="1" s="1"/>
  <c r="AC68" i="1" s="1"/>
  <c r="AD68" i="1" s="1"/>
  <c r="AA86" i="1"/>
  <c r="AB87" i="1" s="1"/>
  <c r="AC88" i="1" s="1"/>
  <c r="AD88" i="1" s="1"/>
  <c r="AA148" i="1"/>
  <c r="AB149" i="1" s="1"/>
  <c r="AC150" i="1" s="1"/>
  <c r="AD150" i="1" s="1"/>
  <c r="AA210" i="1"/>
  <c r="AB211" i="1" s="1"/>
  <c r="AC212" i="1" s="1"/>
  <c r="AD212" i="1" s="1"/>
  <c r="AC210" i="1"/>
  <c r="AD210" i="1" s="1"/>
  <c r="AA272" i="1"/>
  <c r="AB273" i="1" s="1"/>
  <c r="AC274" i="1" s="1"/>
  <c r="AD274" i="1" s="1"/>
  <c r="AA223" i="1"/>
  <c r="AB224" i="1" s="1"/>
  <c r="AC225" i="1" s="1"/>
  <c r="AD225" i="1" s="1"/>
  <c r="AA287" i="1"/>
  <c r="AB288" i="1" s="1"/>
  <c r="AC289" i="1" s="1"/>
  <c r="AD289" i="1" s="1"/>
  <c r="AA111" i="1"/>
  <c r="AB112" i="1" s="1"/>
  <c r="AC113" i="1" s="1"/>
  <c r="AD113" i="1" s="1"/>
  <c r="AA183" i="1"/>
  <c r="AB184" i="1" s="1"/>
  <c r="AC185" i="1" s="1"/>
  <c r="AD185" i="1" s="1"/>
  <c r="AA55" i="1"/>
  <c r="AB56" i="1" s="1"/>
  <c r="AC57" i="1" s="1"/>
  <c r="AD57" i="1" s="1"/>
  <c r="AA78" i="1"/>
  <c r="AB79" i="1" s="1"/>
  <c r="AC80" i="1" s="1"/>
  <c r="AD80" i="1" s="1"/>
  <c r="AA140" i="1"/>
  <c r="AB141" i="1" s="1"/>
  <c r="AC142" i="1" s="1"/>
  <c r="AD142" i="1" s="1"/>
  <c r="AA202" i="1"/>
  <c r="AB203" i="1" s="1"/>
  <c r="AC204" i="1" s="1"/>
  <c r="AD204" i="1" s="1"/>
  <c r="AA264" i="1"/>
  <c r="AB265" i="1" s="1"/>
  <c r="AC266" i="1" s="1"/>
  <c r="AD266" i="1" s="1"/>
  <c r="AA285" i="1"/>
  <c r="AB286" i="1" s="1"/>
  <c r="AC287" i="1" s="1"/>
  <c r="AD287" i="1" s="1"/>
  <c r="AA85" i="1"/>
  <c r="AB86" i="1" s="1"/>
  <c r="AC87" i="1" s="1"/>
  <c r="AD87" i="1" s="1"/>
  <c r="AA147" i="1"/>
  <c r="AB148" i="1" s="1"/>
  <c r="AC149" i="1" s="1"/>
  <c r="AD149" i="1" s="1"/>
  <c r="AA209" i="1"/>
  <c r="AB210" i="1" s="1"/>
  <c r="AC211" i="1" s="1"/>
  <c r="AD211" i="1" s="1"/>
  <c r="AA293" i="1"/>
  <c r="AB294" i="1" s="1"/>
  <c r="AC293" i="1"/>
  <c r="AD293" i="1" s="1"/>
  <c r="AA124" i="1"/>
  <c r="AB125" i="1" s="1"/>
  <c r="AC126" i="1" s="1"/>
  <c r="AD126" i="1" s="1"/>
  <c r="AA62" i="1"/>
  <c r="AB63" i="1" s="1"/>
  <c r="AC64" i="1" s="1"/>
  <c r="AD64" i="1" s="1"/>
  <c r="AA93" i="1"/>
  <c r="AB94" i="1" s="1"/>
  <c r="AC95" i="1" s="1"/>
  <c r="AD95" i="1" s="1"/>
  <c r="AA126" i="1"/>
  <c r="AB127" i="1" s="1"/>
  <c r="AC128" i="1" s="1"/>
  <c r="AD128" i="1" s="1"/>
  <c r="J94" i="1" l="1"/>
  <c r="J95" i="1" l="1"/>
  <c r="J96" i="1" l="1"/>
  <c r="J97" i="1" l="1"/>
  <c r="J98" i="1" l="1"/>
  <c r="J99" i="1" l="1"/>
  <c r="J100" i="1" l="1"/>
  <c r="J101" i="1" l="1"/>
  <c r="J102" i="1" l="1"/>
  <c r="J103" i="1" l="1"/>
  <c r="J104" i="1" l="1"/>
  <c r="J105" i="1" l="1"/>
  <c r="J106" i="1" l="1"/>
  <c r="J10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<sst xmlns="http://schemas.openxmlformats.org/spreadsheetml/2006/main" count="337" uniqueCount="46">
  <si>
    <t>State</t>
  </si>
  <si>
    <t>turnNumber</t>
  </si>
  <si>
    <t>activePlayer</t>
  </si>
  <si>
    <t>priorityPlayer</t>
  </si>
  <si>
    <t xml:space="preserve"> "Phase_Main1"</t>
  </si>
  <si>
    <t xml:space="preserve"> "Phase_Beginning"</t>
  </si>
  <si>
    <t xml:space="preserve"> "Phase_Ending"</t>
  </si>
  <si>
    <t xml:space="preserve"> "Phase_Main2"</t>
  </si>
  <si>
    <t xml:space="preserve"> "Phase_Combat"</t>
  </si>
  <si>
    <t>elapsedMs</t>
  </si>
  <si>
    <t>phase</t>
  </si>
  <si>
    <t>Minutes</t>
  </si>
  <si>
    <t>priority+2</t>
  </si>
  <si>
    <t>total measurements</t>
  </si>
  <si>
    <t>total unique states</t>
  </si>
  <si>
    <t>Unique States</t>
  </si>
  <si>
    <t>MaxTurn</t>
  </si>
  <si>
    <t>Number Duplicates</t>
  </si>
  <si>
    <t>turnChange?</t>
  </si>
  <si>
    <t>time @turn change</t>
  </si>
  <si>
    <t>Min</t>
  </si>
  <si>
    <t>Sec</t>
  </si>
  <si>
    <t>J</t>
  </si>
  <si>
    <t>ConvMin</t>
  </si>
  <si>
    <t>Turn</t>
  </si>
  <si>
    <t>Approximate State</t>
  </si>
  <si>
    <t>R</t>
  </si>
  <si>
    <t>shift</t>
  </si>
  <si>
    <t>timerID</t>
  </si>
  <si>
    <t>timer7</t>
  </si>
  <si>
    <t>timer14</t>
  </si>
  <si>
    <t>Dupes</t>
  </si>
  <si>
    <t>Delta</t>
  </si>
  <si>
    <t>timeSince Start (min)</t>
  </si>
  <si>
    <t>Sum</t>
  </si>
  <si>
    <t>Rolling Average</t>
  </si>
  <si>
    <t>Timer-Average</t>
  </si>
  <si>
    <t>Difference</t>
  </si>
  <si>
    <t>Deadspace</t>
  </si>
  <si>
    <t>delta</t>
  </si>
  <si>
    <t>Fischer7</t>
  </si>
  <si>
    <t>Fischer14</t>
  </si>
  <si>
    <t>increment(sec)</t>
  </si>
  <si>
    <t>max</t>
  </si>
  <si>
    <t>time</t>
  </si>
  <si>
    <t>Total time Elapsed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</si>
</sst>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64" fontId="0" fillId="35" borderId="0" xfId="0" applyNumberFormat="1" applyFill="1"/>
    <xf numFmtId="0" fontId="0" fillId="0" borderId="0" xfId="0" applyFill="1"/>
    <xf numFmtId="0" fontId="14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7030A0"/>
        </patternFill>
      </fill>
    </dxf>
    <dxf>
      <fill>
        <patternFill>
          <bgColor theme="7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41642282454125"/>
          <c:y val="5.381818595885926E-2"/>
          <c:w val="0.78046219276820317"/>
          <c:h val="0.9299067550766682"/>
        </c:manualLayout>
      </c:layout>
      <c:scatterChart>
        <c:scatterStyle val="smoothMarker"/>
        <c:varyColors val="0"/>
        <c:ser>
          <c:idx val="7"/>
          <c:order val="1"/>
          <c:tx>
            <c:v>timer7vState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baaah!$B$5:$B$294</c:f>
              <c:strCache>
                <c:ptCount val="290"/>
                <c:pt idx="0">
                  <c:v>State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81</c:v>
                </c:pt>
                <c:pt idx="71">
                  <c:v>82</c:v>
                </c:pt>
                <c:pt idx="72">
                  <c:v>83</c:v>
                </c:pt>
                <c:pt idx="73">
                  <c:v>84</c:v>
                </c:pt>
                <c:pt idx="74">
                  <c:v>86</c:v>
                </c:pt>
                <c:pt idx="75">
                  <c:v>87</c:v>
                </c:pt>
                <c:pt idx="76">
                  <c:v>87</c:v>
                </c:pt>
                <c:pt idx="77">
                  <c:v>88</c:v>
                </c:pt>
                <c:pt idx="78">
                  <c:v>89</c:v>
                </c:pt>
                <c:pt idx="79">
                  <c:v>89</c:v>
                </c:pt>
                <c:pt idx="80">
                  <c:v>90</c:v>
                </c:pt>
                <c:pt idx="81">
                  <c:v>90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101</c:v>
                </c:pt>
                <c:pt idx="91">
                  <c:v>103</c:v>
                </c:pt>
                <c:pt idx="92">
                  <c:v>104</c:v>
                </c:pt>
                <c:pt idx="93">
                  <c:v>105</c:v>
                </c:pt>
                <c:pt idx="94">
                  <c:v>106</c:v>
                </c:pt>
                <c:pt idx="95">
                  <c:v>109</c:v>
                </c:pt>
                <c:pt idx="96">
                  <c:v>110</c:v>
                </c:pt>
                <c:pt idx="97">
                  <c:v>111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116</c:v>
                </c:pt>
                <c:pt idx="103">
                  <c:v>118</c:v>
                </c:pt>
                <c:pt idx="104">
                  <c:v>119</c:v>
                </c:pt>
                <c:pt idx="105">
                  <c:v>120</c:v>
                </c:pt>
                <c:pt idx="106">
                  <c:v>121</c:v>
                </c:pt>
                <c:pt idx="107">
                  <c:v>122</c:v>
                </c:pt>
                <c:pt idx="108">
                  <c:v>123</c:v>
                </c:pt>
                <c:pt idx="109">
                  <c:v>124</c:v>
                </c:pt>
                <c:pt idx="110">
                  <c:v>126</c:v>
                </c:pt>
                <c:pt idx="111">
                  <c:v>127</c:v>
                </c:pt>
                <c:pt idx="112">
                  <c:v>128</c:v>
                </c:pt>
                <c:pt idx="113">
                  <c:v>129</c:v>
                </c:pt>
                <c:pt idx="114">
                  <c:v>135</c:v>
                </c:pt>
                <c:pt idx="115">
                  <c:v>137</c:v>
                </c:pt>
                <c:pt idx="116">
                  <c:v>139</c:v>
                </c:pt>
                <c:pt idx="117">
                  <c:v>140</c:v>
                </c:pt>
                <c:pt idx="118">
                  <c:v>141</c:v>
                </c:pt>
                <c:pt idx="119">
                  <c:v>143</c:v>
                </c:pt>
                <c:pt idx="120">
                  <c:v>143</c:v>
                </c:pt>
                <c:pt idx="121">
                  <c:v>144</c:v>
                </c:pt>
                <c:pt idx="122">
                  <c:v>145</c:v>
                </c:pt>
                <c:pt idx="123">
                  <c:v>146</c:v>
                </c:pt>
                <c:pt idx="124">
                  <c:v>148</c:v>
                </c:pt>
                <c:pt idx="125">
                  <c:v>148</c:v>
                </c:pt>
                <c:pt idx="126">
                  <c:v>149</c:v>
                </c:pt>
                <c:pt idx="127">
                  <c:v>150</c:v>
                </c:pt>
                <c:pt idx="128">
                  <c:v>153</c:v>
                </c:pt>
                <c:pt idx="129">
                  <c:v>155</c:v>
                </c:pt>
                <c:pt idx="130">
                  <c:v>156</c:v>
                </c:pt>
                <c:pt idx="131">
                  <c:v>157</c:v>
                </c:pt>
                <c:pt idx="132">
                  <c:v>158</c:v>
                </c:pt>
                <c:pt idx="133">
                  <c:v>159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163</c:v>
                </c:pt>
                <c:pt idx="138">
                  <c:v>164</c:v>
                </c:pt>
                <c:pt idx="139">
                  <c:v>165</c:v>
                </c:pt>
                <c:pt idx="140">
                  <c:v>166</c:v>
                </c:pt>
                <c:pt idx="141">
                  <c:v>169</c:v>
                </c:pt>
                <c:pt idx="142">
                  <c:v>170</c:v>
                </c:pt>
                <c:pt idx="143">
                  <c:v>172</c:v>
                </c:pt>
                <c:pt idx="144">
                  <c:v>173</c:v>
                </c:pt>
                <c:pt idx="145">
                  <c:v>174</c:v>
                </c:pt>
                <c:pt idx="146">
                  <c:v>175</c:v>
                </c:pt>
                <c:pt idx="147">
                  <c:v>176</c:v>
                </c:pt>
                <c:pt idx="148">
                  <c:v>177</c:v>
                </c:pt>
                <c:pt idx="149">
                  <c:v>178</c:v>
                </c:pt>
                <c:pt idx="150">
                  <c:v>179</c:v>
                </c:pt>
                <c:pt idx="151">
                  <c:v>180</c:v>
                </c:pt>
                <c:pt idx="152">
                  <c:v>181</c:v>
                </c:pt>
                <c:pt idx="153">
                  <c:v>183</c:v>
                </c:pt>
                <c:pt idx="154">
                  <c:v>183</c:v>
                </c:pt>
                <c:pt idx="155">
                  <c:v>184</c:v>
                </c:pt>
                <c:pt idx="156">
                  <c:v>185</c:v>
                </c:pt>
                <c:pt idx="157">
                  <c:v>186</c:v>
                </c:pt>
                <c:pt idx="158">
                  <c:v>188</c:v>
                </c:pt>
                <c:pt idx="159">
                  <c:v>189</c:v>
                </c:pt>
                <c:pt idx="160">
                  <c:v>190</c:v>
                </c:pt>
                <c:pt idx="161">
                  <c:v>191</c:v>
                </c:pt>
                <c:pt idx="162">
                  <c:v>192</c:v>
                </c:pt>
                <c:pt idx="163">
                  <c:v>193</c:v>
                </c:pt>
                <c:pt idx="164">
                  <c:v>194</c:v>
                </c:pt>
                <c:pt idx="165">
                  <c:v>196</c:v>
                </c:pt>
                <c:pt idx="166">
                  <c:v>197</c:v>
                </c:pt>
                <c:pt idx="167">
                  <c:v>198</c:v>
                </c:pt>
                <c:pt idx="168">
                  <c:v>199</c:v>
                </c:pt>
                <c:pt idx="169">
                  <c:v>201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206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210</c:v>
                </c:pt>
                <c:pt idx="179">
                  <c:v>212</c:v>
                </c:pt>
                <c:pt idx="180">
                  <c:v>213</c:v>
                </c:pt>
                <c:pt idx="181">
                  <c:v>214</c:v>
                </c:pt>
                <c:pt idx="182">
                  <c:v>215</c:v>
                </c:pt>
                <c:pt idx="183">
                  <c:v>217</c:v>
                </c:pt>
                <c:pt idx="184">
                  <c:v>218</c:v>
                </c:pt>
                <c:pt idx="185">
                  <c:v>219</c:v>
                </c:pt>
                <c:pt idx="186">
                  <c:v>223</c:v>
                </c:pt>
                <c:pt idx="187">
                  <c:v>225</c:v>
                </c:pt>
                <c:pt idx="188">
                  <c:v>227</c:v>
                </c:pt>
                <c:pt idx="189">
                  <c:v>228</c:v>
                </c:pt>
                <c:pt idx="190">
                  <c:v>229</c:v>
                </c:pt>
                <c:pt idx="191">
                  <c:v>230</c:v>
                </c:pt>
                <c:pt idx="192">
                  <c:v>231</c:v>
                </c:pt>
                <c:pt idx="193">
                  <c:v>233</c:v>
                </c:pt>
                <c:pt idx="194">
                  <c:v>234</c:v>
                </c:pt>
                <c:pt idx="195">
                  <c:v>235</c:v>
                </c:pt>
                <c:pt idx="196">
                  <c:v>236</c:v>
                </c:pt>
                <c:pt idx="197">
                  <c:v>239</c:v>
                </c:pt>
                <c:pt idx="198">
                  <c:v>240</c:v>
                </c:pt>
                <c:pt idx="199">
                  <c:v>242</c:v>
                </c:pt>
                <c:pt idx="200">
                  <c:v>243</c:v>
                </c:pt>
                <c:pt idx="201">
                  <c:v>244</c:v>
                </c:pt>
                <c:pt idx="202">
                  <c:v>245</c:v>
                </c:pt>
                <c:pt idx="203">
                  <c:v>246</c:v>
                </c:pt>
                <c:pt idx="204">
                  <c:v>247</c:v>
                </c:pt>
                <c:pt idx="205">
                  <c:v>248</c:v>
                </c:pt>
                <c:pt idx="206">
                  <c:v>249</c:v>
                </c:pt>
                <c:pt idx="207">
                  <c:v>251</c:v>
                </c:pt>
                <c:pt idx="208">
                  <c:v>252</c:v>
                </c:pt>
                <c:pt idx="209">
                  <c:v>253</c:v>
                </c:pt>
                <c:pt idx="210">
                  <c:v>254</c:v>
                </c:pt>
                <c:pt idx="211">
                  <c:v>255</c:v>
                </c:pt>
                <c:pt idx="212">
                  <c:v>256</c:v>
                </c:pt>
                <c:pt idx="213">
                  <c:v>257</c:v>
                </c:pt>
                <c:pt idx="214">
                  <c:v>259</c:v>
                </c:pt>
                <c:pt idx="215">
                  <c:v>260</c:v>
                </c:pt>
                <c:pt idx="216">
                  <c:v>261</c:v>
                </c:pt>
                <c:pt idx="217">
                  <c:v>262</c:v>
                </c:pt>
                <c:pt idx="218">
                  <c:v>264</c:v>
                </c:pt>
                <c:pt idx="219">
                  <c:v>265</c:v>
                </c:pt>
                <c:pt idx="220">
                  <c:v>266</c:v>
                </c:pt>
                <c:pt idx="221">
                  <c:v>267</c:v>
                </c:pt>
                <c:pt idx="222">
                  <c:v>268</c:v>
                </c:pt>
                <c:pt idx="223">
                  <c:v>269</c:v>
                </c:pt>
                <c:pt idx="224">
                  <c:v>269</c:v>
                </c:pt>
                <c:pt idx="225">
                  <c:v>269</c:v>
                </c:pt>
                <c:pt idx="226">
                  <c:v>271</c:v>
                </c:pt>
                <c:pt idx="227">
                  <c:v>272</c:v>
                </c:pt>
                <c:pt idx="228">
                  <c:v>273</c:v>
                </c:pt>
                <c:pt idx="229">
                  <c:v>274</c:v>
                </c:pt>
                <c:pt idx="230">
                  <c:v>275</c:v>
                </c:pt>
                <c:pt idx="231">
                  <c:v>276</c:v>
                </c:pt>
                <c:pt idx="232">
                  <c:v>277</c:v>
                </c:pt>
                <c:pt idx="233">
                  <c:v>279</c:v>
                </c:pt>
                <c:pt idx="234">
                  <c:v>280</c:v>
                </c:pt>
                <c:pt idx="235">
                  <c:v>281</c:v>
                </c:pt>
                <c:pt idx="236">
                  <c:v>282</c:v>
                </c:pt>
                <c:pt idx="237">
                  <c:v>285</c:v>
                </c:pt>
                <c:pt idx="238">
                  <c:v>286</c:v>
                </c:pt>
                <c:pt idx="239">
                  <c:v>290</c:v>
                </c:pt>
                <c:pt idx="240">
                  <c:v>291</c:v>
                </c:pt>
                <c:pt idx="241">
                  <c:v>293</c:v>
                </c:pt>
                <c:pt idx="242">
                  <c:v>294</c:v>
                </c:pt>
                <c:pt idx="243">
                  <c:v>296</c:v>
                </c:pt>
                <c:pt idx="244">
                  <c:v>297</c:v>
                </c:pt>
                <c:pt idx="245">
                  <c:v>298</c:v>
                </c:pt>
                <c:pt idx="246">
                  <c:v>298</c:v>
                </c:pt>
                <c:pt idx="247">
                  <c:v>299</c:v>
                </c:pt>
                <c:pt idx="248">
                  <c:v>300</c:v>
                </c:pt>
                <c:pt idx="249">
                  <c:v>301</c:v>
                </c:pt>
                <c:pt idx="250">
                  <c:v>302</c:v>
                </c:pt>
                <c:pt idx="251">
                  <c:v>303</c:v>
                </c:pt>
                <c:pt idx="252">
                  <c:v>308</c:v>
                </c:pt>
                <c:pt idx="253">
                  <c:v>311</c:v>
                </c:pt>
                <c:pt idx="254">
                  <c:v>312</c:v>
                </c:pt>
                <c:pt idx="255">
                  <c:v>313</c:v>
                </c:pt>
                <c:pt idx="256">
                  <c:v>313</c:v>
                </c:pt>
                <c:pt idx="257">
                  <c:v>314</c:v>
                </c:pt>
                <c:pt idx="258">
                  <c:v>316</c:v>
                </c:pt>
                <c:pt idx="259">
                  <c:v>316</c:v>
                </c:pt>
                <c:pt idx="260">
                  <c:v>321</c:v>
                </c:pt>
                <c:pt idx="261">
                  <c:v>322</c:v>
                </c:pt>
                <c:pt idx="262">
                  <c:v>323</c:v>
                </c:pt>
                <c:pt idx="263">
                  <c:v>324</c:v>
                </c:pt>
                <c:pt idx="264">
                  <c:v>326</c:v>
                </c:pt>
                <c:pt idx="265">
                  <c:v>327</c:v>
                </c:pt>
                <c:pt idx="266">
                  <c:v>328</c:v>
                </c:pt>
                <c:pt idx="267">
                  <c:v>329</c:v>
                </c:pt>
                <c:pt idx="268">
                  <c:v>330</c:v>
                </c:pt>
                <c:pt idx="269">
                  <c:v>331</c:v>
                </c:pt>
                <c:pt idx="270">
                  <c:v>332</c:v>
                </c:pt>
                <c:pt idx="271">
                  <c:v>334</c:v>
                </c:pt>
                <c:pt idx="272">
                  <c:v>335</c:v>
                </c:pt>
                <c:pt idx="273">
                  <c:v>336</c:v>
                </c:pt>
                <c:pt idx="274">
                  <c:v>337</c:v>
                </c:pt>
                <c:pt idx="275">
                  <c:v>339</c:v>
                </c:pt>
                <c:pt idx="276">
                  <c:v>339</c:v>
                </c:pt>
                <c:pt idx="277">
                  <c:v>340</c:v>
                </c:pt>
                <c:pt idx="278">
                  <c:v>341</c:v>
                </c:pt>
                <c:pt idx="279">
                  <c:v>342</c:v>
                </c:pt>
                <c:pt idx="280">
                  <c:v>344</c:v>
                </c:pt>
                <c:pt idx="281">
                  <c:v>344</c:v>
                </c:pt>
                <c:pt idx="282">
                  <c:v>345</c:v>
                </c:pt>
                <c:pt idx="283">
                  <c:v>346</c:v>
                </c:pt>
                <c:pt idx="284">
                  <c:v>350</c:v>
                </c:pt>
                <c:pt idx="285">
                  <c:v>351</c:v>
                </c:pt>
                <c:pt idx="286">
                  <c:v>352</c:v>
                </c:pt>
                <c:pt idx="287">
                  <c:v>353</c:v>
                </c:pt>
                <c:pt idx="288">
                  <c:v>354</c:v>
                </c:pt>
                <c:pt idx="289">
                  <c:v>355</c:v>
                </c:pt>
              </c:strCache>
            </c:strRef>
          </c:xVal>
          <c:yVal>
            <c:numRef>
              <c:f>baaah!$Q$5:$Q$294</c:f>
              <c:numCache>
                <c:formatCode>General</c:formatCode>
                <c:ptCount val="290"/>
                <c:pt idx="0">
                  <c:v>0</c:v>
                </c:pt>
                <c:pt idx="1">
                  <c:v>0.42101666666666665</c:v>
                </c:pt>
                <c:pt idx="2">
                  <c:v>0.42101666666666665</c:v>
                </c:pt>
                <c:pt idx="3">
                  <c:v>0.49895</c:v>
                </c:pt>
                <c:pt idx="4">
                  <c:v>0.49895</c:v>
                </c:pt>
                <c:pt idx="19">
                  <c:v>0.49896666666666667</c:v>
                </c:pt>
                <c:pt idx="20">
                  <c:v>0.49896666666666667</c:v>
                </c:pt>
                <c:pt idx="21">
                  <c:v>0.49896666666666667</c:v>
                </c:pt>
                <c:pt idx="22">
                  <c:v>0.54303333333333337</c:v>
                </c:pt>
                <c:pt idx="23">
                  <c:v>0.54304999999999992</c:v>
                </c:pt>
                <c:pt idx="24">
                  <c:v>0.54304999999999992</c:v>
                </c:pt>
                <c:pt idx="25">
                  <c:v>0.54304999999999992</c:v>
                </c:pt>
                <c:pt idx="26">
                  <c:v>0.54304999999999992</c:v>
                </c:pt>
                <c:pt idx="27">
                  <c:v>0.54304999999999992</c:v>
                </c:pt>
                <c:pt idx="28">
                  <c:v>0.54304999999999992</c:v>
                </c:pt>
                <c:pt idx="29">
                  <c:v>0.54304999999999992</c:v>
                </c:pt>
                <c:pt idx="30">
                  <c:v>0.54304999999999992</c:v>
                </c:pt>
                <c:pt idx="31">
                  <c:v>0.64331666666666665</c:v>
                </c:pt>
                <c:pt idx="32">
                  <c:v>0.64331666666666665</c:v>
                </c:pt>
                <c:pt idx="33">
                  <c:v>0.64331666666666665</c:v>
                </c:pt>
                <c:pt idx="34">
                  <c:v>0.64331666666666665</c:v>
                </c:pt>
                <c:pt idx="52">
                  <c:v>0.70514999999999994</c:v>
                </c:pt>
                <c:pt idx="53">
                  <c:v>0.70514999999999994</c:v>
                </c:pt>
                <c:pt idx="54">
                  <c:v>0.70514999999999994</c:v>
                </c:pt>
                <c:pt idx="55">
                  <c:v>0.70514999999999994</c:v>
                </c:pt>
                <c:pt idx="56">
                  <c:v>0.70514999999999994</c:v>
                </c:pt>
                <c:pt idx="57">
                  <c:v>0.70514999999999994</c:v>
                </c:pt>
                <c:pt idx="58">
                  <c:v>0.70514999999999994</c:v>
                </c:pt>
                <c:pt idx="59">
                  <c:v>0.70514999999999994</c:v>
                </c:pt>
                <c:pt idx="60">
                  <c:v>0.70514999999999994</c:v>
                </c:pt>
                <c:pt idx="61">
                  <c:v>0.70514999999999994</c:v>
                </c:pt>
                <c:pt idx="62">
                  <c:v>0.70514999999999994</c:v>
                </c:pt>
                <c:pt idx="63">
                  <c:v>0.70514999999999994</c:v>
                </c:pt>
                <c:pt idx="64">
                  <c:v>0.70514999999999994</c:v>
                </c:pt>
                <c:pt idx="65">
                  <c:v>0.70514999999999994</c:v>
                </c:pt>
                <c:pt idx="66">
                  <c:v>0.70514999999999994</c:v>
                </c:pt>
                <c:pt idx="67">
                  <c:v>0.70514999999999994</c:v>
                </c:pt>
                <c:pt idx="68">
                  <c:v>0.70514999999999994</c:v>
                </c:pt>
                <c:pt idx="69" formatCode="0.00000">
                  <c:v>1.0646333333333333</c:v>
                </c:pt>
                <c:pt idx="70">
                  <c:v>1.0646499999999999</c:v>
                </c:pt>
                <c:pt idx="71">
                  <c:v>1.0646499999999999</c:v>
                </c:pt>
                <c:pt idx="72">
                  <c:v>1.0646499999999999</c:v>
                </c:pt>
                <c:pt idx="73">
                  <c:v>1.0646499999999999</c:v>
                </c:pt>
                <c:pt idx="74">
                  <c:v>1.0828500000000001</c:v>
                </c:pt>
                <c:pt idx="75">
                  <c:v>1.0917333333333334</c:v>
                </c:pt>
                <c:pt idx="78">
                  <c:v>1.09175</c:v>
                </c:pt>
                <c:pt idx="80">
                  <c:v>1.1096166666666667</c:v>
                </c:pt>
                <c:pt idx="81">
                  <c:v>1.1096333333333335</c:v>
                </c:pt>
                <c:pt idx="82">
                  <c:v>1.1096333333333335</c:v>
                </c:pt>
                <c:pt idx="83">
                  <c:v>1.1096333333333335</c:v>
                </c:pt>
                <c:pt idx="84">
                  <c:v>1.1096333333333335</c:v>
                </c:pt>
                <c:pt idx="85">
                  <c:v>1.1096333333333335</c:v>
                </c:pt>
                <c:pt idx="103">
                  <c:v>1.1363166666666666</c:v>
                </c:pt>
                <c:pt idx="104">
                  <c:v>1.1363166666666666</c:v>
                </c:pt>
                <c:pt idx="105">
                  <c:v>1.1363166666666666</c:v>
                </c:pt>
                <c:pt idx="106">
                  <c:v>1.1363166666666666</c:v>
                </c:pt>
                <c:pt idx="107">
                  <c:v>1.1363166666666666</c:v>
                </c:pt>
                <c:pt idx="108">
                  <c:v>1.1363166666666666</c:v>
                </c:pt>
                <c:pt idx="109">
                  <c:v>1.1363166666666666</c:v>
                </c:pt>
                <c:pt idx="110">
                  <c:v>1.1363166666666666</c:v>
                </c:pt>
                <c:pt idx="111">
                  <c:v>1.1363166666666666</c:v>
                </c:pt>
                <c:pt idx="112">
                  <c:v>1.1363166666666666</c:v>
                </c:pt>
                <c:pt idx="113">
                  <c:v>1.1363166666666666</c:v>
                </c:pt>
                <c:pt idx="114">
                  <c:v>1.4105833333333335</c:v>
                </c:pt>
                <c:pt idx="115">
                  <c:v>1.4105833333333335</c:v>
                </c:pt>
                <c:pt idx="116">
                  <c:v>1.4105833333333335</c:v>
                </c:pt>
                <c:pt idx="117">
                  <c:v>1.4105833333333335</c:v>
                </c:pt>
                <c:pt idx="118">
                  <c:v>1.4105833333333335</c:v>
                </c:pt>
                <c:pt idx="119">
                  <c:v>1.6059333333333332</c:v>
                </c:pt>
                <c:pt idx="120">
                  <c:v>1.60595</c:v>
                </c:pt>
                <c:pt idx="121">
                  <c:v>1.60595</c:v>
                </c:pt>
                <c:pt idx="122">
                  <c:v>1.60595</c:v>
                </c:pt>
                <c:pt idx="123">
                  <c:v>1.60595</c:v>
                </c:pt>
                <c:pt idx="124">
                  <c:v>1.6138166666666665</c:v>
                </c:pt>
                <c:pt idx="128">
                  <c:v>1.6138333333333332</c:v>
                </c:pt>
                <c:pt idx="129">
                  <c:v>1.6138333333333332</c:v>
                </c:pt>
                <c:pt idx="130">
                  <c:v>1.6138333333333332</c:v>
                </c:pt>
                <c:pt idx="131">
                  <c:v>1.6138333333333332</c:v>
                </c:pt>
                <c:pt idx="132">
                  <c:v>1.6138333333333332</c:v>
                </c:pt>
                <c:pt idx="133">
                  <c:v>1.6667166666666666</c:v>
                </c:pt>
                <c:pt idx="154">
                  <c:v>1.6667666666666667</c:v>
                </c:pt>
                <c:pt idx="155">
                  <c:v>1.6667666666666667</c:v>
                </c:pt>
                <c:pt idx="156">
                  <c:v>1.6667666666666667</c:v>
                </c:pt>
                <c:pt idx="157">
                  <c:v>1.6667666666666667</c:v>
                </c:pt>
                <c:pt idx="158">
                  <c:v>1.6667666666666667</c:v>
                </c:pt>
                <c:pt idx="159">
                  <c:v>1.6667666666666667</c:v>
                </c:pt>
                <c:pt idx="160">
                  <c:v>1.6667666666666667</c:v>
                </c:pt>
                <c:pt idx="161">
                  <c:v>1.6667666666666667</c:v>
                </c:pt>
                <c:pt idx="162">
                  <c:v>1.6667666666666667</c:v>
                </c:pt>
                <c:pt idx="163">
                  <c:v>1.6667666666666667</c:v>
                </c:pt>
                <c:pt idx="164">
                  <c:v>1.6667666666666667</c:v>
                </c:pt>
                <c:pt idx="165">
                  <c:v>1.6667666666666667</c:v>
                </c:pt>
                <c:pt idx="166">
                  <c:v>1.6667666666666667</c:v>
                </c:pt>
                <c:pt idx="167">
                  <c:v>1.6667666666666667</c:v>
                </c:pt>
                <c:pt idx="168">
                  <c:v>1.6667666666666667</c:v>
                </c:pt>
                <c:pt idx="169">
                  <c:v>2.0913833333333334</c:v>
                </c:pt>
                <c:pt idx="170">
                  <c:v>2.0913999999999997</c:v>
                </c:pt>
                <c:pt idx="171">
                  <c:v>2.0913999999999997</c:v>
                </c:pt>
                <c:pt idx="172">
                  <c:v>2.0913999999999997</c:v>
                </c:pt>
                <c:pt idx="173">
                  <c:v>2.0913999999999997</c:v>
                </c:pt>
                <c:pt idx="174">
                  <c:v>2.1142833333333333</c:v>
                </c:pt>
                <c:pt idx="178">
                  <c:v>2.1143000000000001</c:v>
                </c:pt>
                <c:pt idx="179">
                  <c:v>2.1143000000000001</c:v>
                </c:pt>
                <c:pt idx="180">
                  <c:v>2.1143000000000001</c:v>
                </c:pt>
                <c:pt idx="181">
                  <c:v>2.1143000000000001</c:v>
                </c:pt>
                <c:pt idx="182">
                  <c:v>2.1143000000000001</c:v>
                </c:pt>
                <c:pt idx="183">
                  <c:v>2.1640333333333337</c:v>
                </c:pt>
                <c:pt idx="184">
                  <c:v>2.1640333333333337</c:v>
                </c:pt>
                <c:pt idx="185">
                  <c:v>2.1640333333333337</c:v>
                </c:pt>
                <c:pt idx="207">
                  <c:v>2.2830833333333334</c:v>
                </c:pt>
                <c:pt idx="208">
                  <c:v>2.2830833333333334</c:v>
                </c:pt>
                <c:pt idx="209">
                  <c:v>2.2830833333333334</c:v>
                </c:pt>
                <c:pt idx="210">
                  <c:v>2.2830833333333334</c:v>
                </c:pt>
                <c:pt idx="211">
                  <c:v>2.2830833333333334</c:v>
                </c:pt>
                <c:pt idx="212">
                  <c:v>2.2830833333333334</c:v>
                </c:pt>
                <c:pt idx="213">
                  <c:v>2.2830833333333334</c:v>
                </c:pt>
                <c:pt idx="214">
                  <c:v>2.2830833333333334</c:v>
                </c:pt>
                <c:pt idx="215">
                  <c:v>2.2830833333333334</c:v>
                </c:pt>
                <c:pt idx="216">
                  <c:v>2.2830833333333334</c:v>
                </c:pt>
                <c:pt idx="217">
                  <c:v>2.2830833333333334</c:v>
                </c:pt>
                <c:pt idx="218">
                  <c:v>2.7464</c:v>
                </c:pt>
                <c:pt idx="219">
                  <c:v>2.7464</c:v>
                </c:pt>
                <c:pt idx="220">
                  <c:v>2.7464</c:v>
                </c:pt>
                <c:pt idx="221">
                  <c:v>2.7464</c:v>
                </c:pt>
                <c:pt idx="222">
                  <c:v>2.7464</c:v>
                </c:pt>
                <c:pt idx="223">
                  <c:v>2.7464</c:v>
                </c:pt>
                <c:pt idx="224">
                  <c:v>2.81915</c:v>
                </c:pt>
                <c:pt idx="256">
                  <c:v>2.8191666666666668</c:v>
                </c:pt>
                <c:pt idx="257">
                  <c:v>2.8191666666666668</c:v>
                </c:pt>
                <c:pt idx="258">
                  <c:v>2.9559166666666665</c:v>
                </c:pt>
                <c:pt idx="264">
                  <c:v>2.9559333333333333</c:v>
                </c:pt>
                <c:pt idx="265">
                  <c:v>2.9559333333333333</c:v>
                </c:pt>
                <c:pt idx="266">
                  <c:v>2.9559333333333333</c:v>
                </c:pt>
                <c:pt idx="267">
                  <c:v>2.9559333333333333</c:v>
                </c:pt>
                <c:pt idx="268">
                  <c:v>2.9559333333333333</c:v>
                </c:pt>
                <c:pt idx="269">
                  <c:v>2.9559333333333333</c:v>
                </c:pt>
                <c:pt idx="270">
                  <c:v>2.9559333333333333</c:v>
                </c:pt>
                <c:pt idx="271">
                  <c:v>2.9559333333333333</c:v>
                </c:pt>
                <c:pt idx="272">
                  <c:v>2.9559333333333333</c:v>
                </c:pt>
                <c:pt idx="273">
                  <c:v>2.9559333333333333</c:v>
                </c:pt>
                <c:pt idx="274">
                  <c:v>2.9559333333333333</c:v>
                </c:pt>
                <c:pt idx="275">
                  <c:v>3.5022833333333332</c:v>
                </c:pt>
                <c:pt idx="276">
                  <c:v>3.5023166666666667</c:v>
                </c:pt>
                <c:pt idx="277">
                  <c:v>3.5023166666666667</c:v>
                </c:pt>
                <c:pt idx="278">
                  <c:v>3.5023166666666667</c:v>
                </c:pt>
                <c:pt idx="279">
                  <c:v>3.5023166666666667</c:v>
                </c:pt>
                <c:pt idx="280">
                  <c:v>3.5521499999999997</c:v>
                </c:pt>
                <c:pt idx="284">
                  <c:v>3.5521666666666665</c:v>
                </c:pt>
                <c:pt idx="285">
                  <c:v>3.5521666666666665</c:v>
                </c:pt>
                <c:pt idx="286">
                  <c:v>3.5521666666666665</c:v>
                </c:pt>
                <c:pt idx="287">
                  <c:v>3.5521666666666665</c:v>
                </c:pt>
                <c:pt idx="288">
                  <c:v>3.5521666666666665</c:v>
                </c:pt>
                <c:pt idx="289">
                  <c:v>3.5521666666666665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AE-4B05-AB21-D57339AA66CD}"/>
            </c:ext>
          </c:extLst>
        </c:ser>
        <c:ser>
          <c:idx val="8"/>
          <c:order val="2"/>
          <c:tx>
            <c:v>time14vstate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bg1"/>
                </a:solidFill>
              </a:ln>
              <a:effectLst/>
            </c:spPr>
          </c:marker>
          <c:xVal>
            <c:strRef>
              <c:f>baaah!$B$5:$B$294</c:f>
              <c:strCache>
                <c:ptCount val="290"/>
                <c:pt idx="0">
                  <c:v>State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81</c:v>
                </c:pt>
                <c:pt idx="71">
                  <c:v>82</c:v>
                </c:pt>
                <c:pt idx="72">
                  <c:v>83</c:v>
                </c:pt>
                <c:pt idx="73">
                  <c:v>84</c:v>
                </c:pt>
                <c:pt idx="74">
                  <c:v>86</c:v>
                </c:pt>
                <c:pt idx="75">
                  <c:v>87</c:v>
                </c:pt>
                <c:pt idx="76">
                  <c:v>87</c:v>
                </c:pt>
                <c:pt idx="77">
                  <c:v>88</c:v>
                </c:pt>
                <c:pt idx="78">
                  <c:v>89</c:v>
                </c:pt>
                <c:pt idx="79">
                  <c:v>89</c:v>
                </c:pt>
                <c:pt idx="80">
                  <c:v>90</c:v>
                </c:pt>
                <c:pt idx="81">
                  <c:v>90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101</c:v>
                </c:pt>
                <c:pt idx="91">
                  <c:v>103</c:v>
                </c:pt>
                <c:pt idx="92">
                  <c:v>104</c:v>
                </c:pt>
                <c:pt idx="93">
                  <c:v>105</c:v>
                </c:pt>
                <c:pt idx="94">
                  <c:v>106</c:v>
                </c:pt>
                <c:pt idx="95">
                  <c:v>109</c:v>
                </c:pt>
                <c:pt idx="96">
                  <c:v>110</c:v>
                </c:pt>
                <c:pt idx="97">
                  <c:v>111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116</c:v>
                </c:pt>
                <c:pt idx="103">
                  <c:v>118</c:v>
                </c:pt>
                <c:pt idx="104">
                  <c:v>119</c:v>
                </c:pt>
                <c:pt idx="105">
                  <c:v>120</c:v>
                </c:pt>
                <c:pt idx="106">
                  <c:v>121</c:v>
                </c:pt>
                <c:pt idx="107">
                  <c:v>122</c:v>
                </c:pt>
                <c:pt idx="108">
                  <c:v>123</c:v>
                </c:pt>
                <c:pt idx="109">
                  <c:v>124</c:v>
                </c:pt>
                <c:pt idx="110">
                  <c:v>126</c:v>
                </c:pt>
                <c:pt idx="111">
                  <c:v>127</c:v>
                </c:pt>
                <c:pt idx="112">
                  <c:v>128</c:v>
                </c:pt>
                <c:pt idx="113">
                  <c:v>129</c:v>
                </c:pt>
                <c:pt idx="114">
                  <c:v>135</c:v>
                </c:pt>
                <c:pt idx="115">
                  <c:v>137</c:v>
                </c:pt>
                <c:pt idx="116">
                  <c:v>139</c:v>
                </c:pt>
                <c:pt idx="117">
                  <c:v>140</c:v>
                </c:pt>
                <c:pt idx="118">
                  <c:v>141</c:v>
                </c:pt>
                <c:pt idx="119">
                  <c:v>143</c:v>
                </c:pt>
                <c:pt idx="120">
                  <c:v>143</c:v>
                </c:pt>
                <c:pt idx="121">
                  <c:v>144</c:v>
                </c:pt>
                <c:pt idx="122">
                  <c:v>145</c:v>
                </c:pt>
                <c:pt idx="123">
                  <c:v>146</c:v>
                </c:pt>
                <c:pt idx="124">
                  <c:v>148</c:v>
                </c:pt>
                <c:pt idx="125">
                  <c:v>148</c:v>
                </c:pt>
                <c:pt idx="126">
                  <c:v>149</c:v>
                </c:pt>
                <c:pt idx="127">
                  <c:v>150</c:v>
                </c:pt>
                <c:pt idx="128">
                  <c:v>153</c:v>
                </c:pt>
                <c:pt idx="129">
                  <c:v>155</c:v>
                </c:pt>
                <c:pt idx="130">
                  <c:v>156</c:v>
                </c:pt>
                <c:pt idx="131">
                  <c:v>157</c:v>
                </c:pt>
                <c:pt idx="132">
                  <c:v>158</c:v>
                </c:pt>
                <c:pt idx="133">
                  <c:v>159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163</c:v>
                </c:pt>
                <c:pt idx="138">
                  <c:v>164</c:v>
                </c:pt>
                <c:pt idx="139">
                  <c:v>165</c:v>
                </c:pt>
                <c:pt idx="140">
                  <c:v>166</c:v>
                </c:pt>
                <c:pt idx="141">
                  <c:v>169</c:v>
                </c:pt>
                <c:pt idx="142">
                  <c:v>170</c:v>
                </c:pt>
                <c:pt idx="143">
                  <c:v>172</c:v>
                </c:pt>
                <c:pt idx="144">
                  <c:v>173</c:v>
                </c:pt>
                <c:pt idx="145">
                  <c:v>174</c:v>
                </c:pt>
                <c:pt idx="146">
                  <c:v>175</c:v>
                </c:pt>
                <c:pt idx="147">
                  <c:v>176</c:v>
                </c:pt>
                <c:pt idx="148">
                  <c:v>177</c:v>
                </c:pt>
                <c:pt idx="149">
                  <c:v>178</c:v>
                </c:pt>
                <c:pt idx="150">
                  <c:v>179</c:v>
                </c:pt>
                <c:pt idx="151">
                  <c:v>180</c:v>
                </c:pt>
                <c:pt idx="152">
                  <c:v>181</c:v>
                </c:pt>
                <c:pt idx="153">
                  <c:v>183</c:v>
                </c:pt>
                <c:pt idx="154">
                  <c:v>183</c:v>
                </c:pt>
                <c:pt idx="155">
                  <c:v>184</c:v>
                </c:pt>
                <c:pt idx="156">
                  <c:v>185</c:v>
                </c:pt>
                <c:pt idx="157">
                  <c:v>186</c:v>
                </c:pt>
                <c:pt idx="158">
                  <c:v>188</c:v>
                </c:pt>
                <c:pt idx="159">
                  <c:v>189</c:v>
                </c:pt>
                <c:pt idx="160">
                  <c:v>190</c:v>
                </c:pt>
                <c:pt idx="161">
                  <c:v>191</c:v>
                </c:pt>
                <c:pt idx="162">
                  <c:v>192</c:v>
                </c:pt>
                <c:pt idx="163">
                  <c:v>193</c:v>
                </c:pt>
                <c:pt idx="164">
                  <c:v>194</c:v>
                </c:pt>
                <c:pt idx="165">
                  <c:v>196</c:v>
                </c:pt>
                <c:pt idx="166">
                  <c:v>197</c:v>
                </c:pt>
                <c:pt idx="167">
                  <c:v>198</c:v>
                </c:pt>
                <c:pt idx="168">
                  <c:v>199</c:v>
                </c:pt>
                <c:pt idx="169">
                  <c:v>201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206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210</c:v>
                </c:pt>
                <c:pt idx="179">
                  <c:v>212</c:v>
                </c:pt>
                <c:pt idx="180">
                  <c:v>213</c:v>
                </c:pt>
                <c:pt idx="181">
                  <c:v>214</c:v>
                </c:pt>
                <c:pt idx="182">
                  <c:v>215</c:v>
                </c:pt>
                <c:pt idx="183">
                  <c:v>217</c:v>
                </c:pt>
                <c:pt idx="184">
                  <c:v>218</c:v>
                </c:pt>
                <c:pt idx="185">
                  <c:v>219</c:v>
                </c:pt>
                <c:pt idx="186">
                  <c:v>223</c:v>
                </c:pt>
                <c:pt idx="187">
                  <c:v>225</c:v>
                </c:pt>
                <c:pt idx="188">
                  <c:v>227</c:v>
                </c:pt>
                <c:pt idx="189">
                  <c:v>228</c:v>
                </c:pt>
                <c:pt idx="190">
                  <c:v>229</c:v>
                </c:pt>
                <c:pt idx="191">
                  <c:v>230</c:v>
                </c:pt>
                <c:pt idx="192">
                  <c:v>231</c:v>
                </c:pt>
                <c:pt idx="193">
                  <c:v>233</c:v>
                </c:pt>
                <c:pt idx="194">
                  <c:v>234</c:v>
                </c:pt>
                <c:pt idx="195">
                  <c:v>235</c:v>
                </c:pt>
                <c:pt idx="196">
                  <c:v>236</c:v>
                </c:pt>
                <c:pt idx="197">
                  <c:v>239</c:v>
                </c:pt>
                <c:pt idx="198">
                  <c:v>240</c:v>
                </c:pt>
                <c:pt idx="199">
                  <c:v>242</c:v>
                </c:pt>
                <c:pt idx="200">
                  <c:v>243</c:v>
                </c:pt>
                <c:pt idx="201">
                  <c:v>244</c:v>
                </c:pt>
                <c:pt idx="202">
                  <c:v>245</c:v>
                </c:pt>
                <c:pt idx="203">
                  <c:v>246</c:v>
                </c:pt>
                <c:pt idx="204">
                  <c:v>247</c:v>
                </c:pt>
                <c:pt idx="205">
                  <c:v>248</c:v>
                </c:pt>
                <c:pt idx="206">
                  <c:v>249</c:v>
                </c:pt>
                <c:pt idx="207">
                  <c:v>251</c:v>
                </c:pt>
                <c:pt idx="208">
                  <c:v>252</c:v>
                </c:pt>
                <c:pt idx="209">
                  <c:v>253</c:v>
                </c:pt>
                <c:pt idx="210">
                  <c:v>254</c:v>
                </c:pt>
                <c:pt idx="211">
                  <c:v>255</c:v>
                </c:pt>
                <c:pt idx="212">
                  <c:v>256</c:v>
                </c:pt>
                <c:pt idx="213">
                  <c:v>257</c:v>
                </c:pt>
                <c:pt idx="214">
                  <c:v>259</c:v>
                </c:pt>
                <c:pt idx="215">
                  <c:v>260</c:v>
                </c:pt>
                <c:pt idx="216">
                  <c:v>261</c:v>
                </c:pt>
                <c:pt idx="217">
                  <c:v>262</c:v>
                </c:pt>
                <c:pt idx="218">
                  <c:v>264</c:v>
                </c:pt>
                <c:pt idx="219">
                  <c:v>265</c:v>
                </c:pt>
                <c:pt idx="220">
                  <c:v>266</c:v>
                </c:pt>
                <c:pt idx="221">
                  <c:v>267</c:v>
                </c:pt>
                <c:pt idx="222">
                  <c:v>268</c:v>
                </c:pt>
                <c:pt idx="223">
                  <c:v>269</c:v>
                </c:pt>
                <c:pt idx="224">
                  <c:v>269</c:v>
                </c:pt>
                <c:pt idx="225">
                  <c:v>269</c:v>
                </c:pt>
                <c:pt idx="226">
                  <c:v>271</c:v>
                </c:pt>
                <c:pt idx="227">
                  <c:v>272</c:v>
                </c:pt>
                <c:pt idx="228">
                  <c:v>273</c:v>
                </c:pt>
                <c:pt idx="229">
                  <c:v>274</c:v>
                </c:pt>
                <c:pt idx="230">
                  <c:v>275</c:v>
                </c:pt>
                <c:pt idx="231">
                  <c:v>276</c:v>
                </c:pt>
                <c:pt idx="232">
                  <c:v>277</c:v>
                </c:pt>
                <c:pt idx="233">
                  <c:v>279</c:v>
                </c:pt>
                <c:pt idx="234">
                  <c:v>280</c:v>
                </c:pt>
                <c:pt idx="235">
                  <c:v>281</c:v>
                </c:pt>
                <c:pt idx="236">
                  <c:v>282</c:v>
                </c:pt>
                <c:pt idx="237">
                  <c:v>285</c:v>
                </c:pt>
                <c:pt idx="238">
                  <c:v>286</c:v>
                </c:pt>
                <c:pt idx="239">
                  <c:v>290</c:v>
                </c:pt>
                <c:pt idx="240">
                  <c:v>291</c:v>
                </c:pt>
                <c:pt idx="241">
                  <c:v>293</c:v>
                </c:pt>
                <c:pt idx="242">
                  <c:v>294</c:v>
                </c:pt>
                <c:pt idx="243">
                  <c:v>296</c:v>
                </c:pt>
                <c:pt idx="244">
                  <c:v>297</c:v>
                </c:pt>
                <c:pt idx="245">
                  <c:v>298</c:v>
                </c:pt>
                <c:pt idx="246">
                  <c:v>298</c:v>
                </c:pt>
                <c:pt idx="247">
                  <c:v>299</c:v>
                </c:pt>
                <c:pt idx="248">
                  <c:v>300</c:v>
                </c:pt>
                <c:pt idx="249">
                  <c:v>301</c:v>
                </c:pt>
                <c:pt idx="250">
                  <c:v>302</c:v>
                </c:pt>
                <c:pt idx="251">
                  <c:v>303</c:v>
                </c:pt>
                <c:pt idx="252">
                  <c:v>308</c:v>
                </c:pt>
                <c:pt idx="253">
                  <c:v>311</c:v>
                </c:pt>
                <c:pt idx="254">
                  <c:v>312</c:v>
                </c:pt>
                <c:pt idx="255">
                  <c:v>313</c:v>
                </c:pt>
                <c:pt idx="256">
                  <c:v>313</c:v>
                </c:pt>
                <c:pt idx="257">
                  <c:v>314</c:v>
                </c:pt>
                <c:pt idx="258">
                  <c:v>316</c:v>
                </c:pt>
                <c:pt idx="259">
                  <c:v>316</c:v>
                </c:pt>
                <c:pt idx="260">
                  <c:v>321</c:v>
                </c:pt>
                <c:pt idx="261">
                  <c:v>322</c:v>
                </c:pt>
                <c:pt idx="262">
                  <c:v>323</c:v>
                </c:pt>
                <c:pt idx="263">
                  <c:v>324</c:v>
                </c:pt>
                <c:pt idx="264">
                  <c:v>326</c:v>
                </c:pt>
                <c:pt idx="265">
                  <c:v>327</c:v>
                </c:pt>
                <c:pt idx="266">
                  <c:v>328</c:v>
                </c:pt>
                <c:pt idx="267">
                  <c:v>329</c:v>
                </c:pt>
                <c:pt idx="268">
                  <c:v>330</c:v>
                </c:pt>
                <c:pt idx="269">
                  <c:v>331</c:v>
                </c:pt>
                <c:pt idx="270">
                  <c:v>332</c:v>
                </c:pt>
                <c:pt idx="271">
                  <c:v>334</c:v>
                </c:pt>
                <c:pt idx="272">
                  <c:v>335</c:v>
                </c:pt>
                <c:pt idx="273">
                  <c:v>336</c:v>
                </c:pt>
                <c:pt idx="274">
                  <c:v>337</c:v>
                </c:pt>
                <c:pt idx="275">
                  <c:v>339</c:v>
                </c:pt>
                <c:pt idx="276">
                  <c:v>339</c:v>
                </c:pt>
                <c:pt idx="277">
                  <c:v>340</c:v>
                </c:pt>
                <c:pt idx="278">
                  <c:v>341</c:v>
                </c:pt>
                <c:pt idx="279">
                  <c:v>342</c:v>
                </c:pt>
                <c:pt idx="280">
                  <c:v>344</c:v>
                </c:pt>
                <c:pt idx="281">
                  <c:v>344</c:v>
                </c:pt>
                <c:pt idx="282">
                  <c:v>345</c:v>
                </c:pt>
                <c:pt idx="283">
                  <c:v>346</c:v>
                </c:pt>
                <c:pt idx="284">
                  <c:v>350</c:v>
                </c:pt>
                <c:pt idx="285">
                  <c:v>351</c:v>
                </c:pt>
                <c:pt idx="286">
                  <c:v>352</c:v>
                </c:pt>
                <c:pt idx="287">
                  <c:v>353</c:v>
                </c:pt>
                <c:pt idx="288">
                  <c:v>354</c:v>
                </c:pt>
                <c:pt idx="289">
                  <c:v>355</c:v>
                </c:pt>
              </c:strCache>
            </c:strRef>
          </c:xVal>
          <c:yVal>
            <c:numRef>
              <c:f>baaah!$R$5:$R$294</c:f>
              <c:numCache>
                <c:formatCode>General</c:formatCode>
                <c:ptCount val="290"/>
                <c:pt idx="0">
                  <c:v>0</c:v>
                </c:pt>
                <c:pt idx="4">
                  <c:v>1.77E-2</c:v>
                </c:pt>
                <c:pt idx="5">
                  <c:v>1.77E-2</c:v>
                </c:pt>
                <c:pt idx="6">
                  <c:v>1.77E-2</c:v>
                </c:pt>
                <c:pt idx="7">
                  <c:v>1.77E-2</c:v>
                </c:pt>
                <c:pt idx="8">
                  <c:v>1.77E-2</c:v>
                </c:pt>
                <c:pt idx="9">
                  <c:v>1.77E-2</c:v>
                </c:pt>
                <c:pt idx="10">
                  <c:v>1.77E-2</c:v>
                </c:pt>
                <c:pt idx="11">
                  <c:v>1.77E-2</c:v>
                </c:pt>
                <c:pt idx="12">
                  <c:v>1.77E-2</c:v>
                </c:pt>
                <c:pt idx="13">
                  <c:v>1.77E-2</c:v>
                </c:pt>
                <c:pt idx="14">
                  <c:v>1.77E-2</c:v>
                </c:pt>
                <c:pt idx="15">
                  <c:v>1.77E-2</c:v>
                </c:pt>
                <c:pt idx="16">
                  <c:v>1.77E-2</c:v>
                </c:pt>
                <c:pt idx="17">
                  <c:v>1.77E-2</c:v>
                </c:pt>
                <c:pt idx="18">
                  <c:v>1.77E-2</c:v>
                </c:pt>
                <c:pt idx="35">
                  <c:v>0.11795</c:v>
                </c:pt>
                <c:pt idx="36">
                  <c:v>0.11795</c:v>
                </c:pt>
                <c:pt idx="37">
                  <c:v>0.11795</c:v>
                </c:pt>
                <c:pt idx="38">
                  <c:v>0.11795</c:v>
                </c:pt>
                <c:pt idx="39">
                  <c:v>0.11795</c:v>
                </c:pt>
                <c:pt idx="40">
                  <c:v>0.11795</c:v>
                </c:pt>
                <c:pt idx="41">
                  <c:v>0.11795</c:v>
                </c:pt>
                <c:pt idx="42">
                  <c:v>0.11795</c:v>
                </c:pt>
                <c:pt idx="43">
                  <c:v>0.11795</c:v>
                </c:pt>
                <c:pt idx="44">
                  <c:v>0.11795</c:v>
                </c:pt>
                <c:pt idx="45">
                  <c:v>0.11795</c:v>
                </c:pt>
                <c:pt idx="46">
                  <c:v>0.11795</c:v>
                </c:pt>
                <c:pt idx="47">
                  <c:v>0.11795</c:v>
                </c:pt>
                <c:pt idx="48">
                  <c:v>0.11795</c:v>
                </c:pt>
                <c:pt idx="49">
                  <c:v>0.11795</c:v>
                </c:pt>
                <c:pt idx="50">
                  <c:v>0.11795</c:v>
                </c:pt>
                <c:pt idx="51">
                  <c:v>0.11795</c:v>
                </c:pt>
                <c:pt idx="76">
                  <c:v>0.22731666666666667</c:v>
                </c:pt>
                <c:pt idx="77">
                  <c:v>0.22731666666666667</c:v>
                </c:pt>
                <c:pt idx="79">
                  <c:v>0.25674999999999998</c:v>
                </c:pt>
                <c:pt idx="86">
                  <c:v>0.2567666666666667</c:v>
                </c:pt>
                <c:pt idx="87">
                  <c:v>0.2567666666666667</c:v>
                </c:pt>
                <c:pt idx="88">
                  <c:v>0.2567666666666667</c:v>
                </c:pt>
                <c:pt idx="89">
                  <c:v>0.2567666666666667</c:v>
                </c:pt>
                <c:pt idx="90">
                  <c:v>0.2567666666666667</c:v>
                </c:pt>
                <c:pt idx="91">
                  <c:v>0.2567666666666667</c:v>
                </c:pt>
                <c:pt idx="92">
                  <c:v>0.2567666666666667</c:v>
                </c:pt>
                <c:pt idx="93">
                  <c:v>0.2567666666666667</c:v>
                </c:pt>
                <c:pt idx="94">
                  <c:v>0.2567666666666667</c:v>
                </c:pt>
                <c:pt idx="95">
                  <c:v>0.46475000000000005</c:v>
                </c:pt>
                <c:pt idx="96">
                  <c:v>0.46475000000000005</c:v>
                </c:pt>
                <c:pt idx="97">
                  <c:v>0.46475000000000005</c:v>
                </c:pt>
                <c:pt idx="98">
                  <c:v>0.46475000000000005</c:v>
                </c:pt>
                <c:pt idx="99">
                  <c:v>0.46475000000000005</c:v>
                </c:pt>
                <c:pt idx="100">
                  <c:v>0.46475000000000005</c:v>
                </c:pt>
                <c:pt idx="101">
                  <c:v>0.46475000000000005</c:v>
                </c:pt>
                <c:pt idx="102">
                  <c:v>0.46475000000000005</c:v>
                </c:pt>
                <c:pt idx="125">
                  <c:v>0.56701666666666672</c:v>
                </c:pt>
                <c:pt idx="126">
                  <c:v>0.56701666666666672</c:v>
                </c:pt>
                <c:pt idx="127">
                  <c:v>0.56701666666666672</c:v>
                </c:pt>
                <c:pt idx="134">
                  <c:v>0.67081666666666673</c:v>
                </c:pt>
                <c:pt idx="135">
                  <c:v>0.67081666666666673</c:v>
                </c:pt>
                <c:pt idx="136">
                  <c:v>0.67081666666666673</c:v>
                </c:pt>
                <c:pt idx="137">
                  <c:v>0.67081666666666673</c:v>
                </c:pt>
                <c:pt idx="138">
                  <c:v>0.67081666666666673</c:v>
                </c:pt>
                <c:pt idx="139">
                  <c:v>0.67081666666666673</c:v>
                </c:pt>
                <c:pt idx="140">
                  <c:v>0.67081666666666673</c:v>
                </c:pt>
                <c:pt idx="141">
                  <c:v>0.78701666666666659</c:v>
                </c:pt>
                <c:pt idx="142">
                  <c:v>0.78701666666666659</c:v>
                </c:pt>
                <c:pt idx="143">
                  <c:v>0.85148333333333326</c:v>
                </c:pt>
                <c:pt idx="144">
                  <c:v>0.85148333333333326</c:v>
                </c:pt>
                <c:pt idx="145">
                  <c:v>0.85148333333333326</c:v>
                </c:pt>
                <c:pt idx="146">
                  <c:v>0.85148333333333326</c:v>
                </c:pt>
                <c:pt idx="147">
                  <c:v>0.85148333333333326</c:v>
                </c:pt>
                <c:pt idx="148">
                  <c:v>0.85148333333333326</c:v>
                </c:pt>
                <c:pt idx="149">
                  <c:v>0.85148333333333326</c:v>
                </c:pt>
                <c:pt idx="150">
                  <c:v>0.85148333333333326</c:v>
                </c:pt>
                <c:pt idx="151">
                  <c:v>0.85148333333333326</c:v>
                </c:pt>
                <c:pt idx="152">
                  <c:v>0.85148333333333326</c:v>
                </c:pt>
                <c:pt idx="153">
                  <c:v>0.96251666666666658</c:v>
                </c:pt>
                <c:pt idx="175">
                  <c:v>0.96253333333333335</c:v>
                </c:pt>
                <c:pt idx="176">
                  <c:v>0.96253333333333335</c:v>
                </c:pt>
                <c:pt idx="177">
                  <c:v>0.96253333333333335</c:v>
                </c:pt>
                <c:pt idx="186">
                  <c:v>1.0257000000000001</c:v>
                </c:pt>
                <c:pt idx="187">
                  <c:v>1.0257000000000001</c:v>
                </c:pt>
                <c:pt idx="188">
                  <c:v>1.0257000000000001</c:v>
                </c:pt>
                <c:pt idx="189">
                  <c:v>1.0257000000000001</c:v>
                </c:pt>
                <c:pt idx="190">
                  <c:v>1.0257000000000001</c:v>
                </c:pt>
                <c:pt idx="191">
                  <c:v>1.0257000000000001</c:v>
                </c:pt>
                <c:pt idx="192">
                  <c:v>1.0257000000000001</c:v>
                </c:pt>
                <c:pt idx="193">
                  <c:v>1.0257000000000001</c:v>
                </c:pt>
                <c:pt idx="194">
                  <c:v>1.0257000000000001</c:v>
                </c:pt>
                <c:pt idx="195">
                  <c:v>1.0257000000000001</c:v>
                </c:pt>
                <c:pt idx="196">
                  <c:v>1.0257000000000001</c:v>
                </c:pt>
                <c:pt idx="197">
                  <c:v>1.1677666666666666</c:v>
                </c:pt>
                <c:pt idx="198">
                  <c:v>1.1677666666666666</c:v>
                </c:pt>
                <c:pt idx="199">
                  <c:v>1.3362499999999999</c:v>
                </c:pt>
                <c:pt idx="200">
                  <c:v>1.3362499999999999</c:v>
                </c:pt>
                <c:pt idx="201">
                  <c:v>1.3362499999999999</c:v>
                </c:pt>
                <c:pt idx="202">
                  <c:v>1.3362499999999999</c:v>
                </c:pt>
                <c:pt idx="203">
                  <c:v>1.3362499999999999</c:v>
                </c:pt>
                <c:pt idx="204">
                  <c:v>1.3362499999999999</c:v>
                </c:pt>
                <c:pt idx="205">
                  <c:v>1.3362499999999999</c:v>
                </c:pt>
                <c:pt idx="206">
                  <c:v>1.3362499999999999</c:v>
                </c:pt>
                <c:pt idx="225">
                  <c:v>1.4329000000000001</c:v>
                </c:pt>
                <c:pt idx="226">
                  <c:v>1.4329000000000001</c:v>
                </c:pt>
                <c:pt idx="227">
                  <c:v>1.4329000000000001</c:v>
                </c:pt>
                <c:pt idx="228">
                  <c:v>1.4329000000000001</c:v>
                </c:pt>
                <c:pt idx="229">
                  <c:v>1.4329000000000001</c:v>
                </c:pt>
                <c:pt idx="230">
                  <c:v>1.4329000000000001</c:v>
                </c:pt>
                <c:pt idx="231">
                  <c:v>1.4329000000000001</c:v>
                </c:pt>
                <c:pt idx="232">
                  <c:v>1.4329000000000001</c:v>
                </c:pt>
                <c:pt idx="233">
                  <c:v>1.4329000000000001</c:v>
                </c:pt>
                <c:pt idx="234">
                  <c:v>1.4329000000000001</c:v>
                </c:pt>
                <c:pt idx="235">
                  <c:v>1.4329000000000001</c:v>
                </c:pt>
                <c:pt idx="236">
                  <c:v>1.4329000000000001</c:v>
                </c:pt>
                <c:pt idx="237">
                  <c:v>1.5564833333333332</c:v>
                </c:pt>
                <c:pt idx="238">
                  <c:v>1.5564833333333332</c:v>
                </c:pt>
                <c:pt idx="239">
                  <c:v>1.9274</c:v>
                </c:pt>
                <c:pt idx="240">
                  <c:v>1.9274</c:v>
                </c:pt>
                <c:pt idx="241">
                  <c:v>2.0125999999999999</c:v>
                </c:pt>
                <c:pt idx="242">
                  <c:v>2.0125999999999999</c:v>
                </c:pt>
                <c:pt idx="243">
                  <c:v>2.0801666666666665</c:v>
                </c:pt>
                <c:pt idx="244">
                  <c:v>2.0801666666666665</c:v>
                </c:pt>
                <c:pt idx="245">
                  <c:v>2.1469999999999998</c:v>
                </c:pt>
                <c:pt idx="246">
                  <c:v>2.1470166666666666</c:v>
                </c:pt>
                <c:pt idx="247">
                  <c:v>2.1470166666666666</c:v>
                </c:pt>
                <c:pt idx="248">
                  <c:v>2.1470166666666666</c:v>
                </c:pt>
                <c:pt idx="249">
                  <c:v>2.1470166666666666</c:v>
                </c:pt>
                <c:pt idx="250">
                  <c:v>2.1470166666666666</c:v>
                </c:pt>
                <c:pt idx="251">
                  <c:v>2.1470166666666666</c:v>
                </c:pt>
                <c:pt idx="252">
                  <c:v>2.3388833333333334</c:v>
                </c:pt>
                <c:pt idx="253">
                  <c:v>2.3784333333333332</c:v>
                </c:pt>
                <c:pt idx="254">
                  <c:v>2.3784333333333332</c:v>
                </c:pt>
                <c:pt idx="255">
                  <c:v>2.4078333333333335</c:v>
                </c:pt>
                <c:pt idx="259">
                  <c:v>2.4078666666666666</c:v>
                </c:pt>
                <c:pt idx="260">
                  <c:v>2.5197500000000002</c:v>
                </c:pt>
                <c:pt idx="261">
                  <c:v>2.5197500000000002</c:v>
                </c:pt>
                <c:pt idx="262">
                  <c:v>2.5197500000000002</c:v>
                </c:pt>
                <c:pt idx="263">
                  <c:v>2.5197500000000002</c:v>
                </c:pt>
                <c:pt idx="281">
                  <c:v>2.5472666666666668</c:v>
                </c:pt>
                <c:pt idx="282">
                  <c:v>2.5472666666666668</c:v>
                </c:pt>
                <c:pt idx="283">
                  <c:v>2.5472666666666668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AE-4B05-AB21-D57339AA6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982415"/>
        <c:axId val="9869899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Min per State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11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baaah!$B:$B</c15:sqref>
                        </c15:formulaRef>
                      </c:ext>
                    </c:extLst>
                    <c:strCache>
                      <c:ptCount val="294"/>
                      <c:pt idx="0">
                        <c:v>total measurements</c:v>
                      </c:pt>
                      <c:pt idx="1">
                        <c:v>total unique states</c:v>
                      </c:pt>
                      <c:pt idx="4">
                        <c:v>State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8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57</c:v>
                      </c:pt>
                      <c:pt idx="53">
                        <c:v>58</c:v>
                      </c:pt>
                      <c:pt idx="54">
                        <c:v>59</c:v>
                      </c:pt>
                      <c:pt idx="55">
                        <c:v>60</c:v>
                      </c:pt>
                      <c:pt idx="56">
                        <c:v>63</c:v>
                      </c:pt>
                      <c:pt idx="57">
                        <c:v>64</c:v>
                      </c:pt>
                      <c:pt idx="58">
                        <c:v>65</c:v>
                      </c:pt>
                      <c:pt idx="59">
                        <c:v>66</c:v>
                      </c:pt>
                      <c:pt idx="60">
                        <c:v>67</c:v>
                      </c:pt>
                      <c:pt idx="61">
                        <c:v>68</c:v>
                      </c:pt>
                      <c:pt idx="62">
                        <c:v>69</c:v>
                      </c:pt>
                      <c:pt idx="63">
                        <c:v>70</c:v>
                      </c:pt>
                      <c:pt idx="64">
                        <c:v>71</c:v>
                      </c:pt>
                      <c:pt idx="65">
                        <c:v>72</c:v>
                      </c:pt>
                      <c:pt idx="66">
                        <c:v>73</c:v>
                      </c:pt>
                      <c:pt idx="67">
                        <c:v>74</c:v>
                      </c:pt>
                      <c:pt idx="68">
                        <c:v>75</c:v>
                      </c:pt>
                      <c:pt idx="69">
                        <c:v>77</c:v>
                      </c:pt>
                      <c:pt idx="70">
                        <c:v>78</c:v>
                      </c:pt>
                      <c:pt idx="71">
                        <c:v>79</c:v>
                      </c:pt>
                      <c:pt idx="72">
                        <c:v>80</c:v>
                      </c:pt>
                      <c:pt idx="73">
                        <c:v>81</c:v>
                      </c:pt>
                      <c:pt idx="74">
                        <c:v>81</c:v>
                      </c:pt>
                      <c:pt idx="75">
                        <c:v>82</c:v>
                      </c:pt>
                      <c:pt idx="76">
                        <c:v>83</c:v>
                      </c:pt>
                      <c:pt idx="77">
                        <c:v>84</c:v>
                      </c:pt>
                      <c:pt idx="78">
                        <c:v>86</c:v>
                      </c:pt>
                      <c:pt idx="79">
                        <c:v>87</c:v>
                      </c:pt>
                      <c:pt idx="80">
                        <c:v>87</c:v>
                      </c:pt>
                      <c:pt idx="81">
                        <c:v>88</c:v>
                      </c:pt>
                      <c:pt idx="82">
                        <c:v>89</c:v>
                      </c:pt>
                      <c:pt idx="83">
                        <c:v>89</c:v>
                      </c:pt>
                      <c:pt idx="84">
                        <c:v>90</c:v>
                      </c:pt>
                      <c:pt idx="85">
                        <c:v>90</c:v>
                      </c:pt>
                      <c:pt idx="86">
                        <c:v>92</c:v>
                      </c:pt>
                      <c:pt idx="87">
                        <c:v>93</c:v>
                      </c:pt>
                      <c:pt idx="88">
                        <c:v>94</c:v>
                      </c:pt>
                      <c:pt idx="89">
                        <c:v>95</c:v>
                      </c:pt>
                      <c:pt idx="90">
                        <c:v>97</c:v>
                      </c:pt>
                      <c:pt idx="91">
                        <c:v>98</c:v>
                      </c:pt>
                      <c:pt idx="92">
                        <c:v>99</c:v>
                      </c:pt>
                      <c:pt idx="93">
                        <c:v>100</c:v>
                      </c:pt>
                      <c:pt idx="94">
                        <c:v>101</c:v>
                      </c:pt>
                      <c:pt idx="95">
                        <c:v>103</c:v>
                      </c:pt>
                      <c:pt idx="96">
                        <c:v>104</c:v>
                      </c:pt>
                      <c:pt idx="97">
                        <c:v>105</c:v>
                      </c:pt>
                      <c:pt idx="98">
                        <c:v>106</c:v>
                      </c:pt>
                      <c:pt idx="99">
                        <c:v>109</c:v>
                      </c:pt>
                      <c:pt idx="100">
                        <c:v>110</c:v>
                      </c:pt>
                      <c:pt idx="101">
                        <c:v>111</c:v>
                      </c:pt>
                      <c:pt idx="102">
                        <c:v>112</c:v>
                      </c:pt>
                      <c:pt idx="103">
                        <c:v>113</c:v>
                      </c:pt>
                      <c:pt idx="104">
                        <c:v>114</c:v>
                      </c:pt>
                      <c:pt idx="105">
                        <c:v>115</c:v>
                      </c:pt>
                      <c:pt idx="106">
                        <c:v>116</c:v>
                      </c:pt>
                      <c:pt idx="107">
                        <c:v>118</c:v>
                      </c:pt>
                      <c:pt idx="108">
                        <c:v>119</c:v>
                      </c:pt>
                      <c:pt idx="109">
                        <c:v>120</c:v>
                      </c:pt>
                      <c:pt idx="110">
                        <c:v>121</c:v>
                      </c:pt>
                      <c:pt idx="111">
                        <c:v>122</c:v>
                      </c:pt>
                      <c:pt idx="112">
                        <c:v>123</c:v>
                      </c:pt>
                      <c:pt idx="113">
                        <c:v>124</c:v>
                      </c:pt>
                      <c:pt idx="114">
                        <c:v>126</c:v>
                      </c:pt>
                      <c:pt idx="115">
                        <c:v>127</c:v>
                      </c:pt>
                      <c:pt idx="116">
                        <c:v>128</c:v>
                      </c:pt>
                      <c:pt idx="117">
                        <c:v>129</c:v>
                      </c:pt>
                      <c:pt idx="118">
                        <c:v>135</c:v>
                      </c:pt>
                      <c:pt idx="119">
                        <c:v>137</c:v>
                      </c:pt>
                      <c:pt idx="120">
                        <c:v>139</c:v>
                      </c:pt>
                      <c:pt idx="121">
                        <c:v>140</c:v>
                      </c:pt>
                      <c:pt idx="122">
                        <c:v>141</c:v>
                      </c:pt>
                      <c:pt idx="123">
                        <c:v>143</c:v>
                      </c:pt>
                      <c:pt idx="124">
                        <c:v>143</c:v>
                      </c:pt>
                      <c:pt idx="125">
                        <c:v>144</c:v>
                      </c:pt>
                      <c:pt idx="126">
                        <c:v>145</c:v>
                      </c:pt>
                      <c:pt idx="127">
                        <c:v>146</c:v>
                      </c:pt>
                      <c:pt idx="128">
                        <c:v>148</c:v>
                      </c:pt>
                      <c:pt idx="129">
                        <c:v>148</c:v>
                      </c:pt>
                      <c:pt idx="130">
                        <c:v>149</c:v>
                      </c:pt>
                      <c:pt idx="131">
                        <c:v>150</c:v>
                      </c:pt>
                      <c:pt idx="132">
                        <c:v>153</c:v>
                      </c:pt>
                      <c:pt idx="133">
                        <c:v>155</c:v>
                      </c:pt>
                      <c:pt idx="134">
                        <c:v>156</c:v>
                      </c:pt>
                      <c:pt idx="135">
                        <c:v>157</c:v>
                      </c:pt>
                      <c:pt idx="136">
                        <c:v>158</c:v>
                      </c:pt>
                      <c:pt idx="137">
                        <c:v>159</c:v>
                      </c:pt>
                      <c:pt idx="138">
                        <c:v>159</c:v>
                      </c:pt>
                      <c:pt idx="139">
                        <c:v>160</c:v>
                      </c:pt>
                      <c:pt idx="140">
                        <c:v>161</c:v>
                      </c:pt>
                      <c:pt idx="141">
                        <c:v>163</c:v>
                      </c:pt>
                      <c:pt idx="142">
                        <c:v>164</c:v>
                      </c:pt>
                      <c:pt idx="143">
                        <c:v>165</c:v>
                      </c:pt>
                      <c:pt idx="144">
                        <c:v>166</c:v>
                      </c:pt>
                      <c:pt idx="145">
                        <c:v>169</c:v>
                      </c:pt>
                      <c:pt idx="146">
                        <c:v>170</c:v>
                      </c:pt>
                      <c:pt idx="147">
                        <c:v>172</c:v>
                      </c:pt>
                      <c:pt idx="148">
                        <c:v>173</c:v>
                      </c:pt>
                      <c:pt idx="149">
                        <c:v>174</c:v>
                      </c:pt>
                      <c:pt idx="150">
                        <c:v>175</c:v>
                      </c:pt>
                      <c:pt idx="151">
                        <c:v>176</c:v>
                      </c:pt>
                      <c:pt idx="152">
                        <c:v>177</c:v>
                      </c:pt>
                      <c:pt idx="153">
                        <c:v>178</c:v>
                      </c:pt>
                      <c:pt idx="154">
                        <c:v>179</c:v>
                      </c:pt>
                      <c:pt idx="155">
                        <c:v>180</c:v>
                      </c:pt>
                      <c:pt idx="156">
                        <c:v>181</c:v>
                      </c:pt>
                      <c:pt idx="157">
                        <c:v>183</c:v>
                      </c:pt>
                      <c:pt idx="158">
                        <c:v>183</c:v>
                      </c:pt>
                      <c:pt idx="159">
                        <c:v>184</c:v>
                      </c:pt>
                      <c:pt idx="160">
                        <c:v>185</c:v>
                      </c:pt>
                      <c:pt idx="161">
                        <c:v>186</c:v>
                      </c:pt>
                      <c:pt idx="162">
                        <c:v>188</c:v>
                      </c:pt>
                      <c:pt idx="163">
                        <c:v>189</c:v>
                      </c:pt>
                      <c:pt idx="164">
                        <c:v>190</c:v>
                      </c:pt>
                      <c:pt idx="165">
                        <c:v>191</c:v>
                      </c:pt>
                      <c:pt idx="166">
                        <c:v>192</c:v>
                      </c:pt>
                      <c:pt idx="167">
                        <c:v>193</c:v>
                      </c:pt>
                      <c:pt idx="168">
                        <c:v>194</c:v>
                      </c:pt>
                      <c:pt idx="169">
                        <c:v>196</c:v>
                      </c:pt>
                      <c:pt idx="170">
                        <c:v>197</c:v>
                      </c:pt>
                      <c:pt idx="171">
                        <c:v>198</c:v>
                      </c:pt>
                      <c:pt idx="172">
                        <c:v>199</c:v>
                      </c:pt>
                      <c:pt idx="173">
                        <c:v>201</c:v>
                      </c:pt>
                      <c:pt idx="174">
                        <c:v>201</c:v>
                      </c:pt>
                      <c:pt idx="175">
                        <c:v>202</c:v>
                      </c:pt>
                      <c:pt idx="176">
                        <c:v>203</c:v>
                      </c:pt>
                      <c:pt idx="177">
                        <c:v>204</c:v>
                      </c:pt>
                      <c:pt idx="178">
                        <c:v>206</c:v>
                      </c:pt>
                      <c:pt idx="179">
                        <c:v>206</c:v>
                      </c:pt>
                      <c:pt idx="180">
                        <c:v>207</c:v>
                      </c:pt>
                      <c:pt idx="181">
                        <c:v>208</c:v>
                      </c:pt>
                      <c:pt idx="182">
                        <c:v>210</c:v>
                      </c:pt>
                      <c:pt idx="183">
                        <c:v>212</c:v>
                      </c:pt>
                      <c:pt idx="184">
                        <c:v>213</c:v>
                      </c:pt>
                      <c:pt idx="185">
                        <c:v>214</c:v>
                      </c:pt>
                      <c:pt idx="186">
                        <c:v>215</c:v>
                      </c:pt>
                      <c:pt idx="187">
                        <c:v>217</c:v>
                      </c:pt>
                      <c:pt idx="188">
                        <c:v>218</c:v>
                      </c:pt>
                      <c:pt idx="189">
                        <c:v>219</c:v>
                      </c:pt>
                      <c:pt idx="190">
                        <c:v>223</c:v>
                      </c:pt>
                      <c:pt idx="191">
                        <c:v>225</c:v>
                      </c:pt>
                      <c:pt idx="192">
                        <c:v>227</c:v>
                      </c:pt>
                      <c:pt idx="193">
                        <c:v>228</c:v>
                      </c:pt>
                      <c:pt idx="194">
                        <c:v>229</c:v>
                      </c:pt>
                      <c:pt idx="195">
                        <c:v>230</c:v>
                      </c:pt>
                      <c:pt idx="196">
                        <c:v>231</c:v>
                      </c:pt>
                      <c:pt idx="197">
                        <c:v>233</c:v>
                      </c:pt>
                      <c:pt idx="198">
                        <c:v>234</c:v>
                      </c:pt>
                      <c:pt idx="199">
                        <c:v>235</c:v>
                      </c:pt>
                      <c:pt idx="200">
                        <c:v>236</c:v>
                      </c:pt>
                      <c:pt idx="201">
                        <c:v>239</c:v>
                      </c:pt>
                      <c:pt idx="202">
                        <c:v>240</c:v>
                      </c:pt>
                      <c:pt idx="203">
                        <c:v>242</c:v>
                      </c:pt>
                      <c:pt idx="204">
                        <c:v>243</c:v>
                      </c:pt>
                      <c:pt idx="205">
                        <c:v>244</c:v>
                      </c:pt>
                      <c:pt idx="206">
                        <c:v>245</c:v>
                      </c:pt>
                      <c:pt idx="207">
                        <c:v>246</c:v>
                      </c:pt>
                      <c:pt idx="208">
                        <c:v>247</c:v>
                      </c:pt>
                      <c:pt idx="209">
                        <c:v>248</c:v>
                      </c:pt>
                      <c:pt idx="210">
                        <c:v>249</c:v>
                      </c:pt>
                      <c:pt idx="211">
                        <c:v>251</c:v>
                      </c:pt>
                      <c:pt idx="212">
                        <c:v>252</c:v>
                      </c:pt>
                      <c:pt idx="213">
                        <c:v>253</c:v>
                      </c:pt>
                      <c:pt idx="214">
                        <c:v>254</c:v>
                      </c:pt>
                      <c:pt idx="215">
                        <c:v>255</c:v>
                      </c:pt>
                      <c:pt idx="216">
                        <c:v>256</c:v>
                      </c:pt>
                      <c:pt idx="217">
                        <c:v>257</c:v>
                      </c:pt>
                      <c:pt idx="218">
                        <c:v>259</c:v>
                      </c:pt>
                      <c:pt idx="219">
                        <c:v>260</c:v>
                      </c:pt>
                      <c:pt idx="220">
                        <c:v>261</c:v>
                      </c:pt>
                      <c:pt idx="221">
                        <c:v>262</c:v>
                      </c:pt>
                      <c:pt idx="222">
                        <c:v>264</c:v>
                      </c:pt>
                      <c:pt idx="223">
                        <c:v>265</c:v>
                      </c:pt>
                      <c:pt idx="224">
                        <c:v>266</c:v>
                      </c:pt>
                      <c:pt idx="225">
                        <c:v>267</c:v>
                      </c:pt>
                      <c:pt idx="226">
                        <c:v>268</c:v>
                      </c:pt>
                      <c:pt idx="227">
                        <c:v>269</c:v>
                      </c:pt>
                      <c:pt idx="228">
                        <c:v>269</c:v>
                      </c:pt>
                      <c:pt idx="229">
                        <c:v>269</c:v>
                      </c:pt>
                      <c:pt idx="230">
                        <c:v>271</c:v>
                      </c:pt>
                      <c:pt idx="231">
                        <c:v>272</c:v>
                      </c:pt>
                      <c:pt idx="232">
                        <c:v>273</c:v>
                      </c:pt>
                      <c:pt idx="233">
                        <c:v>274</c:v>
                      </c:pt>
                      <c:pt idx="234">
                        <c:v>275</c:v>
                      </c:pt>
                      <c:pt idx="235">
                        <c:v>276</c:v>
                      </c:pt>
                      <c:pt idx="236">
                        <c:v>277</c:v>
                      </c:pt>
                      <c:pt idx="237">
                        <c:v>279</c:v>
                      </c:pt>
                      <c:pt idx="238">
                        <c:v>280</c:v>
                      </c:pt>
                      <c:pt idx="239">
                        <c:v>281</c:v>
                      </c:pt>
                      <c:pt idx="240">
                        <c:v>282</c:v>
                      </c:pt>
                      <c:pt idx="241">
                        <c:v>285</c:v>
                      </c:pt>
                      <c:pt idx="242">
                        <c:v>286</c:v>
                      </c:pt>
                      <c:pt idx="243">
                        <c:v>290</c:v>
                      </c:pt>
                      <c:pt idx="244">
                        <c:v>291</c:v>
                      </c:pt>
                      <c:pt idx="245">
                        <c:v>293</c:v>
                      </c:pt>
                      <c:pt idx="246">
                        <c:v>294</c:v>
                      </c:pt>
                      <c:pt idx="247">
                        <c:v>296</c:v>
                      </c:pt>
                      <c:pt idx="248">
                        <c:v>297</c:v>
                      </c:pt>
                      <c:pt idx="249">
                        <c:v>298</c:v>
                      </c:pt>
                      <c:pt idx="250">
                        <c:v>298</c:v>
                      </c:pt>
                      <c:pt idx="251">
                        <c:v>299</c:v>
                      </c:pt>
                      <c:pt idx="252">
                        <c:v>300</c:v>
                      </c:pt>
                      <c:pt idx="253">
                        <c:v>301</c:v>
                      </c:pt>
                      <c:pt idx="254">
                        <c:v>302</c:v>
                      </c:pt>
                      <c:pt idx="255">
                        <c:v>303</c:v>
                      </c:pt>
                      <c:pt idx="256">
                        <c:v>308</c:v>
                      </c:pt>
                      <c:pt idx="257">
                        <c:v>311</c:v>
                      </c:pt>
                      <c:pt idx="258">
                        <c:v>312</c:v>
                      </c:pt>
                      <c:pt idx="259">
                        <c:v>313</c:v>
                      </c:pt>
                      <c:pt idx="260">
                        <c:v>313</c:v>
                      </c:pt>
                      <c:pt idx="261">
                        <c:v>314</c:v>
                      </c:pt>
                      <c:pt idx="262">
                        <c:v>316</c:v>
                      </c:pt>
                      <c:pt idx="263">
                        <c:v>316</c:v>
                      </c:pt>
                      <c:pt idx="264">
                        <c:v>321</c:v>
                      </c:pt>
                      <c:pt idx="265">
                        <c:v>322</c:v>
                      </c:pt>
                      <c:pt idx="266">
                        <c:v>323</c:v>
                      </c:pt>
                      <c:pt idx="267">
                        <c:v>324</c:v>
                      </c:pt>
                      <c:pt idx="268">
                        <c:v>326</c:v>
                      </c:pt>
                      <c:pt idx="269">
                        <c:v>327</c:v>
                      </c:pt>
                      <c:pt idx="270">
                        <c:v>328</c:v>
                      </c:pt>
                      <c:pt idx="271">
                        <c:v>329</c:v>
                      </c:pt>
                      <c:pt idx="272">
                        <c:v>330</c:v>
                      </c:pt>
                      <c:pt idx="273">
                        <c:v>331</c:v>
                      </c:pt>
                      <c:pt idx="274">
                        <c:v>332</c:v>
                      </c:pt>
                      <c:pt idx="275">
                        <c:v>334</c:v>
                      </c:pt>
                      <c:pt idx="276">
                        <c:v>335</c:v>
                      </c:pt>
                      <c:pt idx="277">
                        <c:v>336</c:v>
                      </c:pt>
                      <c:pt idx="278">
                        <c:v>337</c:v>
                      </c:pt>
                      <c:pt idx="279">
                        <c:v>339</c:v>
                      </c:pt>
                      <c:pt idx="280">
                        <c:v>339</c:v>
                      </c:pt>
                      <c:pt idx="281">
                        <c:v>340</c:v>
                      </c:pt>
                      <c:pt idx="282">
                        <c:v>341</c:v>
                      </c:pt>
                      <c:pt idx="283">
                        <c:v>342</c:v>
                      </c:pt>
                      <c:pt idx="284">
                        <c:v>344</c:v>
                      </c:pt>
                      <c:pt idx="285">
                        <c:v>344</c:v>
                      </c:pt>
                      <c:pt idx="286">
                        <c:v>345</c:v>
                      </c:pt>
                      <c:pt idx="287">
                        <c:v>346</c:v>
                      </c:pt>
                      <c:pt idx="288">
                        <c:v>350</c:v>
                      </c:pt>
                      <c:pt idx="289">
                        <c:v>351</c:v>
                      </c:pt>
                      <c:pt idx="290">
                        <c:v>352</c:v>
                      </c:pt>
                      <c:pt idx="291">
                        <c:v>353</c:v>
                      </c:pt>
                      <c:pt idx="292">
                        <c:v>354</c:v>
                      </c:pt>
                      <c:pt idx="293">
                        <c:v>355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baaah!$W$5:$W$294</c15:sqref>
                        </c15:formulaRef>
                      </c:ext>
                    </c:extLst>
                    <c:numCache>
                      <c:formatCode>General</c:formatCode>
                      <c:ptCount val="290"/>
                      <c:pt idx="0">
                        <c:v>0</c:v>
                      </c:pt>
                      <c:pt idx="1">
                        <c:v>0.42101666666666665</c:v>
                      </c:pt>
                      <c:pt idx="2">
                        <c:v>0.42101666666666665</c:v>
                      </c:pt>
                      <c:pt idx="3">
                        <c:v>0.49895</c:v>
                      </c:pt>
                      <c:pt idx="4">
                        <c:v>1.77E-2</c:v>
                      </c:pt>
                      <c:pt idx="5">
                        <c:v>1.77E-2</c:v>
                      </c:pt>
                      <c:pt idx="6">
                        <c:v>1.77E-2</c:v>
                      </c:pt>
                      <c:pt idx="7">
                        <c:v>1.77E-2</c:v>
                      </c:pt>
                      <c:pt idx="8">
                        <c:v>1.77E-2</c:v>
                      </c:pt>
                      <c:pt idx="9">
                        <c:v>1.77E-2</c:v>
                      </c:pt>
                      <c:pt idx="10">
                        <c:v>1.77E-2</c:v>
                      </c:pt>
                      <c:pt idx="11">
                        <c:v>1.77E-2</c:v>
                      </c:pt>
                      <c:pt idx="12">
                        <c:v>1.77E-2</c:v>
                      </c:pt>
                      <c:pt idx="13">
                        <c:v>1.77E-2</c:v>
                      </c:pt>
                      <c:pt idx="14">
                        <c:v>1.77E-2</c:v>
                      </c:pt>
                      <c:pt idx="15">
                        <c:v>1.77E-2</c:v>
                      </c:pt>
                      <c:pt idx="16">
                        <c:v>1.77E-2</c:v>
                      </c:pt>
                      <c:pt idx="17">
                        <c:v>1.77E-2</c:v>
                      </c:pt>
                      <c:pt idx="18">
                        <c:v>1.77E-2</c:v>
                      </c:pt>
                      <c:pt idx="19">
                        <c:v>0.49896666666666667</c:v>
                      </c:pt>
                      <c:pt idx="20">
                        <c:v>0.49896666666666667</c:v>
                      </c:pt>
                      <c:pt idx="21">
                        <c:v>0.49896666666666667</c:v>
                      </c:pt>
                      <c:pt idx="22">
                        <c:v>0.54303333333333337</c:v>
                      </c:pt>
                      <c:pt idx="23">
                        <c:v>0.54304999999999992</c:v>
                      </c:pt>
                      <c:pt idx="24">
                        <c:v>0.54304999999999992</c:v>
                      </c:pt>
                      <c:pt idx="25">
                        <c:v>0.54304999999999992</c:v>
                      </c:pt>
                      <c:pt idx="26">
                        <c:v>0.54304999999999992</c:v>
                      </c:pt>
                      <c:pt idx="27">
                        <c:v>0.54304999999999992</c:v>
                      </c:pt>
                      <c:pt idx="28">
                        <c:v>0.54304999999999992</c:v>
                      </c:pt>
                      <c:pt idx="29">
                        <c:v>0.54304999999999992</c:v>
                      </c:pt>
                      <c:pt idx="30">
                        <c:v>0.54304999999999992</c:v>
                      </c:pt>
                      <c:pt idx="31">
                        <c:v>0.64331666666666665</c:v>
                      </c:pt>
                      <c:pt idx="32">
                        <c:v>0.64331666666666665</c:v>
                      </c:pt>
                      <c:pt idx="33">
                        <c:v>0.64331666666666665</c:v>
                      </c:pt>
                      <c:pt idx="34">
                        <c:v>0.64331666666666665</c:v>
                      </c:pt>
                      <c:pt idx="35">
                        <c:v>0.11795</c:v>
                      </c:pt>
                      <c:pt idx="36">
                        <c:v>0.11795</c:v>
                      </c:pt>
                      <c:pt idx="37">
                        <c:v>0.11795</c:v>
                      </c:pt>
                      <c:pt idx="38">
                        <c:v>0.11795</c:v>
                      </c:pt>
                      <c:pt idx="39">
                        <c:v>0.11795</c:v>
                      </c:pt>
                      <c:pt idx="40">
                        <c:v>0.11795</c:v>
                      </c:pt>
                      <c:pt idx="41">
                        <c:v>0.11795</c:v>
                      </c:pt>
                      <c:pt idx="42">
                        <c:v>0.11795</c:v>
                      </c:pt>
                      <c:pt idx="43">
                        <c:v>0.11795</c:v>
                      </c:pt>
                      <c:pt idx="44">
                        <c:v>0.11795</c:v>
                      </c:pt>
                      <c:pt idx="45">
                        <c:v>0.11795</c:v>
                      </c:pt>
                      <c:pt idx="46">
                        <c:v>0.11795</c:v>
                      </c:pt>
                      <c:pt idx="47">
                        <c:v>0.11795</c:v>
                      </c:pt>
                      <c:pt idx="48">
                        <c:v>0.11795</c:v>
                      </c:pt>
                      <c:pt idx="49">
                        <c:v>0.11795</c:v>
                      </c:pt>
                      <c:pt idx="50">
                        <c:v>0.11795</c:v>
                      </c:pt>
                      <c:pt idx="51">
                        <c:v>0.11795</c:v>
                      </c:pt>
                      <c:pt idx="52">
                        <c:v>0.70514999999999994</c:v>
                      </c:pt>
                      <c:pt idx="53">
                        <c:v>0.70514999999999994</c:v>
                      </c:pt>
                      <c:pt idx="54">
                        <c:v>0.70514999999999994</c:v>
                      </c:pt>
                      <c:pt idx="55">
                        <c:v>0.70514999999999994</c:v>
                      </c:pt>
                      <c:pt idx="56">
                        <c:v>0.70514999999999994</c:v>
                      </c:pt>
                      <c:pt idx="57">
                        <c:v>0.70514999999999994</c:v>
                      </c:pt>
                      <c:pt idx="58">
                        <c:v>0.70514999999999994</c:v>
                      </c:pt>
                      <c:pt idx="59">
                        <c:v>0.70514999999999994</c:v>
                      </c:pt>
                      <c:pt idx="60">
                        <c:v>0.70514999999999994</c:v>
                      </c:pt>
                      <c:pt idx="61">
                        <c:v>0.70514999999999994</c:v>
                      </c:pt>
                      <c:pt idx="62">
                        <c:v>0.70514999999999994</c:v>
                      </c:pt>
                      <c:pt idx="63">
                        <c:v>0.70514999999999994</c:v>
                      </c:pt>
                      <c:pt idx="64">
                        <c:v>0.70514999999999994</c:v>
                      </c:pt>
                      <c:pt idx="65">
                        <c:v>0.70514999999999994</c:v>
                      </c:pt>
                      <c:pt idx="66">
                        <c:v>0.70514999999999994</c:v>
                      </c:pt>
                      <c:pt idx="67">
                        <c:v>0.70514999999999994</c:v>
                      </c:pt>
                      <c:pt idx="68">
                        <c:v>0.70514999999999994</c:v>
                      </c:pt>
                      <c:pt idx="69">
                        <c:v>1.0646333333333333</c:v>
                      </c:pt>
                      <c:pt idx="70">
                        <c:v>1.0646499999999999</c:v>
                      </c:pt>
                      <c:pt idx="71">
                        <c:v>1.0646499999999999</c:v>
                      </c:pt>
                      <c:pt idx="72">
                        <c:v>1.0646499999999999</c:v>
                      </c:pt>
                      <c:pt idx="73">
                        <c:v>1.0646499999999999</c:v>
                      </c:pt>
                      <c:pt idx="74">
                        <c:v>1.0828500000000001</c:v>
                      </c:pt>
                      <c:pt idx="75">
                        <c:v>1.0917333333333334</c:v>
                      </c:pt>
                      <c:pt idx="76">
                        <c:v>0.22731666666666667</c:v>
                      </c:pt>
                      <c:pt idx="77">
                        <c:v>0.22731666666666667</c:v>
                      </c:pt>
                      <c:pt idx="78">
                        <c:v>1.09175</c:v>
                      </c:pt>
                      <c:pt idx="79">
                        <c:v>0.25674999999999998</c:v>
                      </c:pt>
                      <c:pt idx="80">
                        <c:v>1.1096166666666667</c:v>
                      </c:pt>
                      <c:pt idx="81">
                        <c:v>1.1096333333333335</c:v>
                      </c:pt>
                      <c:pt idx="82">
                        <c:v>1.1096333333333335</c:v>
                      </c:pt>
                      <c:pt idx="83">
                        <c:v>1.1096333333333335</c:v>
                      </c:pt>
                      <c:pt idx="84">
                        <c:v>1.1096333333333335</c:v>
                      </c:pt>
                      <c:pt idx="85">
                        <c:v>1.1096333333333335</c:v>
                      </c:pt>
                      <c:pt idx="86">
                        <c:v>0.2567666666666667</c:v>
                      </c:pt>
                      <c:pt idx="87">
                        <c:v>0.2567666666666667</c:v>
                      </c:pt>
                      <c:pt idx="88">
                        <c:v>0.2567666666666667</c:v>
                      </c:pt>
                      <c:pt idx="89">
                        <c:v>0.2567666666666667</c:v>
                      </c:pt>
                      <c:pt idx="90">
                        <c:v>0.2567666666666667</c:v>
                      </c:pt>
                      <c:pt idx="91">
                        <c:v>0.2567666666666667</c:v>
                      </c:pt>
                      <c:pt idx="92">
                        <c:v>0.2567666666666667</c:v>
                      </c:pt>
                      <c:pt idx="93">
                        <c:v>0.2567666666666667</c:v>
                      </c:pt>
                      <c:pt idx="94">
                        <c:v>0.2567666666666667</c:v>
                      </c:pt>
                      <c:pt idx="95">
                        <c:v>0.46475000000000005</c:v>
                      </c:pt>
                      <c:pt idx="96">
                        <c:v>0.46475000000000005</c:v>
                      </c:pt>
                      <c:pt idx="97">
                        <c:v>0.46475000000000005</c:v>
                      </c:pt>
                      <c:pt idx="98">
                        <c:v>0.46475000000000005</c:v>
                      </c:pt>
                      <c:pt idx="99">
                        <c:v>0.46475000000000005</c:v>
                      </c:pt>
                      <c:pt idx="100">
                        <c:v>0.46475000000000005</c:v>
                      </c:pt>
                      <c:pt idx="101">
                        <c:v>0.46475000000000005</c:v>
                      </c:pt>
                      <c:pt idx="102">
                        <c:v>0.46475000000000005</c:v>
                      </c:pt>
                      <c:pt idx="103">
                        <c:v>1.1363166666666666</c:v>
                      </c:pt>
                      <c:pt idx="104">
                        <c:v>1.1363166666666666</c:v>
                      </c:pt>
                      <c:pt idx="105">
                        <c:v>1.1363166666666666</c:v>
                      </c:pt>
                      <c:pt idx="106">
                        <c:v>1.1363166666666666</c:v>
                      </c:pt>
                      <c:pt idx="107">
                        <c:v>1.1363166666666666</c:v>
                      </c:pt>
                      <c:pt idx="108">
                        <c:v>1.1363166666666666</c:v>
                      </c:pt>
                      <c:pt idx="109">
                        <c:v>1.1363166666666666</c:v>
                      </c:pt>
                      <c:pt idx="110">
                        <c:v>1.1363166666666666</c:v>
                      </c:pt>
                      <c:pt idx="111">
                        <c:v>1.1363166666666666</c:v>
                      </c:pt>
                      <c:pt idx="112">
                        <c:v>1.1363166666666666</c:v>
                      </c:pt>
                      <c:pt idx="113">
                        <c:v>1.1363166666666666</c:v>
                      </c:pt>
                      <c:pt idx="114">
                        <c:v>1.4105833333333335</c:v>
                      </c:pt>
                      <c:pt idx="115">
                        <c:v>1.4105833333333335</c:v>
                      </c:pt>
                      <c:pt idx="116">
                        <c:v>1.4105833333333335</c:v>
                      </c:pt>
                      <c:pt idx="117">
                        <c:v>1.4105833333333335</c:v>
                      </c:pt>
                      <c:pt idx="118">
                        <c:v>1.4105833333333335</c:v>
                      </c:pt>
                      <c:pt idx="119">
                        <c:v>1.6059333333333332</c:v>
                      </c:pt>
                      <c:pt idx="120">
                        <c:v>1.60595</c:v>
                      </c:pt>
                      <c:pt idx="121">
                        <c:v>1.60595</c:v>
                      </c:pt>
                      <c:pt idx="122">
                        <c:v>1.60595</c:v>
                      </c:pt>
                      <c:pt idx="123">
                        <c:v>1.60595</c:v>
                      </c:pt>
                      <c:pt idx="124">
                        <c:v>1.6138166666666665</c:v>
                      </c:pt>
                      <c:pt idx="125">
                        <c:v>0.56701666666666672</c:v>
                      </c:pt>
                      <c:pt idx="126">
                        <c:v>0.56701666666666672</c:v>
                      </c:pt>
                      <c:pt idx="127">
                        <c:v>0.56701666666666672</c:v>
                      </c:pt>
                      <c:pt idx="128">
                        <c:v>1.6138333333333332</c:v>
                      </c:pt>
                      <c:pt idx="129">
                        <c:v>1.6138333333333332</c:v>
                      </c:pt>
                      <c:pt idx="130">
                        <c:v>1.6138333333333332</c:v>
                      </c:pt>
                      <c:pt idx="131">
                        <c:v>1.6138333333333332</c:v>
                      </c:pt>
                      <c:pt idx="132">
                        <c:v>1.6138333333333332</c:v>
                      </c:pt>
                      <c:pt idx="133">
                        <c:v>1.6667166666666666</c:v>
                      </c:pt>
                      <c:pt idx="134">
                        <c:v>0.67081666666666673</c:v>
                      </c:pt>
                      <c:pt idx="135">
                        <c:v>0.67081666666666673</c:v>
                      </c:pt>
                      <c:pt idx="136">
                        <c:v>0.67081666666666673</c:v>
                      </c:pt>
                      <c:pt idx="137">
                        <c:v>0.67081666666666673</c:v>
                      </c:pt>
                      <c:pt idx="138">
                        <c:v>0.67081666666666673</c:v>
                      </c:pt>
                      <c:pt idx="139">
                        <c:v>0.67081666666666673</c:v>
                      </c:pt>
                      <c:pt idx="140">
                        <c:v>0.67081666666666673</c:v>
                      </c:pt>
                      <c:pt idx="141">
                        <c:v>0.78701666666666659</c:v>
                      </c:pt>
                      <c:pt idx="142">
                        <c:v>0.78701666666666659</c:v>
                      </c:pt>
                      <c:pt idx="143">
                        <c:v>0.85148333333333326</c:v>
                      </c:pt>
                      <c:pt idx="144">
                        <c:v>0.85148333333333326</c:v>
                      </c:pt>
                      <c:pt idx="145">
                        <c:v>0.85148333333333326</c:v>
                      </c:pt>
                      <c:pt idx="146">
                        <c:v>0.85148333333333326</c:v>
                      </c:pt>
                      <c:pt idx="147">
                        <c:v>0.85148333333333326</c:v>
                      </c:pt>
                      <c:pt idx="148">
                        <c:v>0.85148333333333326</c:v>
                      </c:pt>
                      <c:pt idx="149">
                        <c:v>0.85148333333333326</c:v>
                      </c:pt>
                      <c:pt idx="150">
                        <c:v>0.85148333333333326</c:v>
                      </c:pt>
                      <c:pt idx="151">
                        <c:v>0.85148333333333326</c:v>
                      </c:pt>
                      <c:pt idx="152">
                        <c:v>0.85148333333333326</c:v>
                      </c:pt>
                      <c:pt idx="153">
                        <c:v>0.96251666666666658</c:v>
                      </c:pt>
                      <c:pt idx="154">
                        <c:v>1.6667666666666667</c:v>
                      </c:pt>
                      <c:pt idx="155">
                        <c:v>1.6667666666666667</c:v>
                      </c:pt>
                      <c:pt idx="156">
                        <c:v>1.6667666666666667</c:v>
                      </c:pt>
                      <c:pt idx="157">
                        <c:v>1.6667666666666667</c:v>
                      </c:pt>
                      <c:pt idx="158">
                        <c:v>1.6667666666666667</c:v>
                      </c:pt>
                      <c:pt idx="159">
                        <c:v>1.6667666666666667</c:v>
                      </c:pt>
                      <c:pt idx="160">
                        <c:v>1.6667666666666667</c:v>
                      </c:pt>
                      <c:pt idx="161">
                        <c:v>1.6667666666666667</c:v>
                      </c:pt>
                      <c:pt idx="162">
                        <c:v>1.6667666666666667</c:v>
                      </c:pt>
                      <c:pt idx="163">
                        <c:v>1.6667666666666667</c:v>
                      </c:pt>
                      <c:pt idx="164">
                        <c:v>1.6667666666666667</c:v>
                      </c:pt>
                      <c:pt idx="165">
                        <c:v>1.6667666666666667</c:v>
                      </c:pt>
                      <c:pt idx="166">
                        <c:v>1.6667666666666667</c:v>
                      </c:pt>
                      <c:pt idx="167">
                        <c:v>1.6667666666666667</c:v>
                      </c:pt>
                      <c:pt idx="168">
                        <c:v>1.6667666666666667</c:v>
                      </c:pt>
                      <c:pt idx="169">
                        <c:v>2.0913833333333334</c:v>
                      </c:pt>
                      <c:pt idx="170">
                        <c:v>2.0913999999999997</c:v>
                      </c:pt>
                      <c:pt idx="171">
                        <c:v>2.0913999999999997</c:v>
                      </c:pt>
                      <c:pt idx="172">
                        <c:v>2.0913999999999997</c:v>
                      </c:pt>
                      <c:pt idx="173">
                        <c:v>2.0913999999999997</c:v>
                      </c:pt>
                      <c:pt idx="174">
                        <c:v>2.1142833333333333</c:v>
                      </c:pt>
                      <c:pt idx="175">
                        <c:v>0.96253333333333335</c:v>
                      </c:pt>
                      <c:pt idx="176">
                        <c:v>0.96253333333333335</c:v>
                      </c:pt>
                      <c:pt idx="177">
                        <c:v>0.96253333333333335</c:v>
                      </c:pt>
                      <c:pt idx="178">
                        <c:v>2.1143000000000001</c:v>
                      </c:pt>
                      <c:pt idx="179">
                        <c:v>2.1143000000000001</c:v>
                      </c:pt>
                      <c:pt idx="180">
                        <c:v>2.1143000000000001</c:v>
                      </c:pt>
                      <c:pt idx="181">
                        <c:v>2.1143000000000001</c:v>
                      </c:pt>
                      <c:pt idx="182">
                        <c:v>2.1143000000000001</c:v>
                      </c:pt>
                      <c:pt idx="183">
                        <c:v>2.1640333333333337</c:v>
                      </c:pt>
                      <c:pt idx="184">
                        <c:v>2.1640333333333337</c:v>
                      </c:pt>
                      <c:pt idx="185">
                        <c:v>2.1640333333333337</c:v>
                      </c:pt>
                      <c:pt idx="186">
                        <c:v>1.0257000000000001</c:v>
                      </c:pt>
                      <c:pt idx="187">
                        <c:v>1.0257000000000001</c:v>
                      </c:pt>
                      <c:pt idx="188">
                        <c:v>1.0257000000000001</c:v>
                      </c:pt>
                      <c:pt idx="189">
                        <c:v>1.0257000000000001</c:v>
                      </c:pt>
                      <c:pt idx="190">
                        <c:v>1.0257000000000001</c:v>
                      </c:pt>
                      <c:pt idx="191">
                        <c:v>1.0257000000000001</c:v>
                      </c:pt>
                      <c:pt idx="192">
                        <c:v>1.0257000000000001</c:v>
                      </c:pt>
                      <c:pt idx="193">
                        <c:v>1.0257000000000001</c:v>
                      </c:pt>
                      <c:pt idx="194">
                        <c:v>1.0257000000000001</c:v>
                      </c:pt>
                      <c:pt idx="195">
                        <c:v>1.0257000000000001</c:v>
                      </c:pt>
                      <c:pt idx="196">
                        <c:v>1.0257000000000001</c:v>
                      </c:pt>
                      <c:pt idx="197">
                        <c:v>1.1677666666666666</c:v>
                      </c:pt>
                      <c:pt idx="198">
                        <c:v>1.1677666666666666</c:v>
                      </c:pt>
                      <c:pt idx="199">
                        <c:v>1.3362499999999999</c:v>
                      </c:pt>
                      <c:pt idx="200">
                        <c:v>1.3362499999999999</c:v>
                      </c:pt>
                      <c:pt idx="201">
                        <c:v>1.3362499999999999</c:v>
                      </c:pt>
                      <c:pt idx="202">
                        <c:v>1.3362499999999999</c:v>
                      </c:pt>
                      <c:pt idx="203">
                        <c:v>1.3362499999999999</c:v>
                      </c:pt>
                      <c:pt idx="204">
                        <c:v>1.3362499999999999</c:v>
                      </c:pt>
                      <c:pt idx="205">
                        <c:v>1.3362499999999999</c:v>
                      </c:pt>
                      <c:pt idx="206">
                        <c:v>1.3362499999999999</c:v>
                      </c:pt>
                      <c:pt idx="207">
                        <c:v>2.2830833333333334</c:v>
                      </c:pt>
                      <c:pt idx="208">
                        <c:v>2.2830833333333334</c:v>
                      </c:pt>
                      <c:pt idx="209">
                        <c:v>2.2830833333333334</c:v>
                      </c:pt>
                      <c:pt idx="210">
                        <c:v>2.2830833333333334</c:v>
                      </c:pt>
                      <c:pt idx="211">
                        <c:v>2.2830833333333334</c:v>
                      </c:pt>
                      <c:pt idx="212">
                        <c:v>2.2830833333333334</c:v>
                      </c:pt>
                      <c:pt idx="213">
                        <c:v>2.2830833333333334</c:v>
                      </c:pt>
                      <c:pt idx="214">
                        <c:v>2.2830833333333334</c:v>
                      </c:pt>
                      <c:pt idx="215">
                        <c:v>2.2830833333333334</c:v>
                      </c:pt>
                      <c:pt idx="216">
                        <c:v>2.2830833333333334</c:v>
                      </c:pt>
                      <c:pt idx="217">
                        <c:v>2.2830833333333334</c:v>
                      </c:pt>
                      <c:pt idx="218">
                        <c:v>2.7464</c:v>
                      </c:pt>
                      <c:pt idx="219">
                        <c:v>2.7464</c:v>
                      </c:pt>
                      <c:pt idx="220">
                        <c:v>2.7464</c:v>
                      </c:pt>
                      <c:pt idx="221">
                        <c:v>2.7464</c:v>
                      </c:pt>
                      <c:pt idx="222">
                        <c:v>2.7464</c:v>
                      </c:pt>
                      <c:pt idx="223">
                        <c:v>2.7464</c:v>
                      </c:pt>
                      <c:pt idx="224">
                        <c:v>2.81915</c:v>
                      </c:pt>
                      <c:pt idx="225">
                        <c:v>1.4329000000000001</c:v>
                      </c:pt>
                      <c:pt idx="226">
                        <c:v>1.4329000000000001</c:v>
                      </c:pt>
                      <c:pt idx="227">
                        <c:v>1.4329000000000001</c:v>
                      </c:pt>
                      <c:pt idx="228">
                        <c:v>1.4329000000000001</c:v>
                      </c:pt>
                      <c:pt idx="229">
                        <c:v>1.4329000000000001</c:v>
                      </c:pt>
                      <c:pt idx="230">
                        <c:v>1.4329000000000001</c:v>
                      </c:pt>
                      <c:pt idx="231">
                        <c:v>1.4329000000000001</c:v>
                      </c:pt>
                      <c:pt idx="232">
                        <c:v>1.4329000000000001</c:v>
                      </c:pt>
                      <c:pt idx="233">
                        <c:v>1.4329000000000001</c:v>
                      </c:pt>
                      <c:pt idx="234">
                        <c:v>1.4329000000000001</c:v>
                      </c:pt>
                      <c:pt idx="235">
                        <c:v>1.4329000000000001</c:v>
                      </c:pt>
                      <c:pt idx="236">
                        <c:v>1.4329000000000001</c:v>
                      </c:pt>
                      <c:pt idx="237">
                        <c:v>1.5564833333333332</c:v>
                      </c:pt>
                      <c:pt idx="238">
                        <c:v>1.5564833333333332</c:v>
                      </c:pt>
                      <c:pt idx="239">
                        <c:v>1.9274</c:v>
                      </c:pt>
                      <c:pt idx="240">
                        <c:v>1.9274</c:v>
                      </c:pt>
                      <c:pt idx="241">
                        <c:v>2.0125999999999999</c:v>
                      </c:pt>
                      <c:pt idx="242">
                        <c:v>2.0125999999999999</c:v>
                      </c:pt>
                      <c:pt idx="243">
                        <c:v>2.0801666666666665</c:v>
                      </c:pt>
                      <c:pt idx="244">
                        <c:v>2.0801666666666665</c:v>
                      </c:pt>
                      <c:pt idx="245">
                        <c:v>2.1469999999999998</c:v>
                      </c:pt>
                      <c:pt idx="246">
                        <c:v>2.1470166666666666</c:v>
                      </c:pt>
                      <c:pt idx="247">
                        <c:v>2.1470166666666666</c:v>
                      </c:pt>
                      <c:pt idx="248">
                        <c:v>2.1470166666666666</c:v>
                      </c:pt>
                      <c:pt idx="249">
                        <c:v>2.1470166666666666</c:v>
                      </c:pt>
                      <c:pt idx="250">
                        <c:v>2.1470166666666666</c:v>
                      </c:pt>
                      <c:pt idx="251">
                        <c:v>2.1470166666666666</c:v>
                      </c:pt>
                      <c:pt idx="252">
                        <c:v>2.3388833333333334</c:v>
                      </c:pt>
                      <c:pt idx="253">
                        <c:v>2.3784333333333332</c:v>
                      </c:pt>
                      <c:pt idx="254">
                        <c:v>2.3784333333333332</c:v>
                      </c:pt>
                      <c:pt idx="255">
                        <c:v>2.4078333333333335</c:v>
                      </c:pt>
                      <c:pt idx="256">
                        <c:v>2.8191666666666668</c:v>
                      </c:pt>
                      <c:pt idx="257">
                        <c:v>2.8191666666666668</c:v>
                      </c:pt>
                      <c:pt idx="258">
                        <c:v>2.9559166666666665</c:v>
                      </c:pt>
                      <c:pt idx="259">
                        <c:v>2.4078666666666666</c:v>
                      </c:pt>
                      <c:pt idx="260">
                        <c:v>2.5197500000000002</c:v>
                      </c:pt>
                      <c:pt idx="261">
                        <c:v>2.5197500000000002</c:v>
                      </c:pt>
                      <c:pt idx="262">
                        <c:v>2.5197500000000002</c:v>
                      </c:pt>
                      <c:pt idx="263">
                        <c:v>2.5197500000000002</c:v>
                      </c:pt>
                      <c:pt idx="264">
                        <c:v>2.9559333333333333</c:v>
                      </c:pt>
                      <c:pt idx="265">
                        <c:v>2.9559333333333333</c:v>
                      </c:pt>
                      <c:pt idx="266">
                        <c:v>2.9559333333333333</c:v>
                      </c:pt>
                      <c:pt idx="267">
                        <c:v>2.9559333333333333</c:v>
                      </c:pt>
                      <c:pt idx="268">
                        <c:v>2.9559333333333333</c:v>
                      </c:pt>
                      <c:pt idx="269">
                        <c:v>2.9559333333333333</c:v>
                      </c:pt>
                      <c:pt idx="270">
                        <c:v>2.9559333333333333</c:v>
                      </c:pt>
                      <c:pt idx="271">
                        <c:v>2.9559333333333333</c:v>
                      </c:pt>
                      <c:pt idx="272">
                        <c:v>2.9559333333333333</c:v>
                      </c:pt>
                      <c:pt idx="273">
                        <c:v>2.9559333333333333</c:v>
                      </c:pt>
                      <c:pt idx="274">
                        <c:v>2.9559333333333333</c:v>
                      </c:pt>
                      <c:pt idx="275">
                        <c:v>3.5022833333333332</c:v>
                      </c:pt>
                      <c:pt idx="276">
                        <c:v>3.5023166666666667</c:v>
                      </c:pt>
                      <c:pt idx="277">
                        <c:v>3.5023166666666667</c:v>
                      </c:pt>
                      <c:pt idx="278">
                        <c:v>3.5023166666666667</c:v>
                      </c:pt>
                      <c:pt idx="279">
                        <c:v>3.5023166666666667</c:v>
                      </c:pt>
                      <c:pt idx="280">
                        <c:v>3.5521499999999997</c:v>
                      </c:pt>
                      <c:pt idx="281">
                        <c:v>2.5472666666666668</c:v>
                      </c:pt>
                      <c:pt idx="282">
                        <c:v>2.5472666666666668</c:v>
                      </c:pt>
                      <c:pt idx="283">
                        <c:v>2.5472666666666668</c:v>
                      </c:pt>
                      <c:pt idx="284">
                        <c:v>3.5521666666666665</c:v>
                      </c:pt>
                      <c:pt idx="285">
                        <c:v>3.5521666666666665</c:v>
                      </c:pt>
                      <c:pt idx="286">
                        <c:v>3.5521666666666665</c:v>
                      </c:pt>
                      <c:pt idx="287">
                        <c:v>3.5521666666666665</c:v>
                      </c:pt>
                      <c:pt idx="288">
                        <c:v>3.5521666666666665</c:v>
                      </c:pt>
                      <c:pt idx="289">
                        <c:v>3.5521666666666665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5549-4B21-8C36-EC7D735B2862}"/>
                  </c:ext>
                </c:extLst>
              </c15:ser>
            </c15:filteredScatterSeries>
            <c15:filteredScatterSeries>
              <c15:ser>
                <c:idx val="1"/>
                <c:order val="3"/>
                <c:tx>
                  <c:v>ActivePlayer v. State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baaah!$B:$B</c15:sqref>
                        </c15:formulaRef>
                      </c:ext>
                    </c:extLst>
                    <c:strCache>
                      <c:ptCount val="294"/>
                      <c:pt idx="0">
                        <c:v>total measurements</c:v>
                      </c:pt>
                      <c:pt idx="1">
                        <c:v>total unique states</c:v>
                      </c:pt>
                      <c:pt idx="4">
                        <c:v>State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8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57</c:v>
                      </c:pt>
                      <c:pt idx="53">
                        <c:v>58</c:v>
                      </c:pt>
                      <c:pt idx="54">
                        <c:v>59</c:v>
                      </c:pt>
                      <c:pt idx="55">
                        <c:v>60</c:v>
                      </c:pt>
                      <c:pt idx="56">
                        <c:v>63</c:v>
                      </c:pt>
                      <c:pt idx="57">
                        <c:v>64</c:v>
                      </c:pt>
                      <c:pt idx="58">
                        <c:v>65</c:v>
                      </c:pt>
                      <c:pt idx="59">
                        <c:v>66</c:v>
                      </c:pt>
                      <c:pt idx="60">
                        <c:v>67</c:v>
                      </c:pt>
                      <c:pt idx="61">
                        <c:v>68</c:v>
                      </c:pt>
                      <c:pt idx="62">
                        <c:v>69</c:v>
                      </c:pt>
                      <c:pt idx="63">
                        <c:v>70</c:v>
                      </c:pt>
                      <c:pt idx="64">
                        <c:v>71</c:v>
                      </c:pt>
                      <c:pt idx="65">
                        <c:v>72</c:v>
                      </c:pt>
                      <c:pt idx="66">
                        <c:v>73</c:v>
                      </c:pt>
                      <c:pt idx="67">
                        <c:v>74</c:v>
                      </c:pt>
                      <c:pt idx="68">
                        <c:v>75</c:v>
                      </c:pt>
                      <c:pt idx="69">
                        <c:v>77</c:v>
                      </c:pt>
                      <c:pt idx="70">
                        <c:v>78</c:v>
                      </c:pt>
                      <c:pt idx="71">
                        <c:v>79</c:v>
                      </c:pt>
                      <c:pt idx="72">
                        <c:v>80</c:v>
                      </c:pt>
                      <c:pt idx="73">
                        <c:v>81</c:v>
                      </c:pt>
                      <c:pt idx="74">
                        <c:v>81</c:v>
                      </c:pt>
                      <c:pt idx="75">
                        <c:v>82</c:v>
                      </c:pt>
                      <c:pt idx="76">
                        <c:v>83</c:v>
                      </c:pt>
                      <c:pt idx="77">
                        <c:v>84</c:v>
                      </c:pt>
                      <c:pt idx="78">
                        <c:v>86</c:v>
                      </c:pt>
                      <c:pt idx="79">
                        <c:v>87</c:v>
                      </c:pt>
                      <c:pt idx="80">
                        <c:v>87</c:v>
                      </c:pt>
                      <c:pt idx="81">
                        <c:v>88</c:v>
                      </c:pt>
                      <c:pt idx="82">
                        <c:v>89</c:v>
                      </c:pt>
                      <c:pt idx="83">
                        <c:v>89</c:v>
                      </c:pt>
                      <c:pt idx="84">
                        <c:v>90</c:v>
                      </c:pt>
                      <c:pt idx="85">
                        <c:v>90</c:v>
                      </c:pt>
                      <c:pt idx="86">
                        <c:v>92</c:v>
                      </c:pt>
                      <c:pt idx="87">
                        <c:v>93</c:v>
                      </c:pt>
                      <c:pt idx="88">
                        <c:v>94</c:v>
                      </c:pt>
                      <c:pt idx="89">
                        <c:v>95</c:v>
                      </c:pt>
                      <c:pt idx="90">
                        <c:v>97</c:v>
                      </c:pt>
                      <c:pt idx="91">
                        <c:v>98</c:v>
                      </c:pt>
                      <c:pt idx="92">
                        <c:v>99</c:v>
                      </c:pt>
                      <c:pt idx="93">
                        <c:v>100</c:v>
                      </c:pt>
                      <c:pt idx="94">
                        <c:v>101</c:v>
                      </c:pt>
                      <c:pt idx="95">
                        <c:v>103</c:v>
                      </c:pt>
                      <c:pt idx="96">
                        <c:v>104</c:v>
                      </c:pt>
                      <c:pt idx="97">
                        <c:v>105</c:v>
                      </c:pt>
                      <c:pt idx="98">
                        <c:v>106</c:v>
                      </c:pt>
                      <c:pt idx="99">
                        <c:v>109</c:v>
                      </c:pt>
                      <c:pt idx="100">
                        <c:v>110</c:v>
                      </c:pt>
                      <c:pt idx="101">
                        <c:v>111</c:v>
                      </c:pt>
                      <c:pt idx="102">
                        <c:v>112</c:v>
                      </c:pt>
                      <c:pt idx="103">
                        <c:v>113</c:v>
                      </c:pt>
                      <c:pt idx="104">
                        <c:v>114</c:v>
                      </c:pt>
                      <c:pt idx="105">
                        <c:v>115</c:v>
                      </c:pt>
                      <c:pt idx="106">
                        <c:v>116</c:v>
                      </c:pt>
                      <c:pt idx="107">
                        <c:v>118</c:v>
                      </c:pt>
                      <c:pt idx="108">
                        <c:v>119</c:v>
                      </c:pt>
                      <c:pt idx="109">
                        <c:v>120</c:v>
                      </c:pt>
                      <c:pt idx="110">
                        <c:v>121</c:v>
                      </c:pt>
                      <c:pt idx="111">
                        <c:v>122</c:v>
                      </c:pt>
                      <c:pt idx="112">
                        <c:v>123</c:v>
                      </c:pt>
                      <c:pt idx="113">
                        <c:v>124</c:v>
                      </c:pt>
                      <c:pt idx="114">
                        <c:v>126</c:v>
                      </c:pt>
                      <c:pt idx="115">
                        <c:v>127</c:v>
                      </c:pt>
                      <c:pt idx="116">
                        <c:v>128</c:v>
                      </c:pt>
                      <c:pt idx="117">
                        <c:v>129</c:v>
                      </c:pt>
                      <c:pt idx="118">
                        <c:v>135</c:v>
                      </c:pt>
                      <c:pt idx="119">
                        <c:v>137</c:v>
                      </c:pt>
                      <c:pt idx="120">
                        <c:v>139</c:v>
                      </c:pt>
                      <c:pt idx="121">
                        <c:v>140</c:v>
                      </c:pt>
                      <c:pt idx="122">
                        <c:v>141</c:v>
                      </c:pt>
                      <c:pt idx="123">
                        <c:v>143</c:v>
                      </c:pt>
                      <c:pt idx="124">
                        <c:v>143</c:v>
                      </c:pt>
                      <c:pt idx="125">
                        <c:v>144</c:v>
                      </c:pt>
                      <c:pt idx="126">
                        <c:v>145</c:v>
                      </c:pt>
                      <c:pt idx="127">
                        <c:v>146</c:v>
                      </c:pt>
                      <c:pt idx="128">
                        <c:v>148</c:v>
                      </c:pt>
                      <c:pt idx="129">
                        <c:v>148</c:v>
                      </c:pt>
                      <c:pt idx="130">
                        <c:v>149</c:v>
                      </c:pt>
                      <c:pt idx="131">
                        <c:v>150</c:v>
                      </c:pt>
                      <c:pt idx="132">
                        <c:v>153</c:v>
                      </c:pt>
                      <c:pt idx="133">
                        <c:v>155</c:v>
                      </c:pt>
                      <c:pt idx="134">
                        <c:v>156</c:v>
                      </c:pt>
                      <c:pt idx="135">
                        <c:v>157</c:v>
                      </c:pt>
                      <c:pt idx="136">
                        <c:v>158</c:v>
                      </c:pt>
                      <c:pt idx="137">
                        <c:v>159</c:v>
                      </c:pt>
                      <c:pt idx="138">
                        <c:v>159</c:v>
                      </c:pt>
                      <c:pt idx="139">
                        <c:v>160</c:v>
                      </c:pt>
                      <c:pt idx="140">
                        <c:v>161</c:v>
                      </c:pt>
                      <c:pt idx="141">
                        <c:v>163</c:v>
                      </c:pt>
                      <c:pt idx="142">
                        <c:v>164</c:v>
                      </c:pt>
                      <c:pt idx="143">
                        <c:v>165</c:v>
                      </c:pt>
                      <c:pt idx="144">
                        <c:v>166</c:v>
                      </c:pt>
                      <c:pt idx="145">
                        <c:v>169</c:v>
                      </c:pt>
                      <c:pt idx="146">
                        <c:v>170</c:v>
                      </c:pt>
                      <c:pt idx="147">
                        <c:v>172</c:v>
                      </c:pt>
                      <c:pt idx="148">
                        <c:v>173</c:v>
                      </c:pt>
                      <c:pt idx="149">
                        <c:v>174</c:v>
                      </c:pt>
                      <c:pt idx="150">
                        <c:v>175</c:v>
                      </c:pt>
                      <c:pt idx="151">
                        <c:v>176</c:v>
                      </c:pt>
                      <c:pt idx="152">
                        <c:v>177</c:v>
                      </c:pt>
                      <c:pt idx="153">
                        <c:v>178</c:v>
                      </c:pt>
                      <c:pt idx="154">
                        <c:v>179</c:v>
                      </c:pt>
                      <c:pt idx="155">
                        <c:v>180</c:v>
                      </c:pt>
                      <c:pt idx="156">
                        <c:v>181</c:v>
                      </c:pt>
                      <c:pt idx="157">
                        <c:v>183</c:v>
                      </c:pt>
                      <c:pt idx="158">
                        <c:v>183</c:v>
                      </c:pt>
                      <c:pt idx="159">
                        <c:v>184</c:v>
                      </c:pt>
                      <c:pt idx="160">
                        <c:v>185</c:v>
                      </c:pt>
                      <c:pt idx="161">
                        <c:v>186</c:v>
                      </c:pt>
                      <c:pt idx="162">
                        <c:v>188</c:v>
                      </c:pt>
                      <c:pt idx="163">
                        <c:v>189</c:v>
                      </c:pt>
                      <c:pt idx="164">
                        <c:v>190</c:v>
                      </c:pt>
                      <c:pt idx="165">
                        <c:v>191</c:v>
                      </c:pt>
                      <c:pt idx="166">
                        <c:v>192</c:v>
                      </c:pt>
                      <c:pt idx="167">
                        <c:v>193</c:v>
                      </c:pt>
                      <c:pt idx="168">
                        <c:v>194</c:v>
                      </c:pt>
                      <c:pt idx="169">
                        <c:v>196</c:v>
                      </c:pt>
                      <c:pt idx="170">
                        <c:v>197</c:v>
                      </c:pt>
                      <c:pt idx="171">
                        <c:v>198</c:v>
                      </c:pt>
                      <c:pt idx="172">
                        <c:v>199</c:v>
                      </c:pt>
                      <c:pt idx="173">
                        <c:v>201</c:v>
                      </c:pt>
                      <c:pt idx="174">
                        <c:v>201</c:v>
                      </c:pt>
                      <c:pt idx="175">
                        <c:v>202</c:v>
                      </c:pt>
                      <c:pt idx="176">
                        <c:v>203</c:v>
                      </c:pt>
                      <c:pt idx="177">
                        <c:v>204</c:v>
                      </c:pt>
                      <c:pt idx="178">
                        <c:v>206</c:v>
                      </c:pt>
                      <c:pt idx="179">
                        <c:v>206</c:v>
                      </c:pt>
                      <c:pt idx="180">
                        <c:v>207</c:v>
                      </c:pt>
                      <c:pt idx="181">
                        <c:v>208</c:v>
                      </c:pt>
                      <c:pt idx="182">
                        <c:v>210</c:v>
                      </c:pt>
                      <c:pt idx="183">
                        <c:v>212</c:v>
                      </c:pt>
                      <c:pt idx="184">
                        <c:v>213</c:v>
                      </c:pt>
                      <c:pt idx="185">
                        <c:v>214</c:v>
                      </c:pt>
                      <c:pt idx="186">
                        <c:v>215</c:v>
                      </c:pt>
                      <c:pt idx="187">
                        <c:v>217</c:v>
                      </c:pt>
                      <c:pt idx="188">
                        <c:v>218</c:v>
                      </c:pt>
                      <c:pt idx="189">
                        <c:v>219</c:v>
                      </c:pt>
                      <c:pt idx="190">
                        <c:v>223</c:v>
                      </c:pt>
                      <c:pt idx="191">
                        <c:v>225</c:v>
                      </c:pt>
                      <c:pt idx="192">
                        <c:v>227</c:v>
                      </c:pt>
                      <c:pt idx="193">
                        <c:v>228</c:v>
                      </c:pt>
                      <c:pt idx="194">
                        <c:v>229</c:v>
                      </c:pt>
                      <c:pt idx="195">
                        <c:v>230</c:v>
                      </c:pt>
                      <c:pt idx="196">
                        <c:v>231</c:v>
                      </c:pt>
                      <c:pt idx="197">
                        <c:v>233</c:v>
                      </c:pt>
                      <c:pt idx="198">
                        <c:v>234</c:v>
                      </c:pt>
                      <c:pt idx="199">
                        <c:v>235</c:v>
                      </c:pt>
                      <c:pt idx="200">
                        <c:v>236</c:v>
                      </c:pt>
                      <c:pt idx="201">
                        <c:v>239</c:v>
                      </c:pt>
                      <c:pt idx="202">
                        <c:v>240</c:v>
                      </c:pt>
                      <c:pt idx="203">
                        <c:v>242</c:v>
                      </c:pt>
                      <c:pt idx="204">
                        <c:v>243</c:v>
                      </c:pt>
                      <c:pt idx="205">
                        <c:v>244</c:v>
                      </c:pt>
                      <c:pt idx="206">
                        <c:v>245</c:v>
                      </c:pt>
                      <c:pt idx="207">
                        <c:v>246</c:v>
                      </c:pt>
                      <c:pt idx="208">
                        <c:v>247</c:v>
                      </c:pt>
                      <c:pt idx="209">
                        <c:v>248</c:v>
                      </c:pt>
                      <c:pt idx="210">
                        <c:v>249</c:v>
                      </c:pt>
                      <c:pt idx="211">
                        <c:v>251</c:v>
                      </c:pt>
                      <c:pt idx="212">
                        <c:v>252</c:v>
                      </c:pt>
                      <c:pt idx="213">
                        <c:v>253</c:v>
                      </c:pt>
                      <c:pt idx="214">
                        <c:v>254</c:v>
                      </c:pt>
                      <c:pt idx="215">
                        <c:v>255</c:v>
                      </c:pt>
                      <c:pt idx="216">
                        <c:v>256</c:v>
                      </c:pt>
                      <c:pt idx="217">
                        <c:v>257</c:v>
                      </c:pt>
                      <c:pt idx="218">
                        <c:v>259</c:v>
                      </c:pt>
                      <c:pt idx="219">
                        <c:v>260</c:v>
                      </c:pt>
                      <c:pt idx="220">
                        <c:v>261</c:v>
                      </c:pt>
                      <c:pt idx="221">
                        <c:v>262</c:v>
                      </c:pt>
                      <c:pt idx="222">
                        <c:v>264</c:v>
                      </c:pt>
                      <c:pt idx="223">
                        <c:v>265</c:v>
                      </c:pt>
                      <c:pt idx="224">
                        <c:v>266</c:v>
                      </c:pt>
                      <c:pt idx="225">
                        <c:v>267</c:v>
                      </c:pt>
                      <c:pt idx="226">
                        <c:v>268</c:v>
                      </c:pt>
                      <c:pt idx="227">
                        <c:v>269</c:v>
                      </c:pt>
                      <c:pt idx="228">
                        <c:v>269</c:v>
                      </c:pt>
                      <c:pt idx="229">
                        <c:v>269</c:v>
                      </c:pt>
                      <c:pt idx="230">
                        <c:v>271</c:v>
                      </c:pt>
                      <c:pt idx="231">
                        <c:v>272</c:v>
                      </c:pt>
                      <c:pt idx="232">
                        <c:v>273</c:v>
                      </c:pt>
                      <c:pt idx="233">
                        <c:v>274</c:v>
                      </c:pt>
                      <c:pt idx="234">
                        <c:v>275</c:v>
                      </c:pt>
                      <c:pt idx="235">
                        <c:v>276</c:v>
                      </c:pt>
                      <c:pt idx="236">
                        <c:v>277</c:v>
                      </c:pt>
                      <c:pt idx="237">
                        <c:v>279</c:v>
                      </c:pt>
                      <c:pt idx="238">
                        <c:v>280</c:v>
                      </c:pt>
                      <c:pt idx="239">
                        <c:v>281</c:v>
                      </c:pt>
                      <c:pt idx="240">
                        <c:v>282</c:v>
                      </c:pt>
                      <c:pt idx="241">
                        <c:v>285</c:v>
                      </c:pt>
                      <c:pt idx="242">
                        <c:v>286</c:v>
                      </c:pt>
                      <c:pt idx="243">
                        <c:v>290</c:v>
                      </c:pt>
                      <c:pt idx="244">
                        <c:v>291</c:v>
                      </c:pt>
                      <c:pt idx="245">
                        <c:v>293</c:v>
                      </c:pt>
                      <c:pt idx="246">
                        <c:v>294</c:v>
                      </c:pt>
                      <c:pt idx="247">
                        <c:v>296</c:v>
                      </c:pt>
                      <c:pt idx="248">
                        <c:v>297</c:v>
                      </c:pt>
                      <c:pt idx="249">
                        <c:v>298</c:v>
                      </c:pt>
                      <c:pt idx="250">
                        <c:v>298</c:v>
                      </c:pt>
                      <c:pt idx="251">
                        <c:v>299</c:v>
                      </c:pt>
                      <c:pt idx="252">
                        <c:v>300</c:v>
                      </c:pt>
                      <c:pt idx="253">
                        <c:v>301</c:v>
                      </c:pt>
                      <c:pt idx="254">
                        <c:v>302</c:v>
                      </c:pt>
                      <c:pt idx="255">
                        <c:v>303</c:v>
                      </c:pt>
                      <c:pt idx="256">
                        <c:v>308</c:v>
                      </c:pt>
                      <c:pt idx="257">
                        <c:v>311</c:v>
                      </c:pt>
                      <c:pt idx="258">
                        <c:v>312</c:v>
                      </c:pt>
                      <c:pt idx="259">
                        <c:v>313</c:v>
                      </c:pt>
                      <c:pt idx="260">
                        <c:v>313</c:v>
                      </c:pt>
                      <c:pt idx="261">
                        <c:v>314</c:v>
                      </c:pt>
                      <c:pt idx="262">
                        <c:v>316</c:v>
                      </c:pt>
                      <c:pt idx="263">
                        <c:v>316</c:v>
                      </c:pt>
                      <c:pt idx="264">
                        <c:v>321</c:v>
                      </c:pt>
                      <c:pt idx="265">
                        <c:v>322</c:v>
                      </c:pt>
                      <c:pt idx="266">
                        <c:v>323</c:v>
                      </c:pt>
                      <c:pt idx="267">
                        <c:v>324</c:v>
                      </c:pt>
                      <c:pt idx="268">
                        <c:v>326</c:v>
                      </c:pt>
                      <c:pt idx="269">
                        <c:v>327</c:v>
                      </c:pt>
                      <c:pt idx="270">
                        <c:v>328</c:v>
                      </c:pt>
                      <c:pt idx="271">
                        <c:v>329</c:v>
                      </c:pt>
                      <c:pt idx="272">
                        <c:v>330</c:v>
                      </c:pt>
                      <c:pt idx="273">
                        <c:v>331</c:v>
                      </c:pt>
                      <c:pt idx="274">
                        <c:v>332</c:v>
                      </c:pt>
                      <c:pt idx="275">
                        <c:v>334</c:v>
                      </c:pt>
                      <c:pt idx="276">
                        <c:v>335</c:v>
                      </c:pt>
                      <c:pt idx="277">
                        <c:v>336</c:v>
                      </c:pt>
                      <c:pt idx="278">
                        <c:v>337</c:v>
                      </c:pt>
                      <c:pt idx="279">
                        <c:v>339</c:v>
                      </c:pt>
                      <c:pt idx="280">
                        <c:v>339</c:v>
                      </c:pt>
                      <c:pt idx="281">
                        <c:v>340</c:v>
                      </c:pt>
                      <c:pt idx="282">
                        <c:v>341</c:v>
                      </c:pt>
                      <c:pt idx="283">
                        <c:v>342</c:v>
                      </c:pt>
                      <c:pt idx="284">
                        <c:v>344</c:v>
                      </c:pt>
                      <c:pt idx="285">
                        <c:v>344</c:v>
                      </c:pt>
                      <c:pt idx="286">
                        <c:v>345</c:v>
                      </c:pt>
                      <c:pt idx="287">
                        <c:v>346</c:v>
                      </c:pt>
                      <c:pt idx="288">
                        <c:v>350</c:v>
                      </c:pt>
                      <c:pt idx="289">
                        <c:v>351</c:v>
                      </c:pt>
                      <c:pt idx="290">
                        <c:v>352</c:v>
                      </c:pt>
                      <c:pt idx="291">
                        <c:v>353</c:v>
                      </c:pt>
                      <c:pt idx="292">
                        <c:v>354</c:v>
                      </c:pt>
                      <c:pt idx="293">
                        <c:v>355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baaah!$F:$F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4">
                        <c:v>0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2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2</c:v>
                      </c:pt>
                      <c:pt idx="208">
                        <c:v>2</c:v>
                      </c:pt>
                      <c:pt idx="209">
                        <c:v>2</c:v>
                      </c:pt>
                      <c:pt idx="210">
                        <c:v>2</c:v>
                      </c:pt>
                      <c:pt idx="211">
                        <c:v>2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2</c:v>
                      </c:pt>
                      <c:pt idx="216">
                        <c:v>2</c:v>
                      </c:pt>
                      <c:pt idx="217">
                        <c:v>2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2</c:v>
                      </c:pt>
                      <c:pt idx="245">
                        <c:v>2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2</c:v>
                      </c:pt>
                      <c:pt idx="250">
                        <c:v>2</c:v>
                      </c:pt>
                      <c:pt idx="251">
                        <c:v>2</c:v>
                      </c:pt>
                      <c:pt idx="252">
                        <c:v>2</c:v>
                      </c:pt>
                      <c:pt idx="253">
                        <c:v>2</c:v>
                      </c:pt>
                      <c:pt idx="254">
                        <c:v>2</c:v>
                      </c:pt>
                      <c:pt idx="255">
                        <c:v>2</c:v>
                      </c:pt>
                      <c:pt idx="256">
                        <c:v>2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2</c:v>
                      </c:pt>
                      <c:pt idx="263">
                        <c:v>2</c:v>
                      </c:pt>
                      <c:pt idx="264">
                        <c:v>2</c:v>
                      </c:pt>
                      <c:pt idx="265">
                        <c:v>2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2</c:v>
                      </c:pt>
                      <c:pt idx="269">
                        <c:v>2</c:v>
                      </c:pt>
                      <c:pt idx="270">
                        <c:v>2</c:v>
                      </c:pt>
                      <c:pt idx="271">
                        <c:v>2</c:v>
                      </c:pt>
                      <c:pt idx="272">
                        <c:v>2</c:v>
                      </c:pt>
                      <c:pt idx="273">
                        <c:v>2</c:v>
                      </c:pt>
                      <c:pt idx="274">
                        <c:v>2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549-4B21-8C36-EC7D735B2862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v>Turn v State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baaah!$B$5:$B$294</c15:sqref>
                        </c15:formulaRef>
                      </c:ext>
                    </c:extLst>
                    <c:strCache>
                      <c:ptCount val="290"/>
                      <c:pt idx="0">
                        <c:v>State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20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23</c:v>
                      </c:pt>
                      <c:pt idx="19">
                        <c:v>25</c:v>
                      </c:pt>
                      <c:pt idx="20">
                        <c:v>26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28</c:v>
                      </c:pt>
                      <c:pt idx="24">
                        <c:v>29</c:v>
                      </c:pt>
                      <c:pt idx="25">
                        <c:v>30</c:v>
                      </c:pt>
                      <c:pt idx="26">
                        <c:v>31</c:v>
                      </c:pt>
                      <c:pt idx="27">
                        <c:v>32</c:v>
                      </c:pt>
                      <c:pt idx="28">
                        <c:v>33</c:v>
                      </c:pt>
                      <c:pt idx="29">
                        <c:v>34</c:v>
                      </c:pt>
                      <c:pt idx="30">
                        <c:v>35</c:v>
                      </c:pt>
                      <c:pt idx="31">
                        <c:v>37</c:v>
                      </c:pt>
                      <c:pt idx="32">
                        <c:v>38</c:v>
                      </c:pt>
                      <c:pt idx="33">
                        <c:v>39</c:v>
                      </c:pt>
                      <c:pt idx="34">
                        <c:v>40</c:v>
                      </c:pt>
                      <c:pt idx="35">
                        <c:v>43</c:v>
                      </c:pt>
                      <c:pt idx="36">
                        <c:v>44</c:v>
                      </c:pt>
                      <c:pt idx="37">
                        <c:v>45</c:v>
                      </c:pt>
                      <c:pt idx="38">
                        <c:v>46</c:v>
                      </c:pt>
                      <c:pt idx="39">
                        <c:v>47</c:v>
                      </c:pt>
                      <c:pt idx="40">
                        <c:v>48</c:v>
                      </c:pt>
                      <c:pt idx="41">
                        <c:v>49</c:v>
                      </c:pt>
                      <c:pt idx="42">
                        <c:v>50</c:v>
                      </c:pt>
                      <c:pt idx="43">
                        <c:v>51</c:v>
                      </c:pt>
                      <c:pt idx="44">
                        <c:v>52</c:v>
                      </c:pt>
                      <c:pt idx="45">
                        <c:v>53</c:v>
                      </c:pt>
                      <c:pt idx="46">
                        <c:v>54</c:v>
                      </c:pt>
                      <c:pt idx="47">
                        <c:v>55</c:v>
                      </c:pt>
                      <c:pt idx="48">
                        <c:v>57</c:v>
                      </c:pt>
                      <c:pt idx="49">
                        <c:v>58</c:v>
                      </c:pt>
                      <c:pt idx="50">
                        <c:v>59</c:v>
                      </c:pt>
                      <c:pt idx="51">
                        <c:v>60</c:v>
                      </c:pt>
                      <c:pt idx="52">
                        <c:v>63</c:v>
                      </c:pt>
                      <c:pt idx="53">
                        <c:v>64</c:v>
                      </c:pt>
                      <c:pt idx="54">
                        <c:v>65</c:v>
                      </c:pt>
                      <c:pt idx="55">
                        <c:v>66</c:v>
                      </c:pt>
                      <c:pt idx="56">
                        <c:v>67</c:v>
                      </c:pt>
                      <c:pt idx="57">
                        <c:v>68</c:v>
                      </c:pt>
                      <c:pt idx="58">
                        <c:v>69</c:v>
                      </c:pt>
                      <c:pt idx="59">
                        <c:v>70</c:v>
                      </c:pt>
                      <c:pt idx="60">
                        <c:v>71</c:v>
                      </c:pt>
                      <c:pt idx="61">
                        <c:v>72</c:v>
                      </c:pt>
                      <c:pt idx="62">
                        <c:v>73</c:v>
                      </c:pt>
                      <c:pt idx="63">
                        <c:v>74</c:v>
                      </c:pt>
                      <c:pt idx="64">
                        <c:v>75</c:v>
                      </c:pt>
                      <c:pt idx="65">
                        <c:v>77</c:v>
                      </c:pt>
                      <c:pt idx="66">
                        <c:v>78</c:v>
                      </c:pt>
                      <c:pt idx="67">
                        <c:v>79</c:v>
                      </c:pt>
                      <c:pt idx="68">
                        <c:v>80</c:v>
                      </c:pt>
                      <c:pt idx="69">
                        <c:v>81</c:v>
                      </c:pt>
                      <c:pt idx="70">
                        <c:v>81</c:v>
                      </c:pt>
                      <c:pt idx="71">
                        <c:v>82</c:v>
                      </c:pt>
                      <c:pt idx="72">
                        <c:v>83</c:v>
                      </c:pt>
                      <c:pt idx="73">
                        <c:v>84</c:v>
                      </c:pt>
                      <c:pt idx="74">
                        <c:v>86</c:v>
                      </c:pt>
                      <c:pt idx="75">
                        <c:v>87</c:v>
                      </c:pt>
                      <c:pt idx="76">
                        <c:v>87</c:v>
                      </c:pt>
                      <c:pt idx="77">
                        <c:v>88</c:v>
                      </c:pt>
                      <c:pt idx="78">
                        <c:v>89</c:v>
                      </c:pt>
                      <c:pt idx="79">
                        <c:v>89</c:v>
                      </c:pt>
                      <c:pt idx="80">
                        <c:v>90</c:v>
                      </c:pt>
                      <c:pt idx="81">
                        <c:v>90</c:v>
                      </c:pt>
                      <c:pt idx="82">
                        <c:v>92</c:v>
                      </c:pt>
                      <c:pt idx="83">
                        <c:v>93</c:v>
                      </c:pt>
                      <c:pt idx="84">
                        <c:v>94</c:v>
                      </c:pt>
                      <c:pt idx="85">
                        <c:v>95</c:v>
                      </c:pt>
                      <c:pt idx="86">
                        <c:v>97</c:v>
                      </c:pt>
                      <c:pt idx="87">
                        <c:v>98</c:v>
                      </c:pt>
                      <c:pt idx="88">
                        <c:v>99</c:v>
                      </c:pt>
                      <c:pt idx="89">
                        <c:v>100</c:v>
                      </c:pt>
                      <c:pt idx="90">
                        <c:v>101</c:v>
                      </c:pt>
                      <c:pt idx="91">
                        <c:v>103</c:v>
                      </c:pt>
                      <c:pt idx="92">
                        <c:v>104</c:v>
                      </c:pt>
                      <c:pt idx="93">
                        <c:v>105</c:v>
                      </c:pt>
                      <c:pt idx="94">
                        <c:v>106</c:v>
                      </c:pt>
                      <c:pt idx="95">
                        <c:v>109</c:v>
                      </c:pt>
                      <c:pt idx="96">
                        <c:v>110</c:v>
                      </c:pt>
                      <c:pt idx="97">
                        <c:v>111</c:v>
                      </c:pt>
                      <c:pt idx="98">
                        <c:v>112</c:v>
                      </c:pt>
                      <c:pt idx="99">
                        <c:v>113</c:v>
                      </c:pt>
                      <c:pt idx="100">
                        <c:v>114</c:v>
                      </c:pt>
                      <c:pt idx="101">
                        <c:v>115</c:v>
                      </c:pt>
                      <c:pt idx="102">
                        <c:v>116</c:v>
                      </c:pt>
                      <c:pt idx="103">
                        <c:v>118</c:v>
                      </c:pt>
                      <c:pt idx="104">
                        <c:v>119</c:v>
                      </c:pt>
                      <c:pt idx="105">
                        <c:v>120</c:v>
                      </c:pt>
                      <c:pt idx="106">
                        <c:v>121</c:v>
                      </c:pt>
                      <c:pt idx="107">
                        <c:v>122</c:v>
                      </c:pt>
                      <c:pt idx="108">
                        <c:v>123</c:v>
                      </c:pt>
                      <c:pt idx="109">
                        <c:v>124</c:v>
                      </c:pt>
                      <c:pt idx="110">
                        <c:v>126</c:v>
                      </c:pt>
                      <c:pt idx="111">
                        <c:v>127</c:v>
                      </c:pt>
                      <c:pt idx="112">
                        <c:v>128</c:v>
                      </c:pt>
                      <c:pt idx="113">
                        <c:v>129</c:v>
                      </c:pt>
                      <c:pt idx="114">
                        <c:v>135</c:v>
                      </c:pt>
                      <c:pt idx="115">
                        <c:v>137</c:v>
                      </c:pt>
                      <c:pt idx="116">
                        <c:v>139</c:v>
                      </c:pt>
                      <c:pt idx="117">
                        <c:v>140</c:v>
                      </c:pt>
                      <c:pt idx="118">
                        <c:v>141</c:v>
                      </c:pt>
                      <c:pt idx="119">
                        <c:v>143</c:v>
                      </c:pt>
                      <c:pt idx="120">
                        <c:v>143</c:v>
                      </c:pt>
                      <c:pt idx="121">
                        <c:v>144</c:v>
                      </c:pt>
                      <c:pt idx="122">
                        <c:v>145</c:v>
                      </c:pt>
                      <c:pt idx="123">
                        <c:v>146</c:v>
                      </c:pt>
                      <c:pt idx="124">
                        <c:v>148</c:v>
                      </c:pt>
                      <c:pt idx="125">
                        <c:v>148</c:v>
                      </c:pt>
                      <c:pt idx="126">
                        <c:v>149</c:v>
                      </c:pt>
                      <c:pt idx="127">
                        <c:v>150</c:v>
                      </c:pt>
                      <c:pt idx="128">
                        <c:v>153</c:v>
                      </c:pt>
                      <c:pt idx="129">
                        <c:v>155</c:v>
                      </c:pt>
                      <c:pt idx="130">
                        <c:v>156</c:v>
                      </c:pt>
                      <c:pt idx="131">
                        <c:v>157</c:v>
                      </c:pt>
                      <c:pt idx="132">
                        <c:v>158</c:v>
                      </c:pt>
                      <c:pt idx="133">
                        <c:v>159</c:v>
                      </c:pt>
                      <c:pt idx="134">
                        <c:v>159</c:v>
                      </c:pt>
                      <c:pt idx="135">
                        <c:v>160</c:v>
                      </c:pt>
                      <c:pt idx="136">
                        <c:v>161</c:v>
                      </c:pt>
                      <c:pt idx="137">
                        <c:v>163</c:v>
                      </c:pt>
                      <c:pt idx="138">
                        <c:v>164</c:v>
                      </c:pt>
                      <c:pt idx="139">
                        <c:v>165</c:v>
                      </c:pt>
                      <c:pt idx="140">
                        <c:v>166</c:v>
                      </c:pt>
                      <c:pt idx="141">
                        <c:v>169</c:v>
                      </c:pt>
                      <c:pt idx="142">
                        <c:v>170</c:v>
                      </c:pt>
                      <c:pt idx="143">
                        <c:v>172</c:v>
                      </c:pt>
                      <c:pt idx="144">
                        <c:v>173</c:v>
                      </c:pt>
                      <c:pt idx="145">
                        <c:v>174</c:v>
                      </c:pt>
                      <c:pt idx="146">
                        <c:v>175</c:v>
                      </c:pt>
                      <c:pt idx="147">
                        <c:v>176</c:v>
                      </c:pt>
                      <c:pt idx="148">
                        <c:v>177</c:v>
                      </c:pt>
                      <c:pt idx="149">
                        <c:v>178</c:v>
                      </c:pt>
                      <c:pt idx="150">
                        <c:v>179</c:v>
                      </c:pt>
                      <c:pt idx="151">
                        <c:v>180</c:v>
                      </c:pt>
                      <c:pt idx="152">
                        <c:v>181</c:v>
                      </c:pt>
                      <c:pt idx="153">
                        <c:v>183</c:v>
                      </c:pt>
                      <c:pt idx="154">
                        <c:v>183</c:v>
                      </c:pt>
                      <c:pt idx="155">
                        <c:v>184</c:v>
                      </c:pt>
                      <c:pt idx="156">
                        <c:v>185</c:v>
                      </c:pt>
                      <c:pt idx="157">
                        <c:v>186</c:v>
                      </c:pt>
                      <c:pt idx="158">
                        <c:v>188</c:v>
                      </c:pt>
                      <c:pt idx="159">
                        <c:v>189</c:v>
                      </c:pt>
                      <c:pt idx="160">
                        <c:v>190</c:v>
                      </c:pt>
                      <c:pt idx="161">
                        <c:v>191</c:v>
                      </c:pt>
                      <c:pt idx="162">
                        <c:v>192</c:v>
                      </c:pt>
                      <c:pt idx="163">
                        <c:v>193</c:v>
                      </c:pt>
                      <c:pt idx="164">
                        <c:v>194</c:v>
                      </c:pt>
                      <c:pt idx="165">
                        <c:v>196</c:v>
                      </c:pt>
                      <c:pt idx="166">
                        <c:v>197</c:v>
                      </c:pt>
                      <c:pt idx="167">
                        <c:v>198</c:v>
                      </c:pt>
                      <c:pt idx="168">
                        <c:v>199</c:v>
                      </c:pt>
                      <c:pt idx="169">
                        <c:v>201</c:v>
                      </c:pt>
                      <c:pt idx="170">
                        <c:v>201</c:v>
                      </c:pt>
                      <c:pt idx="171">
                        <c:v>202</c:v>
                      </c:pt>
                      <c:pt idx="172">
                        <c:v>203</c:v>
                      </c:pt>
                      <c:pt idx="173">
                        <c:v>204</c:v>
                      </c:pt>
                      <c:pt idx="174">
                        <c:v>206</c:v>
                      </c:pt>
                      <c:pt idx="175">
                        <c:v>206</c:v>
                      </c:pt>
                      <c:pt idx="176">
                        <c:v>207</c:v>
                      </c:pt>
                      <c:pt idx="177">
                        <c:v>208</c:v>
                      </c:pt>
                      <c:pt idx="178">
                        <c:v>210</c:v>
                      </c:pt>
                      <c:pt idx="179">
                        <c:v>212</c:v>
                      </c:pt>
                      <c:pt idx="180">
                        <c:v>213</c:v>
                      </c:pt>
                      <c:pt idx="181">
                        <c:v>214</c:v>
                      </c:pt>
                      <c:pt idx="182">
                        <c:v>215</c:v>
                      </c:pt>
                      <c:pt idx="183">
                        <c:v>217</c:v>
                      </c:pt>
                      <c:pt idx="184">
                        <c:v>218</c:v>
                      </c:pt>
                      <c:pt idx="185">
                        <c:v>219</c:v>
                      </c:pt>
                      <c:pt idx="186">
                        <c:v>223</c:v>
                      </c:pt>
                      <c:pt idx="187">
                        <c:v>225</c:v>
                      </c:pt>
                      <c:pt idx="188">
                        <c:v>227</c:v>
                      </c:pt>
                      <c:pt idx="189">
                        <c:v>228</c:v>
                      </c:pt>
                      <c:pt idx="190">
                        <c:v>229</c:v>
                      </c:pt>
                      <c:pt idx="191">
                        <c:v>230</c:v>
                      </c:pt>
                      <c:pt idx="192">
                        <c:v>231</c:v>
                      </c:pt>
                      <c:pt idx="193">
                        <c:v>233</c:v>
                      </c:pt>
                      <c:pt idx="194">
                        <c:v>234</c:v>
                      </c:pt>
                      <c:pt idx="195">
                        <c:v>235</c:v>
                      </c:pt>
                      <c:pt idx="196">
                        <c:v>236</c:v>
                      </c:pt>
                      <c:pt idx="197">
                        <c:v>239</c:v>
                      </c:pt>
                      <c:pt idx="198">
                        <c:v>240</c:v>
                      </c:pt>
                      <c:pt idx="199">
                        <c:v>242</c:v>
                      </c:pt>
                      <c:pt idx="200">
                        <c:v>243</c:v>
                      </c:pt>
                      <c:pt idx="201">
                        <c:v>244</c:v>
                      </c:pt>
                      <c:pt idx="202">
                        <c:v>245</c:v>
                      </c:pt>
                      <c:pt idx="203">
                        <c:v>246</c:v>
                      </c:pt>
                      <c:pt idx="204">
                        <c:v>247</c:v>
                      </c:pt>
                      <c:pt idx="205">
                        <c:v>248</c:v>
                      </c:pt>
                      <c:pt idx="206">
                        <c:v>249</c:v>
                      </c:pt>
                      <c:pt idx="207">
                        <c:v>251</c:v>
                      </c:pt>
                      <c:pt idx="208">
                        <c:v>252</c:v>
                      </c:pt>
                      <c:pt idx="209">
                        <c:v>253</c:v>
                      </c:pt>
                      <c:pt idx="210">
                        <c:v>254</c:v>
                      </c:pt>
                      <c:pt idx="211">
                        <c:v>255</c:v>
                      </c:pt>
                      <c:pt idx="212">
                        <c:v>256</c:v>
                      </c:pt>
                      <c:pt idx="213">
                        <c:v>257</c:v>
                      </c:pt>
                      <c:pt idx="214">
                        <c:v>259</c:v>
                      </c:pt>
                      <c:pt idx="215">
                        <c:v>260</c:v>
                      </c:pt>
                      <c:pt idx="216">
                        <c:v>261</c:v>
                      </c:pt>
                      <c:pt idx="217">
                        <c:v>262</c:v>
                      </c:pt>
                      <c:pt idx="218">
                        <c:v>264</c:v>
                      </c:pt>
                      <c:pt idx="219">
                        <c:v>265</c:v>
                      </c:pt>
                      <c:pt idx="220">
                        <c:v>266</c:v>
                      </c:pt>
                      <c:pt idx="221">
                        <c:v>267</c:v>
                      </c:pt>
                      <c:pt idx="222">
                        <c:v>268</c:v>
                      </c:pt>
                      <c:pt idx="223">
                        <c:v>269</c:v>
                      </c:pt>
                      <c:pt idx="224">
                        <c:v>269</c:v>
                      </c:pt>
                      <c:pt idx="225">
                        <c:v>269</c:v>
                      </c:pt>
                      <c:pt idx="226">
                        <c:v>271</c:v>
                      </c:pt>
                      <c:pt idx="227">
                        <c:v>272</c:v>
                      </c:pt>
                      <c:pt idx="228">
                        <c:v>273</c:v>
                      </c:pt>
                      <c:pt idx="229">
                        <c:v>274</c:v>
                      </c:pt>
                      <c:pt idx="230">
                        <c:v>275</c:v>
                      </c:pt>
                      <c:pt idx="231">
                        <c:v>276</c:v>
                      </c:pt>
                      <c:pt idx="232">
                        <c:v>277</c:v>
                      </c:pt>
                      <c:pt idx="233">
                        <c:v>279</c:v>
                      </c:pt>
                      <c:pt idx="234">
                        <c:v>280</c:v>
                      </c:pt>
                      <c:pt idx="235">
                        <c:v>281</c:v>
                      </c:pt>
                      <c:pt idx="236">
                        <c:v>282</c:v>
                      </c:pt>
                      <c:pt idx="237">
                        <c:v>285</c:v>
                      </c:pt>
                      <c:pt idx="238">
                        <c:v>286</c:v>
                      </c:pt>
                      <c:pt idx="239">
                        <c:v>290</c:v>
                      </c:pt>
                      <c:pt idx="240">
                        <c:v>291</c:v>
                      </c:pt>
                      <c:pt idx="241">
                        <c:v>293</c:v>
                      </c:pt>
                      <c:pt idx="242">
                        <c:v>294</c:v>
                      </c:pt>
                      <c:pt idx="243">
                        <c:v>296</c:v>
                      </c:pt>
                      <c:pt idx="244">
                        <c:v>297</c:v>
                      </c:pt>
                      <c:pt idx="245">
                        <c:v>298</c:v>
                      </c:pt>
                      <c:pt idx="246">
                        <c:v>298</c:v>
                      </c:pt>
                      <c:pt idx="247">
                        <c:v>299</c:v>
                      </c:pt>
                      <c:pt idx="248">
                        <c:v>300</c:v>
                      </c:pt>
                      <c:pt idx="249">
                        <c:v>301</c:v>
                      </c:pt>
                      <c:pt idx="250">
                        <c:v>302</c:v>
                      </c:pt>
                      <c:pt idx="251">
                        <c:v>303</c:v>
                      </c:pt>
                      <c:pt idx="252">
                        <c:v>308</c:v>
                      </c:pt>
                      <c:pt idx="253">
                        <c:v>311</c:v>
                      </c:pt>
                      <c:pt idx="254">
                        <c:v>312</c:v>
                      </c:pt>
                      <c:pt idx="255">
                        <c:v>313</c:v>
                      </c:pt>
                      <c:pt idx="256">
                        <c:v>313</c:v>
                      </c:pt>
                      <c:pt idx="257">
                        <c:v>314</c:v>
                      </c:pt>
                      <c:pt idx="258">
                        <c:v>316</c:v>
                      </c:pt>
                      <c:pt idx="259">
                        <c:v>316</c:v>
                      </c:pt>
                      <c:pt idx="260">
                        <c:v>321</c:v>
                      </c:pt>
                      <c:pt idx="261">
                        <c:v>322</c:v>
                      </c:pt>
                      <c:pt idx="262">
                        <c:v>323</c:v>
                      </c:pt>
                      <c:pt idx="263">
                        <c:v>324</c:v>
                      </c:pt>
                      <c:pt idx="264">
                        <c:v>326</c:v>
                      </c:pt>
                      <c:pt idx="265">
                        <c:v>327</c:v>
                      </c:pt>
                      <c:pt idx="266">
                        <c:v>328</c:v>
                      </c:pt>
                      <c:pt idx="267">
                        <c:v>329</c:v>
                      </c:pt>
                      <c:pt idx="268">
                        <c:v>330</c:v>
                      </c:pt>
                      <c:pt idx="269">
                        <c:v>331</c:v>
                      </c:pt>
                      <c:pt idx="270">
                        <c:v>332</c:v>
                      </c:pt>
                      <c:pt idx="271">
                        <c:v>334</c:v>
                      </c:pt>
                      <c:pt idx="272">
                        <c:v>335</c:v>
                      </c:pt>
                      <c:pt idx="273">
                        <c:v>336</c:v>
                      </c:pt>
                      <c:pt idx="274">
                        <c:v>337</c:v>
                      </c:pt>
                      <c:pt idx="275">
                        <c:v>339</c:v>
                      </c:pt>
                      <c:pt idx="276">
                        <c:v>339</c:v>
                      </c:pt>
                      <c:pt idx="277">
                        <c:v>340</c:v>
                      </c:pt>
                      <c:pt idx="278">
                        <c:v>341</c:v>
                      </c:pt>
                      <c:pt idx="279">
                        <c:v>342</c:v>
                      </c:pt>
                      <c:pt idx="280">
                        <c:v>344</c:v>
                      </c:pt>
                      <c:pt idx="281">
                        <c:v>344</c:v>
                      </c:pt>
                      <c:pt idx="282">
                        <c:v>345</c:v>
                      </c:pt>
                      <c:pt idx="283">
                        <c:v>346</c:v>
                      </c:pt>
                      <c:pt idx="284">
                        <c:v>350</c:v>
                      </c:pt>
                      <c:pt idx="285">
                        <c:v>351</c:v>
                      </c:pt>
                      <c:pt idx="286">
                        <c:v>352</c:v>
                      </c:pt>
                      <c:pt idx="287">
                        <c:v>353</c:v>
                      </c:pt>
                      <c:pt idx="288">
                        <c:v>354</c:v>
                      </c:pt>
                      <c:pt idx="289">
                        <c:v>355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baaah!$E$5:$E$294</c15:sqref>
                        </c15:formulaRef>
                      </c:ext>
                    </c:extLst>
                    <c:numCache>
                      <c:formatCode>General</c:formatCode>
                      <c:ptCount val="290"/>
                      <c:pt idx="0">
                        <c:v>0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3</c:v>
                      </c:pt>
                      <c:pt idx="34">
                        <c:v>3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4</c:v>
                      </c:pt>
                      <c:pt idx="49">
                        <c:v>4</c:v>
                      </c:pt>
                      <c:pt idx="50">
                        <c:v>4</c:v>
                      </c:pt>
                      <c:pt idx="51">
                        <c:v>4</c:v>
                      </c:pt>
                      <c:pt idx="52">
                        <c:v>4</c:v>
                      </c:pt>
                      <c:pt idx="53">
                        <c:v>4</c:v>
                      </c:pt>
                      <c:pt idx="54">
                        <c:v>4</c:v>
                      </c:pt>
                      <c:pt idx="55">
                        <c:v>4</c:v>
                      </c:pt>
                      <c:pt idx="56">
                        <c:v>4</c:v>
                      </c:pt>
                      <c:pt idx="57">
                        <c:v>4</c:v>
                      </c:pt>
                      <c:pt idx="58">
                        <c:v>4</c:v>
                      </c:pt>
                      <c:pt idx="59">
                        <c:v>4</c:v>
                      </c:pt>
                      <c:pt idx="60">
                        <c:v>4</c:v>
                      </c:pt>
                      <c:pt idx="61">
                        <c:v>4</c:v>
                      </c:pt>
                      <c:pt idx="62">
                        <c:v>4</c:v>
                      </c:pt>
                      <c:pt idx="63">
                        <c:v>4</c:v>
                      </c:pt>
                      <c:pt idx="64">
                        <c:v>4</c:v>
                      </c:pt>
                      <c:pt idx="65">
                        <c:v>5</c:v>
                      </c:pt>
                      <c:pt idx="66">
                        <c:v>5</c:v>
                      </c:pt>
                      <c:pt idx="67">
                        <c:v>5</c:v>
                      </c:pt>
                      <c:pt idx="68">
                        <c:v>5</c:v>
                      </c:pt>
                      <c:pt idx="69">
                        <c:v>5</c:v>
                      </c:pt>
                      <c:pt idx="70">
                        <c:v>5</c:v>
                      </c:pt>
                      <c:pt idx="71">
                        <c:v>5</c:v>
                      </c:pt>
                      <c:pt idx="72">
                        <c:v>5</c:v>
                      </c:pt>
                      <c:pt idx="73">
                        <c:v>5</c:v>
                      </c:pt>
                      <c:pt idx="74">
                        <c:v>5</c:v>
                      </c:pt>
                      <c:pt idx="75">
                        <c:v>5</c:v>
                      </c:pt>
                      <c:pt idx="76">
                        <c:v>5</c:v>
                      </c:pt>
                      <c:pt idx="77">
                        <c:v>5</c:v>
                      </c:pt>
                      <c:pt idx="78">
                        <c:v>5</c:v>
                      </c:pt>
                      <c:pt idx="79">
                        <c:v>5</c:v>
                      </c:pt>
                      <c:pt idx="80">
                        <c:v>5</c:v>
                      </c:pt>
                      <c:pt idx="81">
                        <c:v>5</c:v>
                      </c:pt>
                      <c:pt idx="82">
                        <c:v>5</c:v>
                      </c:pt>
                      <c:pt idx="83">
                        <c:v>5</c:v>
                      </c:pt>
                      <c:pt idx="84">
                        <c:v>5</c:v>
                      </c:pt>
                      <c:pt idx="85">
                        <c:v>5</c:v>
                      </c:pt>
                      <c:pt idx="86">
                        <c:v>5</c:v>
                      </c:pt>
                      <c:pt idx="87">
                        <c:v>5</c:v>
                      </c:pt>
                      <c:pt idx="88">
                        <c:v>5</c:v>
                      </c:pt>
                      <c:pt idx="89">
                        <c:v>5</c:v>
                      </c:pt>
                      <c:pt idx="90">
                        <c:v>5</c:v>
                      </c:pt>
                      <c:pt idx="91">
                        <c:v>6</c:v>
                      </c:pt>
                      <c:pt idx="92">
                        <c:v>6</c:v>
                      </c:pt>
                      <c:pt idx="93">
                        <c:v>6</c:v>
                      </c:pt>
                      <c:pt idx="94">
                        <c:v>6</c:v>
                      </c:pt>
                      <c:pt idx="95">
                        <c:v>6</c:v>
                      </c:pt>
                      <c:pt idx="96">
                        <c:v>6</c:v>
                      </c:pt>
                      <c:pt idx="97">
                        <c:v>6</c:v>
                      </c:pt>
                      <c:pt idx="98">
                        <c:v>6</c:v>
                      </c:pt>
                      <c:pt idx="99">
                        <c:v>6</c:v>
                      </c:pt>
                      <c:pt idx="100">
                        <c:v>6</c:v>
                      </c:pt>
                      <c:pt idx="101">
                        <c:v>6</c:v>
                      </c:pt>
                      <c:pt idx="102">
                        <c:v>6</c:v>
                      </c:pt>
                      <c:pt idx="103">
                        <c:v>6</c:v>
                      </c:pt>
                      <c:pt idx="104">
                        <c:v>6</c:v>
                      </c:pt>
                      <c:pt idx="105">
                        <c:v>6</c:v>
                      </c:pt>
                      <c:pt idx="106">
                        <c:v>6</c:v>
                      </c:pt>
                      <c:pt idx="107">
                        <c:v>6</c:v>
                      </c:pt>
                      <c:pt idx="108">
                        <c:v>6</c:v>
                      </c:pt>
                      <c:pt idx="109">
                        <c:v>6</c:v>
                      </c:pt>
                      <c:pt idx="110">
                        <c:v>7</c:v>
                      </c:pt>
                      <c:pt idx="111">
                        <c:v>7</c:v>
                      </c:pt>
                      <c:pt idx="112">
                        <c:v>7</c:v>
                      </c:pt>
                      <c:pt idx="113">
                        <c:v>7</c:v>
                      </c:pt>
                      <c:pt idx="114">
                        <c:v>7</c:v>
                      </c:pt>
                      <c:pt idx="115">
                        <c:v>7</c:v>
                      </c:pt>
                      <c:pt idx="116">
                        <c:v>7</c:v>
                      </c:pt>
                      <c:pt idx="117">
                        <c:v>7</c:v>
                      </c:pt>
                      <c:pt idx="118">
                        <c:v>7</c:v>
                      </c:pt>
                      <c:pt idx="119">
                        <c:v>7</c:v>
                      </c:pt>
                      <c:pt idx="120">
                        <c:v>7</c:v>
                      </c:pt>
                      <c:pt idx="121">
                        <c:v>7</c:v>
                      </c:pt>
                      <c:pt idx="122">
                        <c:v>7</c:v>
                      </c:pt>
                      <c:pt idx="123">
                        <c:v>7</c:v>
                      </c:pt>
                      <c:pt idx="124">
                        <c:v>7</c:v>
                      </c:pt>
                      <c:pt idx="125">
                        <c:v>7</c:v>
                      </c:pt>
                      <c:pt idx="126">
                        <c:v>7</c:v>
                      </c:pt>
                      <c:pt idx="127">
                        <c:v>7</c:v>
                      </c:pt>
                      <c:pt idx="128">
                        <c:v>7</c:v>
                      </c:pt>
                      <c:pt idx="129">
                        <c:v>7</c:v>
                      </c:pt>
                      <c:pt idx="130">
                        <c:v>7</c:v>
                      </c:pt>
                      <c:pt idx="131">
                        <c:v>7</c:v>
                      </c:pt>
                      <c:pt idx="132">
                        <c:v>7</c:v>
                      </c:pt>
                      <c:pt idx="133">
                        <c:v>7</c:v>
                      </c:pt>
                      <c:pt idx="134">
                        <c:v>7</c:v>
                      </c:pt>
                      <c:pt idx="135">
                        <c:v>7</c:v>
                      </c:pt>
                      <c:pt idx="136">
                        <c:v>7</c:v>
                      </c:pt>
                      <c:pt idx="137">
                        <c:v>8</c:v>
                      </c:pt>
                      <c:pt idx="138">
                        <c:v>8</c:v>
                      </c:pt>
                      <c:pt idx="139">
                        <c:v>8</c:v>
                      </c:pt>
                      <c:pt idx="140">
                        <c:v>8</c:v>
                      </c:pt>
                      <c:pt idx="141">
                        <c:v>8</c:v>
                      </c:pt>
                      <c:pt idx="142">
                        <c:v>8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8</c:v>
                      </c:pt>
                      <c:pt idx="146">
                        <c:v>8</c:v>
                      </c:pt>
                      <c:pt idx="147">
                        <c:v>8</c:v>
                      </c:pt>
                      <c:pt idx="148">
                        <c:v>8</c:v>
                      </c:pt>
                      <c:pt idx="149">
                        <c:v>8</c:v>
                      </c:pt>
                      <c:pt idx="150">
                        <c:v>8</c:v>
                      </c:pt>
                      <c:pt idx="151">
                        <c:v>8</c:v>
                      </c:pt>
                      <c:pt idx="152">
                        <c:v>8</c:v>
                      </c:pt>
                      <c:pt idx="153">
                        <c:v>8</c:v>
                      </c:pt>
                      <c:pt idx="154">
                        <c:v>8</c:v>
                      </c:pt>
                      <c:pt idx="155">
                        <c:v>8</c:v>
                      </c:pt>
                      <c:pt idx="156">
                        <c:v>8</c:v>
                      </c:pt>
                      <c:pt idx="157">
                        <c:v>8</c:v>
                      </c:pt>
                      <c:pt idx="158">
                        <c:v>8</c:v>
                      </c:pt>
                      <c:pt idx="159">
                        <c:v>8</c:v>
                      </c:pt>
                      <c:pt idx="160">
                        <c:v>8</c:v>
                      </c:pt>
                      <c:pt idx="161">
                        <c:v>8</c:v>
                      </c:pt>
                      <c:pt idx="162">
                        <c:v>8</c:v>
                      </c:pt>
                      <c:pt idx="163">
                        <c:v>8</c:v>
                      </c:pt>
                      <c:pt idx="164">
                        <c:v>8</c:v>
                      </c:pt>
                      <c:pt idx="165">
                        <c:v>9</c:v>
                      </c:pt>
                      <c:pt idx="166">
                        <c:v>9</c:v>
                      </c:pt>
                      <c:pt idx="167">
                        <c:v>9</c:v>
                      </c:pt>
                      <c:pt idx="168">
                        <c:v>9</c:v>
                      </c:pt>
                      <c:pt idx="169">
                        <c:v>9</c:v>
                      </c:pt>
                      <c:pt idx="170">
                        <c:v>9</c:v>
                      </c:pt>
                      <c:pt idx="171">
                        <c:v>9</c:v>
                      </c:pt>
                      <c:pt idx="172">
                        <c:v>9</c:v>
                      </c:pt>
                      <c:pt idx="173">
                        <c:v>9</c:v>
                      </c:pt>
                      <c:pt idx="174">
                        <c:v>9</c:v>
                      </c:pt>
                      <c:pt idx="175">
                        <c:v>9</c:v>
                      </c:pt>
                      <c:pt idx="176">
                        <c:v>9</c:v>
                      </c:pt>
                      <c:pt idx="177">
                        <c:v>9</c:v>
                      </c:pt>
                      <c:pt idx="178">
                        <c:v>9</c:v>
                      </c:pt>
                      <c:pt idx="179">
                        <c:v>9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9</c:v>
                      </c:pt>
                      <c:pt idx="186">
                        <c:v>9</c:v>
                      </c:pt>
                      <c:pt idx="187">
                        <c:v>9</c:v>
                      </c:pt>
                      <c:pt idx="188">
                        <c:v>9</c:v>
                      </c:pt>
                      <c:pt idx="189">
                        <c:v>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10</c:v>
                      </c:pt>
                      <c:pt idx="194">
                        <c:v>10</c:v>
                      </c:pt>
                      <c:pt idx="195">
                        <c:v>10</c:v>
                      </c:pt>
                      <c:pt idx="196">
                        <c:v>10</c:v>
                      </c:pt>
                      <c:pt idx="197">
                        <c:v>10</c:v>
                      </c:pt>
                      <c:pt idx="198">
                        <c:v>10</c:v>
                      </c:pt>
                      <c:pt idx="199">
                        <c:v>10</c:v>
                      </c:pt>
                      <c:pt idx="200">
                        <c:v>10</c:v>
                      </c:pt>
                      <c:pt idx="201">
                        <c:v>10</c:v>
                      </c:pt>
                      <c:pt idx="202">
                        <c:v>10</c:v>
                      </c:pt>
                      <c:pt idx="203">
                        <c:v>10</c:v>
                      </c:pt>
                      <c:pt idx="204">
                        <c:v>10</c:v>
                      </c:pt>
                      <c:pt idx="205">
                        <c:v>10</c:v>
                      </c:pt>
                      <c:pt idx="206">
                        <c:v>10</c:v>
                      </c:pt>
                      <c:pt idx="207">
                        <c:v>10</c:v>
                      </c:pt>
                      <c:pt idx="208">
                        <c:v>10</c:v>
                      </c:pt>
                      <c:pt idx="209">
                        <c:v>10</c:v>
                      </c:pt>
                      <c:pt idx="210">
                        <c:v>10</c:v>
                      </c:pt>
                      <c:pt idx="211">
                        <c:v>10</c:v>
                      </c:pt>
                      <c:pt idx="212">
                        <c:v>10</c:v>
                      </c:pt>
                      <c:pt idx="213">
                        <c:v>10</c:v>
                      </c:pt>
                      <c:pt idx="214">
                        <c:v>11</c:v>
                      </c:pt>
                      <c:pt idx="215">
                        <c:v>11</c:v>
                      </c:pt>
                      <c:pt idx="216">
                        <c:v>11</c:v>
                      </c:pt>
                      <c:pt idx="217">
                        <c:v>11</c:v>
                      </c:pt>
                      <c:pt idx="218">
                        <c:v>11</c:v>
                      </c:pt>
                      <c:pt idx="219">
                        <c:v>11</c:v>
                      </c:pt>
                      <c:pt idx="220">
                        <c:v>11</c:v>
                      </c:pt>
                      <c:pt idx="221">
                        <c:v>11</c:v>
                      </c:pt>
                      <c:pt idx="222">
                        <c:v>11</c:v>
                      </c:pt>
                      <c:pt idx="223">
                        <c:v>11</c:v>
                      </c:pt>
                      <c:pt idx="224">
                        <c:v>11</c:v>
                      </c:pt>
                      <c:pt idx="225">
                        <c:v>11</c:v>
                      </c:pt>
                      <c:pt idx="226">
                        <c:v>11</c:v>
                      </c:pt>
                      <c:pt idx="227">
                        <c:v>11</c:v>
                      </c:pt>
                      <c:pt idx="228">
                        <c:v>11</c:v>
                      </c:pt>
                      <c:pt idx="229">
                        <c:v>11</c:v>
                      </c:pt>
                      <c:pt idx="230">
                        <c:v>11</c:v>
                      </c:pt>
                      <c:pt idx="231">
                        <c:v>11</c:v>
                      </c:pt>
                      <c:pt idx="232">
                        <c:v>11</c:v>
                      </c:pt>
                      <c:pt idx="233">
                        <c:v>12</c:v>
                      </c:pt>
                      <c:pt idx="234">
                        <c:v>12</c:v>
                      </c:pt>
                      <c:pt idx="235">
                        <c:v>12</c:v>
                      </c:pt>
                      <c:pt idx="236">
                        <c:v>12</c:v>
                      </c:pt>
                      <c:pt idx="237">
                        <c:v>12</c:v>
                      </c:pt>
                      <c:pt idx="238">
                        <c:v>12</c:v>
                      </c:pt>
                      <c:pt idx="239">
                        <c:v>12</c:v>
                      </c:pt>
                      <c:pt idx="240">
                        <c:v>12</c:v>
                      </c:pt>
                      <c:pt idx="241">
                        <c:v>12</c:v>
                      </c:pt>
                      <c:pt idx="242">
                        <c:v>12</c:v>
                      </c:pt>
                      <c:pt idx="243">
                        <c:v>12</c:v>
                      </c:pt>
                      <c:pt idx="244">
                        <c:v>12</c:v>
                      </c:pt>
                      <c:pt idx="245">
                        <c:v>12</c:v>
                      </c:pt>
                      <c:pt idx="246">
                        <c:v>12</c:v>
                      </c:pt>
                      <c:pt idx="247">
                        <c:v>12</c:v>
                      </c:pt>
                      <c:pt idx="248">
                        <c:v>12</c:v>
                      </c:pt>
                      <c:pt idx="249">
                        <c:v>12</c:v>
                      </c:pt>
                      <c:pt idx="250">
                        <c:v>12</c:v>
                      </c:pt>
                      <c:pt idx="251">
                        <c:v>12</c:v>
                      </c:pt>
                      <c:pt idx="252">
                        <c:v>12</c:v>
                      </c:pt>
                      <c:pt idx="253">
                        <c:v>12</c:v>
                      </c:pt>
                      <c:pt idx="254">
                        <c:v>12</c:v>
                      </c:pt>
                      <c:pt idx="255">
                        <c:v>12</c:v>
                      </c:pt>
                      <c:pt idx="256">
                        <c:v>12</c:v>
                      </c:pt>
                      <c:pt idx="257">
                        <c:v>12</c:v>
                      </c:pt>
                      <c:pt idx="258">
                        <c:v>12</c:v>
                      </c:pt>
                      <c:pt idx="259">
                        <c:v>12</c:v>
                      </c:pt>
                      <c:pt idx="260">
                        <c:v>12</c:v>
                      </c:pt>
                      <c:pt idx="261">
                        <c:v>12</c:v>
                      </c:pt>
                      <c:pt idx="262">
                        <c:v>12</c:v>
                      </c:pt>
                      <c:pt idx="263">
                        <c:v>12</c:v>
                      </c:pt>
                      <c:pt idx="264">
                        <c:v>12</c:v>
                      </c:pt>
                      <c:pt idx="265">
                        <c:v>12</c:v>
                      </c:pt>
                      <c:pt idx="266">
                        <c:v>12</c:v>
                      </c:pt>
                      <c:pt idx="267">
                        <c:v>12</c:v>
                      </c:pt>
                      <c:pt idx="268">
                        <c:v>12</c:v>
                      </c:pt>
                      <c:pt idx="269">
                        <c:v>12</c:v>
                      </c:pt>
                      <c:pt idx="270">
                        <c:v>12</c:v>
                      </c:pt>
                      <c:pt idx="271">
                        <c:v>13</c:v>
                      </c:pt>
                      <c:pt idx="272">
                        <c:v>13</c:v>
                      </c:pt>
                      <c:pt idx="273">
                        <c:v>13</c:v>
                      </c:pt>
                      <c:pt idx="274">
                        <c:v>13</c:v>
                      </c:pt>
                      <c:pt idx="275">
                        <c:v>13</c:v>
                      </c:pt>
                      <c:pt idx="276">
                        <c:v>13</c:v>
                      </c:pt>
                      <c:pt idx="277">
                        <c:v>13</c:v>
                      </c:pt>
                      <c:pt idx="278">
                        <c:v>13</c:v>
                      </c:pt>
                      <c:pt idx="279">
                        <c:v>13</c:v>
                      </c:pt>
                      <c:pt idx="280">
                        <c:v>13</c:v>
                      </c:pt>
                      <c:pt idx="281">
                        <c:v>13</c:v>
                      </c:pt>
                      <c:pt idx="282">
                        <c:v>13</c:v>
                      </c:pt>
                      <c:pt idx="283">
                        <c:v>13</c:v>
                      </c:pt>
                      <c:pt idx="284">
                        <c:v>13</c:v>
                      </c:pt>
                      <c:pt idx="285">
                        <c:v>13</c:v>
                      </c:pt>
                      <c:pt idx="286">
                        <c:v>13</c:v>
                      </c:pt>
                      <c:pt idx="287">
                        <c:v>13</c:v>
                      </c:pt>
                      <c:pt idx="288">
                        <c:v>13</c:v>
                      </c:pt>
                      <c:pt idx="289">
                        <c:v>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549-4B21-8C36-EC7D735B2862}"/>
                  </c:ext>
                </c:extLst>
              </c15:ser>
            </c15:filteredScatterSeries>
            <c15:filteredScatterSeries>
              <c15:ser>
                <c:idx val="2"/>
                <c:order val="5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x"/>
                  <c:size val="17"/>
                  <c:spPr>
                    <a:noFill/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Pt>
                  <c:idx val="109"/>
                  <c:marker>
                    <c:symbol val="x"/>
                    <c:size val="17"/>
                    <c:spPr>
                      <a:noFill/>
                      <a:ln w="9525">
                        <a:solidFill>
                          <a:schemeClr val="accent6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4-1EAE-4B05-AB21-D57339AA66CD}"/>
                    </c:ext>
                  </c:extLst>
                </c:dPt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baaah!$B$5:$B$294</c15:sqref>
                        </c15:formulaRef>
                      </c:ext>
                    </c:extLst>
                    <c:strCache>
                      <c:ptCount val="290"/>
                      <c:pt idx="0">
                        <c:v>State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20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23</c:v>
                      </c:pt>
                      <c:pt idx="19">
                        <c:v>25</c:v>
                      </c:pt>
                      <c:pt idx="20">
                        <c:v>26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28</c:v>
                      </c:pt>
                      <c:pt idx="24">
                        <c:v>29</c:v>
                      </c:pt>
                      <c:pt idx="25">
                        <c:v>30</c:v>
                      </c:pt>
                      <c:pt idx="26">
                        <c:v>31</c:v>
                      </c:pt>
                      <c:pt idx="27">
                        <c:v>32</c:v>
                      </c:pt>
                      <c:pt idx="28">
                        <c:v>33</c:v>
                      </c:pt>
                      <c:pt idx="29">
                        <c:v>34</c:v>
                      </c:pt>
                      <c:pt idx="30">
                        <c:v>35</c:v>
                      </c:pt>
                      <c:pt idx="31">
                        <c:v>37</c:v>
                      </c:pt>
                      <c:pt idx="32">
                        <c:v>38</c:v>
                      </c:pt>
                      <c:pt idx="33">
                        <c:v>39</c:v>
                      </c:pt>
                      <c:pt idx="34">
                        <c:v>40</c:v>
                      </c:pt>
                      <c:pt idx="35">
                        <c:v>43</c:v>
                      </c:pt>
                      <c:pt idx="36">
                        <c:v>44</c:v>
                      </c:pt>
                      <c:pt idx="37">
                        <c:v>45</c:v>
                      </c:pt>
                      <c:pt idx="38">
                        <c:v>46</c:v>
                      </c:pt>
                      <c:pt idx="39">
                        <c:v>47</c:v>
                      </c:pt>
                      <c:pt idx="40">
                        <c:v>48</c:v>
                      </c:pt>
                      <c:pt idx="41">
                        <c:v>49</c:v>
                      </c:pt>
                      <c:pt idx="42">
                        <c:v>50</c:v>
                      </c:pt>
                      <c:pt idx="43">
                        <c:v>51</c:v>
                      </c:pt>
                      <c:pt idx="44">
                        <c:v>52</c:v>
                      </c:pt>
                      <c:pt idx="45">
                        <c:v>53</c:v>
                      </c:pt>
                      <c:pt idx="46">
                        <c:v>54</c:v>
                      </c:pt>
                      <c:pt idx="47">
                        <c:v>55</c:v>
                      </c:pt>
                      <c:pt idx="48">
                        <c:v>57</c:v>
                      </c:pt>
                      <c:pt idx="49">
                        <c:v>58</c:v>
                      </c:pt>
                      <c:pt idx="50">
                        <c:v>59</c:v>
                      </c:pt>
                      <c:pt idx="51">
                        <c:v>60</c:v>
                      </c:pt>
                      <c:pt idx="52">
                        <c:v>63</c:v>
                      </c:pt>
                      <c:pt idx="53">
                        <c:v>64</c:v>
                      </c:pt>
                      <c:pt idx="54">
                        <c:v>65</c:v>
                      </c:pt>
                      <c:pt idx="55">
                        <c:v>66</c:v>
                      </c:pt>
                      <c:pt idx="56">
                        <c:v>67</c:v>
                      </c:pt>
                      <c:pt idx="57">
                        <c:v>68</c:v>
                      </c:pt>
                      <c:pt idx="58">
                        <c:v>69</c:v>
                      </c:pt>
                      <c:pt idx="59">
                        <c:v>70</c:v>
                      </c:pt>
                      <c:pt idx="60">
                        <c:v>71</c:v>
                      </c:pt>
                      <c:pt idx="61">
                        <c:v>72</c:v>
                      </c:pt>
                      <c:pt idx="62">
                        <c:v>73</c:v>
                      </c:pt>
                      <c:pt idx="63">
                        <c:v>74</c:v>
                      </c:pt>
                      <c:pt idx="64">
                        <c:v>75</c:v>
                      </c:pt>
                      <c:pt idx="65">
                        <c:v>77</c:v>
                      </c:pt>
                      <c:pt idx="66">
                        <c:v>78</c:v>
                      </c:pt>
                      <c:pt idx="67">
                        <c:v>79</c:v>
                      </c:pt>
                      <c:pt idx="68">
                        <c:v>80</c:v>
                      </c:pt>
                      <c:pt idx="69">
                        <c:v>81</c:v>
                      </c:pt>
                      <c:pt idx="70">
                        <c:v>81</c:v>
                      </c:pt>
                      <c:pt idx="71">
                        <c:v>82</c:v>
                      </c:pt>
                      <c:pt idx="72">
                        <c:v>83</c:v>
                      </c:pt>
                      <c:pt idx="73">
                        <c:v>84</c:v>
                      </c:pt>
                      <c:pt idx="74">
                        <c:v>86</c:v>
                      </c:pt>
                      <c:pt idx="75">
                        <c:v>87</c:v>
                      </c:pt>
                      <c:pt idx="76">
                        <c:v>87</c:v>
                      </c:pt>
                      <c:pt idx="77">
                        <c:v>88</c:v>
                      </c:pt>
                      <c:pt idx="78">
                        <c:v>89</c:v>
                      </c:pt>
                      <c:pt idx="79">
                        <c:v>89</c:v>
                      </c:pt>
                      <c:pt idx="80">
                        <c:v>90</c:v>
                      </c:pt>
                      <c:pt idx="81">
                        <c:v>90</c:v>
                      </c:pt>
                      <c:pt idx="82">
                        <c:v>92</c:v>
                      </c:pt>
                      <c:pt idx="83">
                        <c:v>93</c:v>
                      </c:pt>
                      <c:pt idx="84">
                        <c:v>94</c:v>
                      </c:pt>
                      <c:pt idx="85">
                        <c:v>95</c:v>
                      </c:pt>
                      <c:pt idx="86">
                        <c:v>97</c:v>
                      </c:pt>
                      <c:pt idx="87">
                        <c:v>98</c:v>
                      </c:pt>
                      <c:pt idx="88">
                        <c:v>99</c:v>
                      </c:pt>
                      <c:pt idx="89">
                        <c:v>100</c:v>
                      </c:pt>
                      <c:pt idx="90">
                        <c:v>101</c:v>
                      </c:pt>
                      <c:pt idx="91">
                        <c:v>103</c:v>
                      </c:pt>
                      <c:pt idx="92">
                        <c:v>104</c:v>
                      </c:pt>
                      <c:pt idx="93">
                        <c:v>105</c:v>
                      </c:pt>
                      <c:pt idx="94">
                        <c:v>106</c:v>
                      </c:pt>
                      <c:pt idx="95">
                        <c:v>109</c:v>
                      </c:pt>
                      <c:pt idx="96">
                        <c:v>110</c:v>
                      </c:pt>
                      <c:pt idx="97">
                        <c:v>111</c:v>
                      </c:pt>
                      <c:pt idx="98">
                        <c:v>112</c:v>
                      </c:pt>
                      <c:pt idx="99">
                        <c:v>113</c:v>
                      </c:pt>
                      <c:pt idx="100">
                        <c:v>114</c:v>
                      </c:pt>
                      <c:pt idx="101">
                        <c:v>115</c:v>
                      </c:pt>
                      <c:pt idx="102">
                        <c:v>116</c:v>
                      </c:pt>
                      <c:pt idx="103">
                        <c:v>118</c:v>
                      </c:pt>
                      <c:pt idx="104">
                        <c:v>119</c:v>
                      </c:pt>
                      <c:pt idx="105">
                        <c:v>120</c:v>
                      </c:pt>
                      <c:pt idx="106">
                        <c:v>121</c:v>
                      </c:pt>
                      <c:pt idx="107">
                        <c:v>122</c:v>
                      </c:pt>
                      <c:pt idx="108">
                        <c:v>123</c:v>
                      </c:pt>
                      <c:pt idx="109">
                        <c:v>124</c:v>
                      </c:pt>
                      <c:pt idx="110">
                        <c:v>126</c:v>
                      </c:pt>
                      <c:pt idx="111">
                        <c:v>127</c:v>
                      </c:pt>
                      <c:pt idx="112">
                        <c:v>128</c:v>
                      </c:pt>
                      <c:pt idx="113">
                        <c:v>129</c:v>
                      </c:pt>
                      <c:pt idx="114">
                        <c:v>135</c:v>
                      </c:pt>
                      <c:pt idx="115">
                        <c:v>137</c:v>
                      </c:pt>
                      <c:pt idx="116">
                        <c:v>139</c:v>
                      </c:pt>
                      <c:pt idx="117">
                        <c:v>140</c:v>
                      </c:pt>
                      <c:pt idx="118">
                        <c:v>141</c:v>
                      </c:pt>
                      <c:pt idx="119">
                        <c:v>143</c:v>
                      </c:pt>
                      <c:pt idx="120">
                        <c:v>143</c:v>
                      </c:pt>
                      <c:pt idx="121">
                        <c:v>144</c:v>
                      </c:pt>
                      <c:pt idx="122">
                        <c:v>145</c:v>
                      </c:pt>
                      <c:pt idx="123">
                        <c:v>146</c:v>
                      </c:pt>
                      <c:pt idx="124">
                        <c:v>148</c:v>
                      </c:pt>
                      <c:pt idx="125">
                        <c:v>148</c:v>
                      </c:pt>
                      <c:pt idx="126">
                        <c:v>149</c:v>
                      </c:pt>
                      <c:pt idx="127">
                        <c:v>150</c:v>
                      </c:pt>
                      <c:pt idx="128">
                        <c:v>153</c:v>
                      </c:pt>
                      <c:pt idx="129">
                        <c:v>155</c:v>
                      </c:pt>
                      <c:pt idx="130">
                        <c:v>156</c:v>
                      </c:pt>
                      <c:pt idx="131">
                        <c:v>157</c:v>
                      </c:pt>
                      <c:pt idx="132">
                        <c:v>158</c:v>
                      </c:pt>
                      <c:pt idx="133">
                        <c:v>159</c:v>
                      </c:pt>
                      <c:pt idx="134">
                        <c:v>159</c:v>
                      </c:pt>
                      <c:pt idx="135">
                        <c:v>160</c:v>
                      </c:pt>
                      <c:pt idx="136">
                        <c:v>161</c:v>
                      </c:pt>
                      <c:pt idx="137">
                        <c:v>163</c:v>
                      </c:pt>
                      <c:pt idx="138">
                        <c:v>164</c:v>
                      </c:pt>
                      <c:pt idx="139">
                        <c:v>165</c:v>
                      </c:pt>
                      <c:pt idx="140">
                        <c:v>166</c:v>
                      </c:pt>
                      <c:pt idx="141">
                        <c:v>169</c:v>
                      </c:pt>
                      <c:pt idx="142">
                        <c:v>170</c:v>
                      </c:pt>
                      <c:pt idx="143">
                        <c:v>172</c:v>
                      </c:pt>
                      <c:pt idx="144">
                        <c:v>173</c:v>
                      </c:pt>
                      <c:pt idx="145">
                        <c:v>174</c:v>
                      </c:pt>
                      <c:pt idx="146">
                        <c:v>175</c:v>
                      </c:pt>
                      <c:pt idx="147">
                        <c:v>176</c:v>
                      </c:pt>
                      <c:pt idx="148">
                        <c:v>177</c:v>
                      </c:pt>
                      <c:pt idx="149">
                        <c:v>178</c:v>
                      </c:pt>
                      <c:pt idx="150">
                        <c:v>179</c:v>
                      </c:pt>
                      <c:pt idx="151">
                        <c:v>180</c:v>
                      </c:pt>
                      <c:pt idx="152">
                        <c:v>181</c:v>
                      </c:pt>
                      <c:pt idx="153">
                        <c:v>183</c:v>
                      </c:pt>
                      <c:pt idx="154">
                        <c:v>183</c:v>
                      </c:pt>
                      <c:pt idx="155">
                        <c:v>184</c:v>
                      </c:pt>
                      <c:pt idx="156">
                        <c:v>185</c:v>
                      </c:pt>
                      <c:pt idx="157">
                        <c:v>186</c:v>
                      </c:pt>
                      <c:pt idx="158">
                        <c:v>188</c:v>
                      </c:pt>
                      <c:pt idx="159">
                        <c:v>189</c:v>
                      </c:pt>
                      <c:pt idx="160">
                        <c:v>190</c:v>
                      </c:pt>
                      <c:pt idx="161">
                        <c:v>191</c:v>
                      </c:pt>
                      <c:pt idx="162">
                        <c:v>192</c:v>
                      </c:pt>
                      <c:pt idx="163">
                        <c:v>193</c:v>
                      </c:pt>
                      <c:pt idx="164">
                        <c:v>194</c:v>
                      </c:pt>
                      <c:pt idx="165">
                        <c:v>196</c:v>
                      </c:pt>
                      <c:pt idx="166">
                        <c:v>197</c:v>
                      </c:pt>
                      <c:pt idx="167">
                        <c:v>198</c:v>
                      </c:pt>
                      <c:pt idx="168">
                        <c:v>199</c:v>
                      </c:pt>
                      <c:pt idx="169">
                        <c:v>201</c:v>
                      </c:pt>
                      <c:pt idx="170">
                        <c:v>201</c:v>
                      </c:pt>
                      <c:pt idx="171">
                        <c:v>202</c:v>
                      </c:pt>
                      <c:pt idx="172">
                        <c:v>203</c:v>
                      </c:pt>
                      <c:pt idx="173">
                        <c:v>204</c:v>
                      </c:pt>
                      <c:pt idx="174">
                        <c:v>206</c:v>
                      </c:pt>
                      <c:pt idx="175">
                        <c:v>206</c:v>
                      </c:pt>
                      <c:pt idx="176">
                        <c:v>207</c:v>
                      </c:pt>
                      <c:pt idx="177">
                        <c:v>208</c:v>
                      </c:pt>
                      <c:pt idx="178">
                        <c:v>210</c:v>
                      </c:pt>
                      <c:pt idx="179">
                        <c:v>212</c:v>
                      </c:pt>
                      <c:pt idx="180">
                        <c:v>213</c:v>
                      </c:pt>
                      <c:pt idx="181">
                        <c:v>214</c:v>
                      </c:pt>
                      <c:pt idx="182">
                        <c:v>215</c:v>
                      </c:pt>
                      <c:pt idx="183">
                        <c:v>217</c:v>
                      </c:pt>
                      <c:pt idx="184">
                        <c:v>218</c:v>
                      </c:pt>
                      <c:pt idx="185">
                        <c:v>219</c:v>
                      </c:pt>
                      <c:pt idx="186">
                        <c:v>223</c:v>
                      </c:pt>
                      <c:pt idx="187">
                        <c:v>225</c:v>
                      </c:pt>
                      <c:pt idx="188">
                        <c:v>227</c:v>
                      </c:pt>
                      <c:pt idx="189">
                        <c:v>228</c:v>
                      </c:pt>
                      <c:pt idx="190">
                        <c:v>229</c:v>
                      </c:pt>
                      <c:pt idx="191">
                        <c:v>230</c:v>
                      </c:pt>
                      <c:pt idx="192">
                        <c:v>231</c:v>
                      </c:pt>
                      <c:pt idx="193">
                        <c:v>233</c:v>
                      </c:pt>
                      <c:pt idx="194">
                        <c:v>234</c:v>
                      </c:pt>
                      <c:pt idx="195">
                        <c:v>235</c:v>
                      </c:pt>
                      <c:pt idx="196">
                        <c:v>236</c:v>
                      </c:pt>
                      <c:pt idx="197">
                        <c:v>239</c:v>
                      </c:pt>
                      <c:pt idx="198">
                        <c:v>240</c:v>
                      </c:pt>
                      <c:pt idx="199">
                        <c:v>242</c:v>
                      </c:pt>
                      <c:pt idx="200">
                        <c:v>243</c:v>
                      </c:pt>
                      <c:pt idx="201">
                        <c:v>244</c:v>
                      </c:pt>
                      <c:pt idx="202">
                        <c:v>245</c:v>
                      </c:pt>
                      <c:pt idx="203">
                        <c:v>246</c:v>
                      </c:pt>
                      <c:pt idx="204">
                        <c:v>247</c:v>
                      </c:pt>
                      <c:pt idx="205">
                        <c:v>248</c:v>
                      </c:pt>
                      <c:pt idx="206">
                        <c:v>249</c:v>
                      </c:pt>
                      <c:pt idx="207">
                        <c:v>251</c:v>
                      </c:pt>
                      <c:pt idx="208">
                        <c:v>252</c:v>
                      </c:pt>
                      <c:pt idx="209">
                        <c:v>253</c:v>
                      </c:pt>
                      <c:pt idx="210">
                        <c:v>254</c:v>
                      </c:pt>
                      <c:pt idx="211">
                        <c:v>255</c:v>
                      </c:pt>
                      <c:pt idx="212">
                        <c:v>256</c:v>
                      </c:pt>
                      <c:pt idx="213">
                        <c:v>257</c:v>
                      </c:pt>
                      <c:pt idx="214">
                        <c:v>259</c:v>
                      </c:pt>
                      <c:pt idx="215">
                        <c:v>260</c:v>
                      </c:pt>
                      <c:pt idx="216">
                        <c:v>261</c:v>
                      </c:pt>
                      <c:pt idx="217">
                        <c:v>262</c:v>
                      </c:pt>
                      <c:pt idx="218">
                        <c:v>264</c:v>
                      </c:pt>
                      <c:pt idx="219">
                        <c:v>265</c:v>
                      </c:pt>
                      <c:pt idx="220">
                        <c:v>266</c:v>
                      </c:pt>
                      <c:pt idx="221">
                        <c:v>267</c:v>
                      </c:pt>
                      <c:pt idx="222">
                        <c:v>268</c:v>
                      </c:pt>
                      <c:pt idx="223">
                        <c:v>269</c:v>
                      </c:pt>
                      <c:pt idx="224">
                        <c:v>269</c:v>
                      </c:pt>
                      <c:pt idx="225">
                        <c:v>269</c:v>
                      </c:pt>
                      <c:pt idx="226">
                        <c:v>271</c:v>
                      </c:pt>
                      <c:pt idx="227">
                        <c:v>272</c:v>
                      </c:pt>
                      <c:pt idx="228">
                        <c:v>273</c:v>
                      </c:pt>
                      <c:pt idx="229">
                        <c:v>274</c:v>
                      </c:pt>
                      <c:pt idx="230">
                        <c:v>275</c:v>
                      </c:pt>
                      <c:pt idx="231">
                        <c:v>276</c:v>
                      </c:pt>
                      <c:pt idx="232">
                        <c:v>277</c:v>
                      </c:pt>
                      <c:pt idx="233">
                        <c:v>279</c:v>
                      </c:pt>
                      <c:pt idx="234">
                        <c:v>280</c:v>
                      </c:pt>
                      <c:pt idx="235">
                        <c:v>281</c:v>
                      </c:pt>
                      <c:pt idx="236">
                        <c:v>282</c:v>
                      </c:pt>
                      <c:pt idx="237">
                        <c:v>285</c:v>
                      </c:pt>
                      <c:pt idx="238">
                        <c:v>286</c:v>
                      </c:pt>
                      <c:pt idx="239">
                        <c:v>290</c:v>
                      </c:pt>
                      <c:pt idx="240">
                        <c:v>291</c:v>
                      </c:pt>
                      <c:pt idx="241">
                        <c:v>293</c:v>
                      </c:pt>
                      <c:pt idx="242">
                        <c:v>294</c:v>
                      </c:pt>
                      <c:pt idx="243">
                        <c:v>296</c:v>
                      </c:pt>
                      <c:pt idx="244">
                        <c:v>297</c:v>
                      </c:pt>
                      <c:pt idx="245">
                        <c:v>298</c:v>
                      </c:pt>
                      <c:pt idx="246">
                        <c:v>298</c:v>
                      </c:pt>
                      <c:pt idx="247">
                        <c:v>299</c:v>
                      </c:pt>
                      <c:pt idx="248">
                        <c:v>300</c:v>
                      </c:pt>
                      <c:pt idx="249">
                        <c:v>301</c:v>
                      </c:pt>
                      <c:pt idx="250">
                        <c:v>302</c:v>
                      </c:pt>
                      <c:pt idx="251">
                        <c:v>303</c:v>
                      </c:pt>
                      <c:pt idx="252">
                        <c:v>308</c:v>
                      </c:pt>
                      <c:pt idx="253">
                        <c:v>311</c:v>
                      </c:pt>
                      <c:pt idx="254">
                        <c:v>312</c:v>
                      </c:pt>
                      <c:pt idx="255">
                        <c:v>313</c:v>
                      </c:pt>
                      <c:pt idx="256">
                        <c:v>313</c:v>
                      </c:pt>
                      <c:pt idx="257">
                        <c:v>314</c:v>
                      </c:pt>
                      <c:pt idx="258">
                        <c:v>316</c:v>
                      </c:pt>
                      <c:pt idx="259">
                        <c:v>316</c:v>
                      </c:pt>
                      <c:pt idx="260">
                        <c:v>321</c:v>
                      </c:pt>
                      <c:pt idx="261">
                        <c:v>322</c:v>
                      </c:pt>
                      <c:pt idx="262">
                        <c:v>323</c:v>
                      </c:pt>
                      <c:pt idx="263">
                        <c:v>324</c:v>
                      </c:pt>
                      <c:pt idx="264">
                        <c:v>326</c:v>
                      </c:pt>
                      <c:pt idx="265">
                        <c:v>327</c:v>
                      </c:pt>
                      <c:pt idx="266">
                        <c:v>328</c:v>
                      </c:pt>
                      <c:pt idx="267">
                        <c:v>329</c:v>
                      </c:pt>
                      <c:pt idx="268">
                        <c:v>330</c:v>
                      </c:pt>
                      <c:pt idx="269">
                        <c:v>331</c:v>
                      </c:pt>
                      <c:pt idx="270">
                        <c:v>332</c:v>
                      </c:pt>
                      <c:pt idx="271">
                        <c:v>334</c:v>
                      </c:pt>
                      <c:pt idx="272">
                        <c:v>335</c:v>
                      </c:pt>
                      <c:pt idx="273">
                        <c:v>336</c:v>
                      </c:pt>
                      <c:pt idx="274">
                        <c:v>337</c:v>
                      </c:pt>
                      <c:pt idx="275">
                        <c:v>339</c:v>
                      </c:pt>
                      <c:pt idx="276">
                        <c:v>339</c:v>
                      </c:pt>
                      <c:pt idx="277">
                        <c:v>340</c:v>
                      </c:pt>
                      <c:pt idx="278">
                        <c:v>341</c:v>
                      </c:pt>
                      <c:pt idx="279">
                        <c:v>342</c:v>
                      </c:pt>
                      <c:pt idx="280">
                        <c:v>344</c:v>
                      </c:pt>
                      <c:pt idx="281">
                        <c:v>344</c:v>
                      </c:pt>
                      <c:pt idx="282">
                        <c:v>345</c:v>
                      </c:pt>
                      <c:pt idx="283">
                        <c:v>346</c:v>
                      </c:pt>
                      <c:pt idx="284">
                        <c:v>350</c:v>
                      </c:pt>
                      <c:pt idx="285">
                        <c:v>351</c:v>
                      </c:pt>
                      <c:pt idx="286">
                        <c:v>352</c:v>
                      </c:pt>
                      <c:pt idx="287">
                        <c:v>353</c:v>
                      </c:pt>
                      <c:pt idx="288">
                        <c:v>354</c:v>
                      </c:pt>
                      <c:pt idx="289">
                        <c:v>355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baaah!$T$6:$T$294</c15:sqref>
                        </c15:formulaRef>
                      </c:ext>
                    </c:extLst>
                    <c:numCache>
                      <c:formatCode>General</c:formatCode>
                      <c:ptCount val="289"/>
                      <c:pt idx="1">
                        <c:v>0.2388416666666667</c:v>
                      </c:pt>
                      <c:pt idx="14">
                        <c:v>0.13801666666666668</c:v>
                      </c:pt>
                      <c:pt idx="30">
                        <c:v>0.48690833333333333</c:v>
                      </c:pt>
                      <c:pt idx="47">
                        <c:v>0.26474999999999999</c:v>
                      </c:pt>
                      <c:pt idx="64">
                        <c:v>0.79502291666666647</c:v>
                      </c:pt>
                      <c:pt idx="90">
                        <c:v>0.3087625</c:v>
                      </c:pt>
                      <c:pt idx="109">
                        <c:v>1.2048833333333333</c:v>
                      </c:pt>
                      <c:pt idx="136">
                        <c:v>0.69986666666666664</c:v>
                      </c:pt>
                      <c:pt idx="164">
                        <c:v>1.7729229166666669</c:v>
                      </c:pt>
                      <c:pt idx="192">
                        <c:v>1.0612166666666669</c:v>
                      </c:pt>
                      <c:pt idx="213">
                        <c:v>2.3989125000000002</c:v>
                      </c:pt>
                      <c:pt idx="232">
                        <c:v>1.4637958333333332</c:v>
                      </c:pt>
                      <c:pt idx="270">
                        <c:v>3.0925250000000002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B9B-4825-99F8-0BDF4DFA8C55}"/>
                  </c:ext>
                </c:extLst>
              </c15:ser>
            </c15:filteredScatterSeries>
            <c15:filteredScatterSeries>
              <c15:ser>
                <c:idx val="4"/>
                <c:order val="6"/>
                <c:tx>
                  <c:v>Time@Tchange v state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baaah!$B$5:$B$294</c15:sqref>
                        </c15:formulaRef>
                      </c:ext>
                    </c:extLst>
                    <c:strCache>
                      <c:ptCount val="290"/>
                      <c:pt idx="0">
                        <c:v>State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20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23</c:v>
                      </c:pt>
                      <c:pt idx="19">
                        <c:v>25</c:v>
                      </c:pt>
                      <c:pt idx="20">
                        <c:v>26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28</c:v>
                      </c:pt>
                      <c:pt idx="24">
                        <c:v>29</c:v>
                      </c:pt>
                      <c:pt idx="25">
                        <c:v>30</c:v>
                      </c:pt>
                      <c:pt idx="26">
                        <c:v>31</c:v>
                      </c:pt>
                      <c:pt idx="27">
                        <c:v>32</c:v>
                      </c:pt>
                      <c:pt idx="28">
                        <c:v>33</c:v>
                      </c:pt>
                      <c:pt idx="29">
                        <c:v>34</c:v>
                      </c:pt>
                      <c:pt idx="30">
                        <c:v>35</c:v>
                      </c:pt>
                      <c:pt idx="31">
                        <c:v>37</c:v>
                      </c:pt>
                      <c:pt idx="32">
                        <c:v>38</c:v>
                      </c:pt>
                      <c:pt idx="33">
                        <c:v>39</c:v>
                      </c:pt>
                      <c:pt idx="34">
                        <c:v>40</c:v>
                      </c:pt>
                      <c:pt idx="35">
                        <c:v>43</c:v>
                      </c:pt>
                      <c:pt idx="36">
                        <c:v>44</c:v>
                      </c:pt>
                      <c:pt idx="37">
                        <c:v>45</c:v>
                      </c:pt>
                      <c:pt idx="38">
                        <c:v>46</c:v>
                      </c:pt>
                      <c:pt idx="39">
                        <c:v>47</c:v>
                      </c:pt>
                      <c:pt idx="40">
                        <c:v>48</c:v>
                      </c:pt>
                      <c:pt idx="41">
                        <c:v>49</c:v>
                      </c:pt>
                      <c:pt idx="42">
                        <c:v>50</c:v>
                      </c:pt>
                      <c:pt idx="43">
                        <c:v>51</c:v>
                      </c:pt>
                      <c:pt idx="44">
                        <c:v>52</c:v>
                      </c:pt>
                      <c:pt idx="45">
                        <c:v>53</c:v>
                      </c:pt>
                      <c:pt idx="46">
                        <c:v>54</c:v>
                      </c:pt>
                      <c:pt idx="47">
                        <c:v>55</c:v>
                      </c:pt>
                      <c:pt idx="48">
                        <c:v>57</c:v>
                      </c:pt>
                      <c:pt idx="49">
                        <c:v>58</c:v>
                      </c:pt>
                      <c:pt idx="50">
                        <c:v>59</c:v>
                      </c:pt>
                      <c:pt idx="51">
                        <c:v>60</c:v>
                      </c:pt>
                      <c:pt idx="52">
                        <c:v>63</c:v>
                      </c:pt>
                      <c:pt idx="53">
                        <c:v>64</c:v>
                      </c:pt>
                      <c:pt idx="54">
                        <c:v>65</c:v>
                      </c:pt>
                      <c:pt idx="55">
                        <c:v>66</c:v>
                      </c:pt>
                      <c:pt idx="56">
                        <c:v>67</c:v>
                      </c:pt>
                      <c:pt idx="57">
                        <c:v>68</c:v>
                      </c:pt>
                      <c:pt idx="58">
                        <c:v>69</c:v>
                      </c:pt>
                      <c:pt idx="59">
                        <c:v>70</c:v>
                      </c:pt>
                      <c:pt idx="60">
                        <c:v>71</c:v>
                      </c:pt>
                      <c:pt idx="61">
                        <c:v>72</c:v>
                      </c:pt>
                      <c:pt idx="62">
                        <c:v>73</c:v>
                      </c:pt>
                      <c:pt idx="63">
                        <c:v>74</c:v>
                      </c:pt>
                      <c:pt idx="64">
                        <c:v>75</c:v>
                      </c:pt>
                      <c:pt idx="65">
                        <c:v>77</c:v>
                      </c:pt>
                      <c:pt idx="66">
                        <c:v>78</c:v>
                      </c:pt>
                      <c:pt idx="67">
                        <c:v>79</c:v>
                      </c:pt>
                      <c:pt idx="68">
                        <c:v>80</c:v>
                      </c:pt>
                      <c:pt idx="69">
                        <c:v>81</c:v>
                      </c:pt>
                      <c:pt idx="70">
                        <c:v>81</c:v>
                      </c:pt>
                      <c:pt idx="71">
                        <c:v>82</c:v>
                      </c:pt>
                      <c:pt idx="72">
                        <c:v>83</c:v>
                      </c:pt>
                      <c:pt idx="73">
                        <c:v>84</c:v>
                      </c:pt>
                      <c:pt idx="74">
                        <c:v>86</c:v>
                      </c:pt>
                      <c:pt idx="75">
                        <c:v>87</c:v>
                      </c:pt>
                      <c:pt idx="76">
                        <c:v>87</c:v>
                      </c:pt>
                      <c:pt idx="77">
                        <c:v>88</c:v>
                      </c:pt>
                      <c:pt idx="78">
                        <c:v>89</c:v>
                      </c:pt>
                      <c:pt idx="79">
                        <c:v>89</c:v>
                      </c:pt>
                      <c:pt idx="80">
                        <c:v>90</c:v>
                      </c:pt>
                      <c:pt idx="81">
                        <c:v>90</c:v>
                      </c:pt>
                      <c:pt idx="82">
                        <c:v>92</c:v>
                      </c:pt>
                      <c:pt idx="83">
                        <c:v>93</c:v>
                      </c:pt>
                      <c:pt idx="84">
                        <c:v>94</c:v>
                      </c:pt>
                      <c:pt idx="85">
                        <c:v>95</c:v>
                      </c:pt>
                      <c:pt idx="86">
                        <c:v>97</c:v>
                      </c:pt>
                      <c:pt idx="87">
                        <c:v>98</c:v>
                      </c:pt>
                      <c:pt idx="88">
                        <c:v>99</c:v>
                      </c:pt>
                      <c:pt idx="89">
                        <c:v>100</c:v>
                      </c:pt>
                      <c:pt idx="90">
                        <c:v>101</c:v>
                      </c:pt>
                      <c:pt idx="91">
                        <c:v>103</c:v>
                      </c:pt>
                      <c:pt idx="92">
                        <c:v>104</c:v>
                      </c:pt>
                      <c:pt idx="93">
                        <c:v>105</c:v>
                      </c:pt>
                      <c:pt idx="94">
                        <c:v>106</c:v>
                      </c:pt>
                      <c:pt idx="95">
                        <c:v>109</c:v>
                      </c:pt>
                      <c:pt idx="96">
                        <c:v>110</c:v>
                      </c:pt>
                      <c:pt idx="97">
                        <c:v>111</c:v>
                      </c:pt>
                      <c:pt idx="98">
                        <c:v>112</c:v>
                      </c:pt>
                      <c:pt idx="99">
                        <c:v>113</c:v>
                      </c:pt>
                      <c:pt idx="100">
                        <c:v>114</c:v>
                      </c:pt>
                      <c:pt idx="101">
                        <c:v>115</c:v>
                      </c:pt>
                      <c:pt idx="102">
                        <c:v>116</c:v>
                      </c:pt>
                      <c:pt idx="103">
                        <c:v>118</c:v>
                      </c:pt>
                      <c:pt idx="104">
                        <c:v>119</c:v>
                      </c:pt>
                      <c:pt idx="105">
                        <c:v>120</c:v>
                      </c:pt>
                      <c:pt idx="106">
                        <c:v>121</c:v>
                      </c:pt>
                      <c:pt idx="107">
                        <c:v>122</c:v>
                      </c:pt>
                      <c:pt idx="108">
                        <c:v>123</c:v>
                      </c:pt>
                      <c:pt idx="109">
                        <c:v>124</c:v>
                      </c:pt>
                      <c:pt idx="110">
                        <c:v>126</c:v>
                      </c:pt>
                      <c:pt idx="111">
                        <c:v>127</c:v>
                      </c:pt>
                      <c:pt idx="112">
                        <c:v>128</c:v>
                      </c:pt>
                      <c:pt idx="113">
                        <c:v>129</c:v>
                      </c:pt>
                      <c:pt idx="114">
                        <c:v>135</c:v>
                      </c:pt>
                      <c:pt idx="115">
                        <c:v>137</c:v>
                      </c:pt>
                      <c:pt idx="116">
                        <c:v>139</c:v>
                      </c:pt>
                      <c:pt idx="117">
                        <c:v>140</c:v>
                      </c:pt>
                      <c:pt idx="118">
                        <c:v>141</c:v>
                      </c:pt>
                      <c:pt idx="119">
                        <c:v>143</c:v>
                      </c:pt>
                      <c:pt idx="120">
                        <c:v>143</c:v>
                      </c:pt>
                      <c:pt idx="121">
                        <c:v>144</c:v>
                      </c:pt>
                      <c:pt idx="122">
                        <c:v>145</c:v>
                      </c:pt>
                      <c:pt idx="123">
                        <c:v>146</c:v>
                      </c:pt>
                      <c:pt idx="124">
                        <c:v>148</c:v>
                      </c:pt>
                      <c:pt idx="125">
                        <c:v>148</c:v>
                      </c:pt>
                      <c:pt idx="126">
                        <c:v>149</c:v>
                      </c:pt>
                      <c:pt idx="127">
                        <c:v>150</c:v>
                      </c:pt>
                      <c:pt idx="128">
                        <c:v>153</c:v>
                      </c:pt>
                      <c:pt idx="129">
                        <c:v>155</c:v>
                      </c:pt>
                      <c:pt idx="130">
                        <c:v>156</c:v>
                      </c:pt>
                      <c:pt idx="131">
                        <c:v>157</c:v>
                      </c:pt>
                      <c:pt idx="132">
                        <c:v>158</c:v>
                      </c:pt>
                      <c:pt idx="133">
                        <c:v>159</c:v>
                      </c:pt>
                      <c:pt idx="134">
                        <c:v>159</c:v>
                      </c:pt>
                      <c:pt idx="135">
                        <c:v>160</c:v>
                      </c:pt>
                      <c:pt idx="136">
                        <c:v>161</c:v>
                      </c:pt>
                      <c:pt idx="137">
                        <c:v>163</c:v>
                      </c:pt>
                      <c:pt idx="138">
                        <c:v>164</c:v>
                      </c:pt>
                      <c:pt idx="139">
                        <c:v>165</c:v>
                      </c:pt>
                      <c:pt idx="140">
                        <c:v>166</c:v>
                      </c:pt>
                      <c:pt idx="141">
                        <c:v>169</c:v>
                      </c:pt>
                      <c:pt idx="142">
                        <c:v>170</c:v>
                      </c:pt>
                      <c:pt idx="143">
                        <c:v>172</c:v>
                      </c:pt>
                      <c:pt idx="144">
                        <c:v>173</c:v>
                      </c:pt>
                      <c:pt idx="145">
                        <c:v>174</c:v>
                      </c:pt>
                      <c:pt idx="146">
                        <c:v>175</c:v>
                      </c:pt>
                      <c:pt idx="147">
                        <c:v>176</c:v>
                      </c:pt>
                      <c:pt idx="148">
                        <c:v>177</c:v>
                      </c:pt>
                      <c:pt idx="149">
                        <c:v>178</c:v>
                      </c:pt>
                      <c:pt idx="150">
                        <c:v>179</c:v>
                      </c:pt>
                      <c:pt idx="151">
                        <c:v>180</c:v>
                      </c:pt>
                      <c:pt idx="152">
                        <c:v>181</c:v>
                      </c:pt>
                      <c:pt idx="153">
                        <c:v>183</c:v>
                      </c:pt>
                      <c:pt idx="154">
                        <c:v>183</c:v>
                      </c:pt>
                      <c:pt idx="155">
                        <c:v>184</c:v>
                      </c:pt>
                      <c:pt idx="156">
                        <c:v>185</c:v>
                      </c:pt>
                      <c:pt idx="157">
                        <c:v>186</c:v>
                      </c:pt>
                      <c:pt idx="158">
                        <c:v>188</c:v>
                      </c:pt>
                      <c:pt idx="159">
                        <c:v>189</c:v>
                      </c:pt>
                      <c:pt idx="160">
                        <c:v>190</c:v>
                      </c:pt>
                      <c:pt idx="161">
                        <c:v>191</c:v>
                      </c:pt>
                      <c:pt idx="162">
                        <c:v>192</c:v>
                      </c:pt>
                      <c:pt idx="163">
                        <c:v>193</c:v>
                      </c:pt>
                      <c:pt idx="164">
                        <c:v>194</c:v>
                      </c:pt>
                      <c:pt idx="165">
                        <c:v>196</c:v>
                      </c:pt>
                      <c:pt idx="166">
                        <c:v>197</c:v>
                      </c:pt>
                      <c:pt idx="167">
                        <c:v>198</c:v>
                      </c:pt>
                      <c:pt idx="168">
                        <c:v>199</c:v>
                      </c:pt>
                      <c:pt idx="169">
                        <c:v>201</c:v>
                      </c:pt>
                      <c:pt idx="170">
                        <c:v>201</c:v>
                      </c:pt>
                      <c:pt idx="171">
                        <c:v>202</c:v>
                      </c:pt>
                      <c:pt idx="172">
                        <c:v>203</c:v>
                      </c:pt>
                      <c:pt idx="173">
                        <c:v>204</c:v>
                      </c:pt>
                      <c:pt idx="174">
                        <c:v>206</c:v>
                      </c:pt>
                      <c:pt idx="175">
                        <c:v>206</c:v>
                      </c:pt>
                      <c:pt idx="176">
                        <c:v>207</c:v>
                      </c:pt>
                      <c:pt idx="177">
                        <c:v>208</c:v>
                      </c:pt>
                      <c:pt idx="178">
                        <c:v>210</c:v>
                      </c:pt>
                      <c:pt idx="179">
                        <c:v>212</c:v>
                      </c:pt>
                      <c:pt idx="180">
                        <c:v>213</c:v>
                      </c:pt>
                      <c:pt idx="181">
                        <c:v>214</c:v>
                      </c:pt>
                      <c:pt idx="182">
                        <c:v>215</c:v>
                      </c:pt>
                      <c:pt idx="183">
                        <c:v>217</c:v>
                      </c:pt>
                      <c:pt idx="184">
                        <c:v>218</c:v>
                      </c:pt>
                      <c:pt idx="185">
                        <c:v>219</c:v>
                      </c:pt>
                      <c:pt idx="186">
                        <c:v>223</c:v>
                      </c:pt>
                      <c:pt idx="187">
                        <c:v>225</c:v>
                      </c:pt>
                      <c:pt idx="188">
                        <c:v>227</c:v>
                      </c:pt>
                      <c:pt idx="189">
                        <c:v>228</c:v>
                      </c:pt>
                      <c:pt idx="190">
                        <c:v>229</c:v>
                      </c:pt>
                      <c:pt idx="191">
                        <c:v>230</c:v>
                      </c:pt>
                      <c:pt idx="192">
                        <c:v>231</c:v>
                      </c:pt>
                      <c:pt idx="193">
                        <c:v>233</c:v>
                      </c:pt>
                      <c:pt idx="194">
                        <c:v>234</c:v>
                      </c:pt>
                      <c:pt idx="195">
                        <c:v>235</c:v>
                      </c:pt>
                      <c:pt idx="196">
                        <c:v>236</c:v>
                      </c:pt>
                      <c:pt idx="197">
                        <c:v>239</c:v>
                      </c:pt>
                      <c:pt idx="198">
                        <c:v>240</c:v>
                      </c:pt>
                      <c:pt idx="199">
                        <c:v>242</c:v>
                      </c:pt>
                      <c:pt idx="200">
                        <c:v>243</c:v>
                      </c:pt>
                      <c:pt idx="201">
                        <c:v>244</c:v>
                      </c:pt>
                      <c:pt idx="202">
                        <c:v>245</c:v>
                      </c:pt>
                      <c:pt idx="203">
                        <c:v>246</c:v>
                      </c:pt>
                      <c:pt idx="204">
                        <c:v>247</c:v>
                      </c:pt>
                      <c:pt idx="205">
                        <c:v>248</c:v>
                      </c:pt>
                      <c:pt idx="206">
                        <c:v>249</c:v>
                      </c:pt>
                      <c:pt idx="207">
                        <c:v>251</c:v>
                      </c:pt>
                      <c:pt idx="208">
                        <c:v>252</c:v>
                      </c:pt>
                      <c:pt idx="209">
                        <c:v>253</c:v>
                      </c:pt>
                      <c:pt idx="210">
                        <c:v>254</c:v>
                      </c:pt>
                      <c:pt idx="211">
                        <c:v>255</c:v>
                      </c:pt>
                      <c:pt idx="212">
                        <c:v>256</c:v>
                      </c:pt>
                      <c:pt idx="213">
                        <c:v>257</c:v>
                      </c:pt>
                      <c:pt idx="214">
                        <c:v>259</c:v>
                      </c:pt>
                      <c:pt idx="215">
                        <c:v>260</c:v>
                      </c:pt>
                      <c:pt idx="216">
                        <c:v>261</c:v>
                      </c:pt>
                      <c:pt idx="217">
                        <c:v>262</c:v>
                      </c:pt>
                      <c:pt idx="218">
                        <c:v>264</c:v>
                      </c:pt>
                      <c:pt idx="219">
                        <c:v>265</c:v>
                      </c:pt>
                      <c:pt idx="220">
                        <c:v>266</c:v>
                      </c:pt>
                      <c:pt idx="221">
                        <c:v>267</c:v>
                      </c:pt>
                      <c:pt idx="222">
                        <c:v>268</c:v>
                      </c:pt>
                      <c:pt idx="223">
                        <c:v>269</c:v>
                      </c:pt>
                      <c:pt idx="224">
                        <c:v>269</c:v>
                      </c:pt>
                      <c:pt idx="225">
                        <c:v>269</c:v>
                      </c:pt>
                      <c:pt idx="226">
                        <c:v>271</c:v>
                      </c:pt>
                      <c:pt idx="227">
                        <c:v>272</c:v>
                      </c:pt>
                      <c:pt idx="228">
                        <c:v>273</c:v>
                      </c:pt>
                      <c:pt idx="229">
                        <c:v>274</c:v>
                      </c:pt>
                      <c:pt idx="230">
                        <c:v>275</c:v>
                      </c:pt>
                      <c:pt idx="231">
                        <c:v>276</c:v>
                      </c:pt>
                      <c:pt idx="232">
                        <c:v>277</c:v>
                      </c:pt>
                      <c:pt idx="233">
                        <c:v>279</c:v>
                      </c:pt>
                      <c:pt idx="234">
                        <c:v>280</c:v>
                      </c:pt>
                      <c:pt idx="235">
                        <c:v>281</c:v>
                      </c:pt>
                      <c:pt idx="236">
                        <c:v>282</c:v>
                      </c:pt>
                      <c:pt idx="237">
                        <c:v>285</c:v>
                      </c:pt>
                      <c:pt idx="238">
                        <c:v>286</c:v>
                      </c:pt>
                      <c:pt idx="239">
                        <c:v>290</c:v>
                      </c:pt>
                      <c:pt idx="240">
                        <c:v>291</c:v>
                      </c:pt>
                      <c:pt idx="241">
                        <c:v>293</c:v>
                      </c:pt>
                      <c:pt idx="242">
                        <c:v>294</c:v>
                      </c:pt>
                      <c:pt idx="243">
                        <c:v>296</c:v>
                      </c:pt>
                      <c:pt idx="244">
                        <c:v>297</c:v>
                      </c:pt>
                      <c:pt idx="245">
                        <c:v>298</c:v>
                      </c:pt>
                      <c:pt idx="246">
                        <c:v>298</c:v>
                      </c:pt>
                      <c:pt idx="247">
                        <c:v>299</c:v>
                      </c:pt>
                      <c:pt idx="248">
                        <c:v>300</c:v>
                      </c:pt>
                      <c:pt idx="249">
                        <c:v>301</c:v>
                      </c:pt>
                      <c:pt idx="250">
                        <c:v>302</c:v>
                      </c:pt>
                      <c:pt idx="251">
                        <c:v>303</c:v>
                      </c:pt>
                      <c:pt idx="252">
                        <c:v>308</c:v>
                      </c:pt>
                      <c:pt idx="253">
                        <c:v>311</c:v>
                      </c:pt>
                      <c:pt idx="254">
                        <c:v>312</c:v>
                      </c:pt>
                      <c:pt idx="255">
                        <c:v>313</c:v>
                      </c:pt>
                      <c:pt idx="256">
                        <c:v>313</c:v>
                      </c:pt>
                      <c:pt idx="257">
                        <c:v>314</c:v>
                      </c:pt>
                      <c:pt idx="258">
                        <c:v>316</c:v>
                      </c:pt>
                      <c:pt idx="259">
                        <c:v>316</c:v>
                      </c:pt>
                      <c:pt idx="260">
                        <c:v>321</c:v>
                      </c:pt>
                      <c:pt idx="261">
                        <c:v>322</c:v>
                      </c:pt>
                      <c:pt idx="262">
                        <c:v>323</c:v>
                      </c:pt>
                      <c:pt idx="263">
                        <c:v>324</c:v>
                      </c:pt>
                      <c:pt idx="264">
                        <c:v>326</c:v>
                      </c:pt>
                      <c:pt idx="265">
                        <c:v>327</c:v>
                      </c:pt>
                      <c:pt idx="266">
                        <c:v>328</c:v>
                      </c:pt>
                      <c:pt idx="267">
                        <c:v>329</c:v>
                      </c:pt>
                      <c:pt idx="268">
                        <c:v>330</c:v>
                      </c:pt>
                      <c:pt idx="269">
                        <c:v>331</c:v>
                      </c:pt>
                      <c:pt idx="270">
                        <c:v>332</c:v>
                      </c:pt>
                      <c:pt idx="271">
                        <c:v>334</c:v>
                      </c:pt>
                      <c:pt idx="272">
                        <c:v>335</c:v>
                      </c:pt>
                      <c:pt idx="273">
                        <c:v>336</c:v>
                      </c:pt>
                      <c:pt idx="274">
                        <c:v>337</c:v>
                      </c:pt>
                      <c:pt idx="275">
                        <c:v>339</c:v>
                      </c:pt>
                      <c:pt idx="276">
                        <c:v>339</c:v>
                      </c:pt>
                      <c:pt idx="277">
                        <c:v>340</c:v>
                      </c:pt>
                      <c:pt idx="278">
                        <c:v>341</c:v>
                      </c:pt>
                      <c:pt idx="279">
                        <c:v>342</c:v>
                      </c:pt>
                      <c:pt idx="280">
                        <c:v>344</c:v>
                      </c:pt>
                      <c:pt idx="281">
                        <c:v>344</c:v>
                      </c:pt>
                      <c:pt idx="282">
                        <c:v>345</c:v>
                      </c:pt>
                      <c:pt idx="283">
                        <c:v>346</c:v>
                      </c:pt>
                      <c:pt idx="284">
                        <c:v>350</c:v>
                      </c:pt>
                      <c:pt idx="285">
                        <c:v>351</c:v>
                      </c:pt>
                      <c:pt idx="286">
                        <c:v>352</c:v>
                      </c:pt>
                      <c:pt idx="287">
                        <c:v>353</c:v>
                      </c:pt>
                      <c:pt idx="288">
                        <c:v>354</c:v>
                      </c:pt>
                      <c:pt idx="289">
                        <c:v>355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baaah!$U$5:$U$294</c15:sqref>
                        </c15:formulaRef>
                      </c:ext>
                    </c:extLst>
                    <c:numCache>
                      <c:formatCode>General</c:formatCode>
                      <c:ptCount val="290"/>
                      <c:pt idx="0">
                        <c:v>0</c:v>
                      </c:pt>
                      <c:pt idx="2">
                        <c:v>0</c:v>
                      </c:pt>
                      <c:pt idx="15">
                        <c:v>-1.77E-2</c:v>
                      </c:pt>
                      <c:pt idx="31">
                        <c:v>-0.64331666666666665</c:v>
                      </c:pt>
                      <c:pt idx="48">
                        <c:v>-0.11795</c:v>
                      </c:pt>
                      <c:pt idx="65">
                        <c:v>-0.70514999999999994</c:v>
                      </c:pt>
                      <c:pt idx="91">
                        <c:v>-0.2567666666666667</c:v>
                      </c:pt>
                      <c:pt idx="110">
                        <c:v>-1.1363166666666666</c:v>
                      </c:pt>
                      <c:pt idx="137">
                        <c:v>-0.67081666666666673</c:v>
                      </c:pt>
                      <c:pt idx="165">
                        <c:v>-1.6667666666666667</c:v>
                      </c:pt>
                      <c:pt idx="193">
                        <c:v>-1.0257000000000001</c:v>
                      </c:pt>
                      <c:pt idx="214">
                        <c:v>-2.2830833333333334</c:v>
                      </c:pt>
                      <c:pt idx="233">
                        <c:v>-1.4329000000000001</c:v>
                      </c:pt>
                      <c:pt idx="271">
                        <c:v>-2.9559333333333333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B9B-4825-99F8-0BDF4DFA8C55}"/>
                  </c:ext>
                </c:extLst>
              </c15:ser>
            </c15:filteredScatterSeries>
            <c15:filteredScatterSeries>
              <c15:ser>
                <c:idx val="5"/>
                <c:order val="7"/>
                <c:tx>
                  <c:v>Hand Time v. state[JACK]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baaah!$AH$5:$AH$8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103</c:v>
                      </c:pt>
                      <c:pt idx="2">
                        <c:v>163</c:v>
                      </c:pt>
                      <c:pt idx="3">
                        <c:v>223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baaah!$AG$5:$AG$8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0.16666666666666785</c:v>
                      </c:pt>
                      <c:pt idx="1">
                        <c:v>1.1166666666666671</c:v>
                      </c:pt>
                      <c:pt idx="2">
                        <c:v>1.6499999999999986</c:v>
                      </c:pt>
                      <c:pt idx="3">
                        <c:v>2.5833333333333321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9B-4825-99F8-0BDF4DFA8C55}"/>
                  </c:ext>
                </c:extLst>
              </c15:ser>
            </c15:filteredScatterSeries>
            <c15:filteredScatterSeries>
              <c15:ser>
                <c:idx val="6"/>
                <c:order val="8"/>
                <c:tx>
                  <c:v>Hand Time v. state[rozey]</c:v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baaah!$AH$13:$AH$17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77</c:v>
                      </c:pt>
                      <c:pt idx="2">
                        <c:v>126</c:v>
                      </c:pt>
                      <c:pt idx="3">
                        <c:v>196</c:v>
                      </c:pt>
                      <c:pt idx="4">
                        <c:v>260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baaah!$AG$13:$AG$17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0.13333333333333286</c:v>
                      </c:pt>
                      <c:pt idx="1">
                        <c:v>0.23333333333333428</c:v>
                      </c:pt>
                      <c:pt idx="2">
                        <c:v>0.96666666666666501</c:v>
                      </c:pt>
                      <c:pt idx="3">
                        <c:v>1.4333333333333336</c:v>
                      </c:pt>
                      <c:pt idx="4">
                        <c:v>2.5500000000000007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B9B-4825-99F8-0BDF4DFA8C55}"/>
                  </c:ext>
                </c:extLst>
              </c15:ser>
            </c15:filteredScatterSeries>
          </c:ext>
        </c:extLst>
      </c:scatterChart>
      <c:valAx>
        <c:axId val="986982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89903"/>
        <c:crosses val="autoZero"/>
        <c:crossBetween val="midCat"/>
        <c:majorUnit val="10"/>
      </c:valAx>
      <c:valAx>
        <c:axId val="98698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82415"/>
        <c:crosses val="autoZero"/>
        <c:crossBetween val="midCat"/>
      </c:valAx>
      <c:spPr>
        <a:solidFill>
          <a:schemeClr val="bg1">
            <a:lumMod val="75000"/>
          </a:schemeClr>
        </a:solidFill>
        <a:ln>
          <a:solidFill>
            <a:schemeClr val="bg2">
              <a:lumMod val="9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84502806234542893"/>
          <c:y val="0.56809583183880752"/>
          <c:w val="0.11351085084009985"/>
          <c:h val="9.7614566075119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025371828521436E-2"/>
          <c:y val="8.3333333333333329E-2"/>
          <c:w val="0.89653018372703408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v>timervstate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baaah!$B$5:$B$294</c:f>
              <c:strCache>
                <c:ptCount val="290"/>
                <c:pt idx="0">
                  <c:v>State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81</c:v>
                </c:pt>
                <c:pt idx="71">
                  <c:v>82</c:v>
                </c:pt>
                <c:pt idx="72">
                  <c:v>83</c:v>
                </c:pt>
                <c:pt idx="73">
                  <c:v>84</c:v>
                </c:pt>
                <c:pt idx="74">
                  <c:v>86</c:v>
                </c:pt>
                <c:pt idx="75">
                  <c:v>87</c:v>
                </c:pt>
                <c:pt idx="76">
                  <c:v>87</c:v>
                </c:pt>
                <c:pt idx="77">
                  <c:v>88</c:v>
                </c:pt>
                <c:pt idx="78">
                  <c:v>89</c:v>
                </c:pt>
                <c:pt idx="79">
                  <c:v>89</c:v>
                </c:pt>
                <c:pt idx="80">
                  <c:v>90</c:v>
                </c:pt>
                <c:pt idx="81">
                  <c:v>90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101</c:v>
                </c:pt>
                <c:pt idx="91">
                  <c:v>103</c:v>
                </c:pt>
                <c:pt idx="92">
                  <c:v>104</c:v>
                </c:pt>
                <c:pt idx="93">
                  <c:v>105</c:v>
                </c:pt>
                <c:pt idx="94">
                  <c:v>106</c:v>
                </c:pt>
                <c:pt idx="95">
                  <c:v>109</c:v>
                </c:pt>
                <c:pt idx="96">
                  <c:v>110</c:v>
                </c:pt>
                <c:pt idx="97">
                  <c:v>111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116</c:v>
                </c:pt>
                <c:pt idx="103">
                  <c:v>118</c:v>
                </c:pt>
                <c:pt idx="104">
                  <c:v>119</c:v>
                </c:pt>
                <c:pt idx="105">
                  <c:v>120</c:v>
                </c:pt>
                <c:pt idx="106">
                  <c:v>121</c:v>
                </c:pt>
                <c:pt idx="107">
                  <c:v>122</c:v>
                </c:pt>
                <c:pt idx="108">
                  <c:v>123</c:v>
                </c:pt>
                <c:pt idx="109">
                  <c:v>124</c:v>
                </c:pt>
                <c:pt idx="110">
                  <c:v>126</c:v>
                </c:pt>
                <c:pt idx="111">
                  <c:v>127</c:v>
                </c:pt>
                <c:pt idx="112">
                  <c:v>128</c:v>
                </c:pt>
                <c:pt idx="113">
                  <c:v>129</c:v>
                </c:pt>
                <c:pt idx="114">
                  <c:v>135</c:v>
                </c:pt>
                <c:pt idx="115">
                  <c:v>137</c:v>
                </c:pt>
                <c:pt idx="116">
                  <c:v>139</c:v>
                </c:pt>
                <c:pt idx="117">
                  <c:v>140</c:v>
                </c:pt>
                <c:pt idx="118">
                  <c:v>141</c:v>
                </c:pt>
                <c:pt idx="119">
                  <c:v>143</c:v>
                </c:pt>
                <c:pt idx="120">
                  <c:v>143</c:v>
                </c:pt>
                <c:pt idx="121">
                  <c:v>144</c:v>
                </c:pt>
                <c:pt idx="122">
                  <c:v>145</c:v>
                </c:pt>
                <c:pt idx="123">
                  <c:v>146</c:v>
                </c:pt>
                <c:pt idx="124">
                  <c:v>148</c:v>
                </c:pt>
                <c:pt idx="125">
                  <c:v>148</c:v>
                </c:pt>
                <c:pt idx="126">
                  <c:v>149</c:v>
                </c:pt>
                <c:pt idx="127">
                  <c:v>150</c:v>
                </c:pt>
                <c:pt idx="128">
                  <c:v>153</c:v>
                </c:pt>
                <c:pt idx="129">
                  <c:v>155</c:v>
                </c:pt>
                <c:pt idx="130">
                  <c:v>156</c:v>
                </c:pt>
                <c:pt idx="131">
                  <c:v>157</c:v>
                </c:pt>
                <c:pt idx="132">
                  <c:v>158</c:v>
                </c:pt>
                <c:pt idx="133">
                  <c:v>159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163</c:v>
                </c:pt>
                <c:pt idx="138">
                  <c:v>164</c:v>
                </c:pt>
                <c:pt idx="139">
                  <c:v>165</c:v>
                </c:pt>
                <c:pt idx="140">
                  <c:v>166</c:v>
                </c:pt>
                <c:pt idx="141">
                  <c:v>169</c:v>
                </c:pt>
                <c:pt idx="142">
                  <c:v>170</c:v>
                </c:pt>
                <c:pt idx="143">
                  <c:v>172</c:v>
                </c:pt>
                <c:pt idx="144">
                  <c:v>173</c:v>
                </c:pt>
                <c:pt idx="145">
                  <c:v>174</c:v>
                </c:pt>
                <c:pt idx="146">
                  <c:v>175</c:v>
                </c:pt>
                <c:pt idx="147">
                  <c:v>176</c:v>
                </c:pt>
                <c:pt idx="148">
                  <c:v>177</c:v>
                </c:pt>
                <c:pt idx="149">
                  <c:v>178</c:v>
                </c:pt>
                <c:pt idx="150">
                  <c:v>179</c:v>
                </c:pt>
                <c:pt idx="151">
                  <c:v>180</c:v>
                </c:pt>
                <c:pt idx="152">
                  <c:v>181</c:v>
                </c:pt>
                <c:pt idx="153">
                  <c:v>183</c:v>
                </c:pt>
                <c:pt idx="154">
                  <c:v>183</c:v>
                </c:pt>
                <c:pt idx="155">
                  <c:v>184</c:v>
                </c:pt>
                <c:pt idx="156">
                  <c:v>185</c:v>
                </c:pt>
                <c:pt idx="157">
                  <c:v>186</c:v>
                </c:pt>
                <c:pt idx="158">
                  <c:v>188</c:v>
                </c:pt>
                <c:pt idx="159">
                  <c:v>189</c:v>
                </c:pt>
                <c:pt idx="160">
                  <c:v>190</c:v>
                </c:pt>
                <c:pt idx="161">
                  <c:v>191</c:v>
                </c:pt>
                <c:pt idx="162">
                  <c:v>192</c:v>
                </c:pt>
                <c:pt idx="163">
                  <c:v>193</c:v>
                </c:pt>
                <c:pt idx="164">
                  <c:v>194</c:v>
                </c:pt>
                <c:pt idx="165">
                  <c:v>196</c:v>
                </c:pt>
                <c:pt idx="166">
                  <c:v>197</c:v>
                </c:pt>
                <c:pt idx="167">
                  <c:v>198</c:v>
                </c:pt>
                <c:pt idx="168">
                  <c:v>199</c:v>
                </c:pt>
                <c:pt idx="169">
                  <c:v>201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206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210</c:v>
                </c:pt>
                <c:pt idx="179">
                  <c:v>212</c:v>
                </c:pt>
                <c:pt idx="180">
                  <c:v>213</c:v>
                </c:pt>
                <c:pt idx="181">
                  <c:v>214</c:v>
                </c:pt>
                <c:pt idx="182">
                  <c:v>215</c:v>
                </c:pt>
                <c:pt idx="183">
                  <c:v>217</c:v>
                </c:pt>
                <c:pt idx="184">
                  <c:v>218</c:v>
                </c:pt>
                <c:pt idx="185">
                  <c:v>219</c:v>
                </c:pt>
                <c:pt idx="186">
                  <c:v>223</c:v>
                </c:pt>
                <c:pt idx="187">
                  <c:v>225</c:v>
                </c:pt>
                <c:pt idx="188">
                  <c:v>227</c:v>
                </c:pt>
                <c:pt idx="189">
                  <c:v>228</c:v>
                </c:pt>
                <c:pt idx="190">
                  <c:v>229</c:v>
                </c:pt>
                <c:pt idx="191">
                  <c:v>230</c:v>
                </c:pt>
                <c:pt idx="192">
                  <c:v>231</c:v>
                </c:pt>
                <c:pt idx="193">
                  <c:v>233</c:v>
                </c:pt>
                <c:pt idx="194">
                  <c:v>234</c:v>
                </c:pt>
                <c:pt idx="195">
                  <c:v>235</c:v>
                </c:pt>
                <c:pt idx="196">
                  <c:v>236</c:v>
                </c:pt>
                <c:pt idx="197">
                  <c:v>239</c:v>
                </c:pt>
                <c:pt idx="198">
                  <c:v>240</c:v>
                </c:pt>
                <c:pt idx="199">
                  <c:v>242</c:v>
                </c:pt>
                <c:pt idx="200">
                  <c:v>243</c:v>
                </c:pt>
                <c:pt idx="201">
                  <c:v>244</c:v>
                </c:pt>
                <c:pt idx="202">
                  <c:v>245</c:v>
                </c:pt>
                <c:pt idx="203">
                  <c:v>246</c:v>
                </c:pt>
                <c:pt idx="204">
                  <c:v>247</c:v>
                </c:pt>
                <c:pt idx="205">
                  <c:v>248</c:v>
                </c:pt>
                <c:pt idx="206">
                  <c:v>249</c:v>
                </c:pt>
                <c:pt idx="207">
                  <c:v>251</c:v>
                </c:pt>
                <c:pt idx="208">
                  <c:v>252</c:v>
                </c:pt>
                <c:pt idx="209">
                  <c:v>253</c:v>
                </c:pt>
                <c:pt idx="210">
                  <c:v>254</c:v>
                </c:pt>
                <c:pt idx="211">
                  <c:v>255</c:v>
                </c:pt>
                <c:pt idx="212">
                  <c:v>256</c:v>
                </c:pt>
                <c:pt idx="213">
                  <c:v>257</c:v>
                </c:pt>
                <c:pt idx="214">
                  <c:v>259</c:v>
                </c:pt>
                <c:pt idx="215">
                  <c:v>260</c:v>
                </c:pt>
                <c:pt idx="216">
                  <c:v>261</c:v>
                </c:pt>
                <c:pt idx="217">
                  <c:v>262</c:v>
                </c:pt>
                <c:pt idx="218">
                  <c:v>264</c:v>
                </c:pt>
                <c:pt idx="219">
                  <c:v>265</c:v>
                </c:pt>
                <c:pt idx="220">
                  <c:v>266</c:v>
                </c:pt>
                <c:pt idx="221">
                  <c:v>267</c:v>
                </c:pt>
                <c:pt idx="222">
                  <c:v>268</c:v>
                </c:pt>
                <c:pt idx="223">
                  <c:v>269</c:v>
                </c:pt>
                <c:pt idx="224">
                  <c:v>269</c:v>
                </c:pt>
                <c:pt idx="225">
                  <c:v>269</c:v>
                </c:pt>
                <c:pt idx="226">
                  <c:v>271</c:v>
                </c:pt>
                <c:pt idx="227">
                  <c:v>272</c:v>
                </c:pt>
                <c:pt idx="228">
                  <c:v>273</c:v>
                </c:pt>
                <c:pt idx="229">
                  <c:v>274</c:v>
                </c:pt>
                <c:pt idx="230">
                  <c:v>275</c:v>
                </c:pt>
                <c:pt idx="231">
                  <c:v>276</c:v>
                </c:pt>
                <c:pt idx="232">
                  <c:v>277</c:v>
                </c:pt>
                <c:pt idx="233">
                  <c:v>279</c:v>
                </c:pt>
                <c:pt idx="234">
                  <c:v>280</c:v>
                </c:pt>
                <c:pt idx="235">
                  <c:v>281</c:v>
                </c:pt>
                <c:pt idx="236">
                  <c:v>282</c:v>
                </c:pt>
                <c:pt idx="237">
                  <c:v>285</c:v>
                </c:pt>
                <c:pt idx="238">
                  <c:v>286</c:v>
                </c:pt>
                <c:pt idx="239">
                  <c:v>290</c:v>
                </c:pt>
                <c:pt idx="240">
                  <c:v>291</c:v>
                </c:pt>
                <c:pt idx="241">
                  <c:v>293</c:v>
                </c:pt>
                <c:pt idx="242">
                  <c:v>294</c:v>
                </c:pt>
                <c:pt idx="243">
                  <c:v>296</c:v>
                </c:pt>
                <c:pt idx="244">
                  <c:v>297</c:v>
                </c:pt>
                <c:pt idx="245">
                  <c:v>298</c:v>
                </c:pt>
                <c:pt idx="246">
                  <c:v>298</c:v>
                </c:pt>
                <c:pt idx="247">
                  <c:v>299</c:v>
                </c:pt>
                <c:pt idx="248">
                  <c:v>300</c:v>
                </c:pt>
                <c:pt idx="249">
                  <c:v>301</c:v>
                </c:pt>
                <c:pt idx="250">
                  <c:v>302</c:v>
                </c:pt>
                <c:pt idx="251">
                  <c:v>303</c:v>
                </c:pt>
                <c:pt idx="252">
                  <c:v>308</c:v>
                </c:pt>
                <c:pt idx="253">
                  <c:v>311</c:v>
                </c:pt>
                <c:pt idx="254">
                  <c:v>312</c:v>
                </c:pt>
                <c:pt idx="255">
                  <c:v>313</c:v>
                </c:pt>
                <c:pt idx="256">
                  <c:v>313</c:v>
                </c:pt>
                <c:pt idx="257">
                  <c:v>314</c:v>
                </c:pt>
                <c:pt idx="258">
                  <c:v>316</c:v>
                </c:pt>
                <c:pt idx="259">
                  <c:v>316</c:v>
                </c:pt>
                <c:pt idx="260">
                  <c:v>321</c:v>
                </c:pt>
                <c:pt idx="261">
                  <c:v>322</c:v>
                </c:pt>
                <c:pt idx="262">
                  <c:v>323</c:v>
                </c:pt>
                <c:pt idx="263">
                  <c:v>324</c:v>
                </c:pt>
                <c:pt idx="264">
                  <c:v>326</c:v>
                </c:pt>
                <c:pt idx="265">
                  <c:v>327</c:v>
                </c:pt>
                <c:pt idx="266">
                  <c:v>328</c:v>
                </c:pt>
                <c:pt idx="267">
                  <c:v>329</c:v>
                </c:pt>
                <c:pt idx="268">
                  <c:v>330</c:v>
                </c:pt>
                <c:pt idx="269">
                  <c:v>331</c:v>
                </c:pt>
                <c:pt idx="270">
                  <c:v>332</c:v>
                </c:pt>
                <c:pt idx="271">
                  <c:v>334</c:v>
                </c:pt>
                <c:pt idx="272">
                  <c:v>335</c:v>
                </c:pt>
                <c:pt idx="273">
                  <c:v>336</c:v>
                </c:pt>
                <c:pt idx="274">
                  <c:v>337</c:v>
                </c:pt>
                <c:pt idx="275">
                  <c:v>339</c:v>
                </c:pt>
                <c:pt idx="276">
                  <c:v>339</c:v>
                </c:pt>
                <c:pt idx="277">
                  <c:v>340</c:v>
                </c:pt>
                <c:pt idx="278">
                  <c:v>341</c:v>
                </c:pt>
                <c:pt idx="279">
                  <c:v>342</c:v>
                </c:pt>
                <c:pt idx="280">
                  <c:v>344</c:v>
                </c:pt>
                <c:pt idx="281">
                  <c:v>344</c:v>
                </c:pt>
                <c:pt idx="282">
                  <c:v>345</c:v>
                </c:pt>
                <c:pt idx="283">
                  <c:v>346</c:v>
                </c:pt>
                <c:pt idx="284">
                  <c:v>350</c:v>
                </c:pt>
                <c:pt idx="285">
                  <c:v>351</c:v>
                </c:pt>
                <c:pt idx="286">
                  <c:v>352</c:v>
                </c:pt>
                <c:pt idx="287">
                  <c:v>353</c:v>
                </c:pt>
                <c:pt idx="288">
                  <c:v>354</c:v>
                </c:pt>
                <c:pt idx="289">
                  <c:v>355</c:v>
                </c:pt>
              </c:strCache>
            </c:strRef>
          </c:xVal>
          <c:yVal>
            <c:numRef>
              <c:f>baaah!$Z$6:$Z$294</c:f>
              <c:numCache>
                <c:formatCode>General</c:formatCode>
                <c:ptCount val="289"/>
                <c:pt idx="1">
                  <c:v>0.42101666666666665</c:v>
                </c:pt>
                <c:pt idx="2">
                  <c:v>0.49895</c:v>
                </c:pt>
                <c:pt idx="3">
                  <c:v>0.51665000000000005</c:v>
                </c:pt>
                <c:pt idx="4">
                  <c:v>0.51665000000000005</c:v>
                </c:pt>
                <c:pt idx="5">
                  <c:v>0.51665000000000005</c:v>
                </c:pt>
                <c:pt idx="6">
                  <c:v>0.51665000000000005</c:v>
                </c:pt>
                <c:pt idx="7">
                  <c:v>0.51665000000000005</c:v>
                </c:pt>
                <c:pt idx="8">
                  <c:v>0.51665000000000005</c:v>
                </c:pt>
                <c:pt idx="9">
                  <c:v>0.51665000000000005</c:v>
                </c:pt>
                <c:pt idx="10">
                  <c:v>0.51665000000000005</c:v>
                </c:pt>
                <c:pt idx="11">
                  <c:v>0.51665000000000005</c:v>
                </c:pt>
                <c:pt idx="12">
                  <c:v>0.51665000000000005</c:v>
                </c:pt>
                <c:pt idx="13">
                  <c:v>0.51665000000000005</c:v>
                </c:pt>
                <c:pt idx="14">
                  <c:v>0.51665000000000005</c:v>
                </c:pt>
                <c:pt idx="15">
                  <c:v>0.51665000000000005</c:v>
                </c:pt>
                <c:pt idx="16">
                  <c:v>0.51665000000000005</c:v>
                </c:pt>
                <c:pt idx="17">
                  <c:v>0.51665000000000005</c:v>
                </c:pt>
                <c:pt idx="18">
                  <c:v>0.51666666666666672</c:v>
                </c:pt>
                <c:pt idx="19">
                  <c:v>0.51666666666666672</c:v>
                </c:pt>
                <c:pt idx="20">
                  <c:v>0.51666666666666672</c:v>
                </c:pt>
                <c:pt idx="21">
                  <c:v>0.56073333333333342</c:v>
                </c:pt>
                <c:pt idx="22">
                  <c:v>0.56074999999999997</c:v>
                </c:pt>
                <c:pt idx="23">
                  <c:v>0.56074999999999997</c:v>
                </c:pt>
                <c:pt idx="24">
                  <c:v>0.56074999999999997</c:v>
                </c:pt>
                <c:pt idx="25">
                  <c:v>0.56074999999999997</c:v>
                </c:pt>
                <c:pt idx="26">
                  <c:v>0.56074999999999997</c:v>
                </c:pt>
                <c:pt idx="27">
                  <c:v>0.56074999999999997</c:v>
                </c:pt>
                <c:pt idx="28">
                  <c:v>0.56074999999999997</c:v>
                </c:pt>
                <c:pt idx="29">
                  <c:v>0.56074999999999997</c:v>
                </c:pt>
                <c:pt idx="30">
                  <c:v>0.6610166666666667</c:v>
                </c:pt>
                <c:pt idx="31">
                  <c:v>0.6610166666666667</c:v>
                </c:pt>
                <c:pt idx="32">
                  <c:v>0.6610166666666667</c:v>
                </c:pt>
                <c:pt idx="33">
                  <c:v>0.6610166666666667</c:v>
                </c:pt>
                <c:pt idx="34">
                  <c:v>0.76126666666666665</c:v>
                </c:pt>
                <c:pt idx="35">
                  <c:v>0.76126666666666665</c:v>
                </c:pt>
                <c:pt idx="36">
                  <c:v>0.76126666666666665</c:v>
                </c:pt>
                <c:pt idx="37">
                  <c:v>0.76126666666666665</c:v>
                </c:pt>
                <c:pt idx="38">
                  <c:v>0.76126666666666665</c:v>
                </c:pt>
                <c:pt idx="39">
                  <c:v>0.76126666666666665</c:v>
                </c:pt>
                <c:pt idx="40">
                  <c:v>0.76126666666666665</c:v>
                </c:pt>
                <c:pt idx="41">
                  <c:v>0.76126666666666665</c:v>
                </c:pt>
                <c:pt idx="42">
                  <c:v>0.76126666666666665</c:v>
                </c:pt>
                <c:pt idx="43">
                  <c:v>0.76126666666666665</c:v>
                </c:pt>
                <c:pt idx="44">
                  <c:v>0.76126666666666665</c:v>
                </c:pt>
                <c:pt idx="45">
                  <c:v>0.76126666666666665</c:v>
                </c:pt>
                <c:pt idx="46">
                  <c:v>0.76126666666666665</c:v>
                </c:pt>
                <c:pt idx="47">
                  <c:v>0.76126666666666665</c:v>
                </c:pt>
                <c:pt idx="48">
                  <c:v>0.76126666666666665</c:v>
                </c:pt>
                <c:pt idx="49">
                  <c:v>0.76126666666666665</c:v>
                </c:pt>
                <c:pt idx="50">
                  <c:v>0.76126666666666665</c:v>
                </c:pt>
                <c:pt idx="51">
                  <c:v>0.82309999999999994</c:v>
                </c:pt>
                <c:pt idx="52">
                  <c:v>0.82309999999999994</c:v>
                </c:pt>
                <c:pt idx="53">
                  <c:v>0.82309999999999994</c:v>
                </c:pt>
                <c:pt idx="54">
                  <c:v>0.82309999999999994</c:v>
                </c:pt>
                <c:pt idx="55">
                  <c:v>0.82309999999999994</c:v>
                </c:pt>
                <c:pt idx="56">
                  <c:v>0.82309999999999994</c:v>
                </c:pt>
                <c:pt idx="57">
                  <c:v>0.82309999999999994</c:v>
                </c:pt>
                <c:pt idx="58">
                  <c:v>0.82309999999999994</c:v>
                </c:pt>
                <c:pt idx="59">
                  <c:v>0.82309999999999994</c:v>
                </c:pt>
                <c:pt idx="60">
                  <c:v>0.82309999999999994</c:v>
                </c:pt>
                <c:pt idx="61">
                  <c:v>0.82309999999999994</c:v>
                </c:pt>
                <c:pt idx="62">
                  <c:v>0.82309999999999994</c:v>
                </c:pt>
                <c:pt idx="63">
                  <c:v>0.82309999999999994</c:v>
                </c:pt>
                <c:pt idx="64">
                  <c:v>0.82309999999999994</c:v>
                </c:pt>
                <c:pt idx="65">
                  <c:v>0.82309999999999994</c:v>
                </c:pt>
                <c:pt idx="66">
                  <c:v>0.82309999999999994</c:v>
                </c:pt>
                <c:pt idx="67">
                  <c:v>0.82309999999999994</c:v>
                </c:pt>
                <c:pt idx="68">
                  <c:v>1.1825833333333333</c:v>
                </c:pt>
                <c:pt idx="69">
                  <c:v>1.1825999999999999</c:v>
                </c:pt>
                <c:pt idx="70">
                  <c:v>1.1825999999999999</c:v>
                </c:pt>
                <c:pt idx="71">
                  <c:v>1.1825999999999999</c:v>
                </c:pt>
                <c:pt idx="72">
                  <c:v>1.1825999999999999</c:v>
                </c:pt>
                <c:pt idx="73">
                  <c:v>1.2008000000000001</c:v>
                </c:pt>
                <c:pt idx="74">
                  <c:v>1.2096833333333334</c:v>
                </c:pt>
                <c:pt idx="75">
                  <c:v>1.3190500000000001</c:v>
                </c:pt>
                <c:pt idx="76">
                  <c:v>1.3190500000000001</c:v>
                </c:pt>
                <c:pt idx="77">
                  <c:v>1.3190666666666666</c:v>
                </c:pt>
                <c:pt idx="78">
                  <c:v>1.3485</c:v>
                </c:pt>
                <c:pt idx="79">
                  <c:v>1.3663666666666667</c:v>
                </c:pt>
                <c:pt idx="80">
                  <c:v>1.3663833333333335</c:v>
                </c:pt>
                <c:pt idx="81">
                  <c:v>1.3663833333333335</c:v>
                </c:pt>
                <c:pt idx="82">
                  <c:v>1.3663833333333335</c:v>
                </c:pt>
                <c:pt idx="83">
                  <c:v>1.3663833333333335</c:v>
                </c:pt>
                <c:pt idx="84">
                  <c:v>1.3663833333333335</c:v>
                </c:pt>
                <c:pt idx="85">
                  <c:v>1.3664000000000001</c:v>
                </c:pt>
                <c:pt idx="86">
                  <c:v>1.3664000000000001</c:v>
                </c:pt>
                <c:pt idx="87">
                  <c:v>1.3664000000000001</c:v>
                </c:pt>
                <c:pt idx="88">
                  <c:v>1.3664000000000001</c:v>
                </c:pt>
                <c:pt idx="89">
                  <c:v>1.3664000000000001</c:v>
                </c:pt>
                <c:pt idx="90">
                  <c:v>1.3664000000000001</c:v>
                </c:pt>
                <c:pt idx="91">
                  <c:v>1.3664000000000001</c:v>
                </c:pt>
                <c:pt idx="92">
                  <c:v>1.3664000000000001</c:v>
                </c:pt>
                <c:pt idx="93">
                  <c:v>1.3664000000000001</c:v>
                </c:pt>
                <c:pt idx="94">
                  <c:v>1.5743833333333335</c:v>
                </c:pt>
                <c:pt idx="95">
                  <c:v>1.5743833333333335</c:v>
                </c:pt>
                <c:pt idx="96">
                  <c:v>1.5743833333333335</c:v>
                </c:pt>
                <c:pt idx="97">
                  <c:v>1.5743833333333335</c:v>
                </c:pt>
                <c:pt idx="98">
                  <c:v>1.5743833333333335</c:v>
                </c:pt>
                <c:pt idx="99">
                  <c:v>1.5743833333333335</c:v>
                </c:pt>
                <c:pt idx="100">
                  <c:v>1.5743833333333335</c:v>
                </c:pt>
                <c:pt idx="101">
                  <c:v>1.5743833333333335</c:v>
                </c:pt>
                <c:pt idx="102">
                  <c:v>1.6010666666666666</c:v>
                </c:pt>
                <c:pt idx="103">
                  <c:v>1.6010666666666666</c:v>
                </c:pt>
                <c:pt idx="104">
                  <c:v>1.6010666666666666</c:v>
                </c:pt>
                <c:pt idx="105">
                  <c:v>1.6010666666666666</c:v>
                </c:pt>
                <c:pt idx="106">
                  <c:v>1.6010666666666666</c:v>
                </c:pt>
                <c:pt idx="107">
                  <c:v>1.6010666666666666</c:v>
                </c:pt>
                <c:pt idx="108">
                  <c:v>1.6010666666666666</c:v>
                </c:pt>
                <c:pt idx="109">
                  <c:v>1.6010666666666666</c:v>
                </c:pt>
                <c:pt idx="110">
                  <c:v>1.6010666666666666</c:v>
                </c:pt>
                <c:pt idx="111">
                  <c:v>1.6010666666666666</c:v>
                </c:pt>
                <c:pt idx="112">
                  <c:v>1.6010666666666666</c:v>
                </c:pt>
                <c:pt idx="113">
                  <c:v>1.8753333333333335</c:v>
                </c:pt>
                <c:pt idx="114">
                  <c:v>1.8753333333333335</c:v>
                </c:pt>
                <c:pt idx="115">
                  <c:v>1.8753333333333335</c:v>
                </c:pt>
                <c:pt idx="116">
                  <c:v>1.8753333333333335</c:v>
                </c:pt>
                <c:pt idx="117">
                  <c:v>1.8753333333333335</c:v>
                </c:pt>
                <c:pt idx="118">
                  <c:v>2.0706833333333332</c:v>
                </c:pt>
                <c:pt idx="119">
                  <c:v>2.0707</c:v>
                </c:pt>
                <c:pt idx="120">
                  <c:v>2.0707</c:v>
                </c:pt>
                <c:pt idx="121">
                  <c:v>2.0707</c:v>
                </c:pt>
                <c:pt idx="122">
                  <c:v>2.0707</c:v>
                </c:pt>
                <c:pt idx="123">
                  <c:v>2.0785666666666667</c:v>
                </c:pt>
                <c:pt idx="124">
                  <c:v>2.1808333333333332</c:v>
                </c:pt>
                <c:pt idx="125">
                  <c:v>2.1808333333333332</c:v>
                </c:pt>
                <c:pt idx="126">
                  <c:v>2.1808333333333332</c:v>
                </c:pt>
                <c:pt idx="127">
                  <c:v>2.18085</c:v>
                </c:pt>
                <c:pt idx="128">
                  <c:v>2.18085</c:v>
                </c:pt>
                <c:pt idx="129">
                  <c:v>2.18085</c:v>
                </c:pt>
                <c:pt idx="130">
                  <c:v>2.18085</c:v>
                </c:pt>
                <c:pt idx="131">
                  <c:v>2.18085</c:v>
                </c:pt>
                <c:pt idx="132">
                  <c:v>2.2337333333333333</c:v>
                </c:pt>
                <c:pt idx="133">
                  <c:v>2.3375333333333335</c:v>
                </c:pt>
                <c:pt idx="134">
                  <c:v>2.3375333333333335</c:v>
                </c:pt>
                <c:pt idx="135">
                  <c:v>2.3375333333333335</c:v>
                </c:pt>
                <c:pt idx="136">
                  <c:v>2.3375333333333335</c:v>
                </c:pt>
                <c:pt idx="137">
                  <c:v>2.3375333333333335</c:v>
                </c:pt>
                <c:pt idx="138">
                  <c:v>2.3375333333333335</c:v>
                </c:pt>
                <c:pt idx="139">
                  <c:v>2.3375333333333335</c:v>
                </c:pt>
                <c:pt idx="140">
                  <c:v>2.4537333333333331</c:v>
                </c:pt>
                <c:pt idx="141">
                  <c:v>2.4537333333333331</c:v>
                </c:pt>
                <c:pt idx="142">
                  <c:v>2.5181999999999998</c:v>
                </c:pt>
                <c:pt idx="143">
                  <c:v>2.5181999999999998</c:v>
                </c:pt>
                <c:pt idx="144">
                  <c:v>2.5181999999999998</c:v>
                </c:pt>
                <c:pt idx="145">
                  <c:v>2.5181999999999998</c:v>
                </c:pt>
                <c:pt idx="146">
                  <c:v>2.5181999999999998</c:v>
                </c:pt>
                <c:pt idx="147">
                  <c:v>2.5181999999999998</c:v>
                </c:pt>
                <c:pt idx="148">
                  <c:v>2.5181999999999998</c:v>
                </c:pt>
                <c:pt idx="149">
                  <c:v>2.5181999999999998</c:v>
                </c:pt>
                <c:pt idx="150">
                  <c:v>2.5181999999999998</c:v>
                </c:pt>
                <c:pt idx="151">
                  <c:v>2.5181999999999998</c:v>
                </c:pt>
                <c:pt idx="152">
                  <c:v>2.6292333333333331</c:v>
                </c:pt>
                <c:pt idx="153">
                  <c:v>2.6292833333333334</c:v>
                </c:pt>
                <c:pt idx="154">
                  <c:v>2.6292833333333334</c:v>
                </c:pt>
                <c:pt idx="155">
                  <c:v>2.6292833333333334</c:v>
                </c:pt>
                <c:pt idx="156">
                  <c:v>2.6292833333333334</c:v>
                </c:pt>
                <c:pt idx="157">
                  <c:v>2.6292833333333334</c:v>
                </c:pt>
                <c:pt idx="158">
                  <c:v>2.6292833333333334</c:v>
                </c:pt>
                <c:pt idx="159">
                  <c:v>2.6292833333333334</c:v>
                </c:pt>
                <c:pt idx="160">
                  <c:v>2.6292833333333334</c:v>
                </c:pt>
                <c:pt idx="161">
                  <c:v>2.6292833333333334</c:v>
                </c:pt>
                <c:pt idx="162">
                  <c:v>2.6292833333333334</c:v>
                </c:pt>
                <c:pt idx="163">
                  <c:v>2.6292833333333334</c:v>
                </c:pt>
                <c:pt idx="164">
                  <c:v>2.6292833333333334</c:v>
                </c:pt>
                <c:pt idx="165">
                  <c:v>2.6292833333333334</c:v>
                </c:pt>
                <c:pt idx="166">
                  <c:v>2.6292833333333334</c:v>
                </c:pt>
                <c:pt idx="167">
                  <c:v>2.6292833333333334</c:v>
                </c:pt>
                <c:pt idx="168">
                  <c:v>3.0539000000000001</c:v>
                </c:pt>
                <c:pt idx="169">
                  <c:v>3.0539166666666664</c:v>
                </c:pt>
                <c:pt idx="170">
                  <c:v>3.0539166666666664</c:v>
                </c:pt>
                <c:pt idx="171">
                  <c:v>3.0539166666666664</c:v>
                </c:pt>
                <c:pt idx="172">
                  <c:v>3.0539166666666664</c:v>
                </c:pt>
                <c:pt idx="173">
                  <c:v>3.0768</c:v>
                </c:pt>
                <c:pt idx="174">
                  <c:v>3.0768166666666668</c:v>
                </c:pt>
                <c:pt idx="175">
                  <c:v>3.0768166666666668</c:v>
                </c:pt>
                <c:pt idx="176">
                  <c:v>3.0768166666666668</c:v>
                </c:pt>
                <c:pt idx="177">
                  <c:v>3.0768333333333335</c:v>
                </c:pt>
                <c:pt idx="178">
                  <c:v>3.0768333333333335</c:v>
                </c:pt>
                <c:pt idx="179">
                  <c:v>3.0768333333333335</c:v>
                </c:pt>
                <c:pt idx="180">
                  <c:v>3.0768333333333335</c:v>
                </c:pt>
                <c:pt idx="181">
                  <c:v>3.0768333333333335</c:v>
                </c:pt>
                <c:pt idx="182">
                  <c:v>3.1265666666666672</c:v>
                </c:pt>
                <c:pt idx="183">
                  <c:v>3.1265666666666672</c:v>
                </c:pt>
                <c:pt idx="184">
                  <c:v>3.1265666666666672</c:v>
                </c:pt>
                <c:pt idx="185">
                  <c:v>3.1897333333333338</c:v>
                </c:pt>
                <c:pt idx="186">
                  <c:v>3.1897333333333338</c:v>
                </c:pt>
                <c:pt idx="187">
                  <c:v>3.1897333333333338</c:v>
                </c:pt>
                <c:pt idx="188">
                  <c:v>3.1897333333333338</c:v>
                </c:pt>
                <c:pt idx="189">
                  <c:v>3.1897333333333338</c:v>
                </c:pt>
                <c:pt idx="190">
                  <c:v>3.1897333333333338</c:v>
                </c:pt>
                <c:pt idx="191">
                  <c:v>3.1897333333333338</c:v>
                </c:pt>
                <c:pt idx="192">
                  <c:v>3.1897333333333338</c:v>
                </c:pt>
                <c:pt idx="193">
                  <c:v>3.1897333333333338</c:v>
                </c:pt>
                <c:pt idx="194">
                  <c:v>3.1897333333333338</c:v>
                </c:pt>
                <c:pt idx="195">
                  <c:v>3.1897333333333338</c:v>
                </c:pt>
                <c:pt idx="196">
                  <c:v>3.3318000000000003</c:v>
                </c:pt>
                <c:pt idx="197">
                  <c:v>3.3318000000000003</c:v>
                </c:pt>
                <c:pt idx="198">
                  <c:v>3.5002833333333339</c:v>
                </c:pt>
                <c:pt idx="199">
                  <c:v>3.5002833333333339</c:v>
                </c:pt>
                <c:pt idx="200">
                  <c:v>3.5002833333333339</c:v>
                </c:pt>
                <c:pt idx="201">
                  <c:v>3.5002833333333339</c:v>
                </c:pt>
                <c:pt idx="202">
                  <c:v>3.5002833333333339</c:v>
                </c:pt>
                <c:pt idx="203">
                  <c:v>3.5002833333333339</c:v>
                </c:pt>
                <c:pt idx="204">
                  <c:v>3.5002833333333339</c:v>
                </c:pt>
                <c:pt idx="205">
                  <c:v>3.5002833333333339</c:v>
                </c:pt>
                <c:pt idx="206">
                  <c:v>3.6193333333333335</c:v>
                </c:pt>
                <c:pt idx="207">
                  <c:v>3.6193333333333335</c:v>
                </c:pt>
                <c:pt idx="208">
                  <c:v>3.6193333333333335</c:v>
                </c:pt>
                <c:pt idx="209">
                  <c:v>3.6193333333333335</c:v>
                </c:pt>
                <c:pt idx="210">
                  <c:v>3.6193333333333335</c:v>
                </c:pt>
                <c:pt idx="211">
                  <c:v>3.6193333333333335</c:v>
                </c:pt>
                <c:pt idx="212">
                  <c:v>3.6193333333333335</c:v>
                </c:pt>
                <c:pt idx="213">
                  <c:v>3.6193333333333335</c:v>
                </c:pt>
                <c:pt idx="214">
                  <c:v>3.6193333333333335</c:v>
                </c:pt>
                <c:pt idx="215">
                  <c:v>3.6193333333333335</c:v>
                </c:pt>
                <c:pt idx="216">
                  <c:v>3.6193333333333335</c:v>
                </c:pt>
                <c:pt idx="217">
                  <c:v>4.0826500000000001</c:v>
                </c:pt>
                <c:pt idx="218">
                  <c:v>4.0826500000000001</c:v>
                </c:pt>
                <c:pt idx="219">
                  <c:v>4.0826500000000001</c:v>
                </c:pt>
                <c:pt idx="220">
                  <c:v>4.0826500000000001</c:v>
                </c:pt>
                <c:pt idx="221">
                  <c:v>4.0826500000000001</c:v>
                </c:pt>
                <c:pt idx="222">
                  <c:v>4.0826500000000001</c:v>
                </c:pt>
                <c:pt idx="223">
                  <c:v>4.1554000000000002</c:v>
                </c:pt>
                <c:pt idx="224">
                  <c:v>4.2520500000000006</c:v>
                </c:pt>
                <c:pt idx="225">
                  <c:v>4.2520500000000006</c:v>
                </c:pt>
                <c:pt idx="226">
                  <c:v>4.2520500000000006</c:v>
                </c:pt>
                <c:pt idx="227">
                  <c:v>4.2520500000000006</c:v>
                </c:pt>
                <c:pt idx="228">
                  <c:v>4.2520500000000006</c:v>
                </c:pt>
                <c:pt idx="229">
                  <c:v>4.2520500000000006</c:v>
                </c:pt>
                <c:pt idx="230">
                  <c:v>4.2520500000000006</c:v>
                </c:pt>
                <c:pt idx="231">
                  <c:v>4.2520500000000006</c:v>
                </c:pt>
                <c:pt idx="232">
                  <c:v>4.2520500000000006</c:v>
                </c:pt>
                <c:pt idx="233">
                  <c:v>4.2520500000000006</c:v>
                </c:pt>
                <c:pt idx="234">
                  <c:v>4.2520500000000006</c:v>
                </c:pt>
                <c:pt idx="235">
                  <c:v>4.2520500000000006</c:v>
                </c:pt>
                <c:pt idx="236">
                  <c:v>4.375633333333333</c:v>
                </c:pt>
                <c:pt idx="237">
                  <c:v>4.375633333333333</c:v>
                </c:pt>
                <c:pt idx="238">
                  <c:v>4.74655</c:v>
                </c:pt>
                <c:pt idx="239">
                  <c:v>4.74655</c:v>
                </c:pt>
                <c:pt idx="240">
                  <c:v>4.8317499999999995</c:v>
                </c:pt>
                <c:pt idx="241">
                  <c:v>4.8317499999999995</c:v>
                </c:pt>
                <c:pt idx="242">
                  <c:v>4.8993166666666665</c:v>
                </c:pt>
                <c:pt idx="243">
                  <c:v>4.8993166666666665</c:v>
                </c:pt>
                <c:pt idx="244">
                  <c:v>4.9661499999999998</c:v>
                </c:pt>
                <c:pt idx="245">
                  <c:v>4.9661666666666662</c:v>
                </c:pt>
                <c:pt idx="246">
                  <c:v>4.9661666666666662</c:v>
                </c:pt>
                <c:pt idx="247">
                  <c:v>4.9661666666666662</c:v>
                </c:pt>
                <c:pt idx="248">
                  <c:v>4.9661666666666662</c:v>
                </c:pt>
                <c:pt idx="249">
                  <c:v>4.9661666666666662</c:v>
                </c:pt>
                <c:pt idx="250">
                  <c:v>4.9661666666666662</c:v>
                </c:pt>
                <c:pt idx="251">
                  <c:v>5.1580333333333339</c:v>
                </c:pt>
                <c:pt idx="252">
                  <c:v>5.1975833333333332</c:v>
                </c:pt>
                <c:pt idx="253">
                  <c:v>5.1975833333333332</c:v>
                </c:pt>
                <c:pt idx="254">
                  <c:v>5.2269833333333331</c:v>
                </c:pt>
                <c:pt idx="255">
                  <c:v>5.2270000000000003</c:v>
                </c:pt>
                <c:pt idx="256">
                  <c:v>5.2270000000000003</c:v>
                </c:pt>
                <c:pt idx="257">
                  <c:v>5.3637499999999996</c:v>
                </c:pt>
                <c:pt idx="258">
                  <c:v>5.3637833333333331</c:v>
                </c:pt>
                <c:pt idx="259">
                  <c:v>5.4756666666666671</c:v>
                </c:pt>
                <c:pt idx="260">
                  <c:v>5.4756666666666671</c:v>
                </c:pt>
                <c:pt idx="261">
                  <c:v>5.4756666666666671</c:v>
                </c:pt>
                <c:pt idx="262">
                  <c:v>5.4756666666666671</c:v>
                </c:pt>
                <c:pt idx="263">
                  <c:v>5.4756833333333335</c:v>
                </c:pt>
                <c:pt idx="264">
                  <c:v>5.4756833333333335</c:v>
                </c:pt>
                <c:pt idx="265">
                  <c:v>5.4756833333333335</c:v>
                </c:pt>
                <c:pt idx="266">
                  <c:v>5.4756833333333335</c:v>
                </c:pt>
                <c:pt idx="267">
                  <c:v>5.4756833333333335</c:v>
                </c:pt>
                <c:pt idx="268">
                  <c:v>5.4756833333333335</c:v>
                </c:pt>
                <c:pt idx="269">
                  <c:v>5.4756833333333335</c:v>
                </c:pt>
                <c:pt idx="270">
                  <c:v>5.4756833333333335</c:v>
                </c:pt>
                <c:pt idx="271">
                  <c:v>5.4756833333333335</c:v>
                </c:pt>
                <c:pt idx="272">
                  <c:v>5.4756833333333335</c:v>
                </c:pt>
                <c:pt idx="273">
                  <c:v>5.4756833333333335</c:v>
                </c:pt>
                <c:pt idx="274">
                  <c:v>6.0220333333333329</c:v>
                </c:pt>
                <c:pt idx="275">
                  <c:v>6.0220666666666673</c:v>
                </c:pt>
                <c:pt idx="276">
                  <c:v>6.0220666666666673</c:v>
                </c:pt>
                <c:pt idx="277">
                  <c:v>6.0220666666666673</c:v>
                </c:pt>
                <c:pt idx="278">
                  <c:v>6.0220666666666673</c:v>
                </c:pt>
                <c:pt idx="279">
                  <c:v>6.0718999999999994</c:v>
                </c:pt>
                <c:pt idx="280">
                  <c:v>6.0994166666666665</c:v>
                </c:pt>
                <c:pt idx="281">
                  <c:v>6.0994166666666665</c:v>
                </c:pt>
                <c:pt idx="282">
                  <c:v>6.0994166666666665</c:v>
                </c:pt>
                <c:pt idx="283">
                  <c:v>6.0994333333333337</c:v>
                </c:pt>
                <c:pt idx="284">
                  <c:v>6.0994333333333337</c:v>
                </c:pt>
                <c:pt idx="285">
                  <c:v>6.0994333333333337</c:v>
                </c:pt>
                <c:pt idx="286">
                  <c:v>6.0994333333333337</c:v>
                </c:pt>
                <c:pt idx="287">
                  <c:v>6.0994333333333337</c:v>
                </c:pt>
                <c:pt idx="288">
                  <c:v>6.0994333333333337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BD5-481B-9397-359FFA35977E}"/>
            </c:ext>
          </c:extLst>
        </c:ser>
        <c:ser>
          <c:idx val="1"/>
          <c:order val="1"/>
          <c:tx>
            <c:v>timestampDelta v state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baaah!$B$5:$B$294</c:f>
              <c:strCache>
                <c:ptCount val="290"/>
                <c:pt idx="0">
                  <c:v>State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81</c:v>
                </c:pt>
                <c:pt idx="71">
                  <c:v>82</c:v>
                </c:pt>
                <c:pt idx="72">
                  <c:v>83</c:v>
                </c:pt>
                <c:pt idx="73">
                  <c:v>84</c:v>
                </c:pt>
                <c:pt idx="74">
                  <c:v>86</c:v>
                </c:pt>
                <c:pt idx="75">
                  <c:v>87</c:v>
                </c:pt>
                <c:pt idx="76">
                  <c:v>87</c:v>
                </c:pt>
                <c:pt idx="77">
                  <c:v>88</c:v>
                </c:pt>
                <c:pt idx="78">
                  <c:v>89</c:v>
                </c:pt>
                <c:pt idx="79">
                  <c:v>89</c:v>
                </c:pt>
                <c:pt idx="80">
                  <c:v>90</c:v>
                </c:pt>
                <c:pt idx="81">
                  <c:v>90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101</c:v>
                </c:pt>
                <c:pt idx="91">
                  <c:v>103</c:v>
                </c:pt>
                <c:pt idx="92">
                  <c:v>104</c:v>
                </c:pt>
                <c:pt idx="93">
                  <c:v>105</c:v>
                </c:pt>
                <c:pt idx="94">
                  <c:v>106</c:v>
                </c:pt>
                <c:pt idx="95">
                  <c:v>109</c:v>
                </c:pt>
                <c:pt idx="96">
                  <c:v>110</c:v>
                </c:pt>
                <c:pt idx="97">
                  <c:v>111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116</c:v>
                </c:pt>
                <c:pt idx="103">
                  <c:v>118</c:v>
                </c:pt>
                <c:pt idx="104">
                  <c:v>119</c:v>
                </c:pt>
                <c:pt idx="105">
                  <c:v>120</c:v>
                </c:pt>
                <c:pt idx="106">
                  <c:v>121</c:v>
                </c:pt>
                <c:pt idx="107">
                  <c:v>122</c:v>
                </c:pt>
                <c:pt idx="108">
                  <c:v>123</c:v>
                </c:pt>
                <c:pt idx="109">
                  <c:v>124</c:v>
                </c:pt>
                <c:pt idx="110">
                  <c:v>126</c:v>
                </c:pt>
                <c:pt idx="111">
                  <c:v>127</c:v>
                </c:pt>
                <c:pt idx="112">
                  <c:v>128</c:v>
                </c:pt>
                <c:pt idx="113">
                  <c:v>129</c:v>
                </c:pt>
                <c:pt idx="114">
                  <c:v>135</c:v>
                </c:pt>
                <c:pt idx="115">
                  <c:v>137</c:v>
                </c:pt>
                <c:pt idx="116">
                  <c:v>139</c:v>
                </c:pt>
                <c:pt idx="117">
                  <c:v>140</c:v>
                </c:pt>
                <c:pt idx="118">
                  <c:v>141</c:v>
                </c:pt>
                <c:pt idx="119">
                  <c:v>143</c:v>
                </c:pt>
                <c:pt idx="120">
                  <c:v>143</c:v>
                </c:pt>
                <c:pt idx="121">
                  <c:v>144</c:v>
                </c:pt>
                <c:pt idx="122">
                  <c:v>145</c:v>
                </c:pt>
                <c:pt idx="123">
                  <c:v>146</c:v>
                </c:pt>
                <c:pt idx="124">
                  <c:v>148</c:v>
                </c:pt>
                <c:pt idx="125">
                  <c:v>148</c:v>
                </c:pt>
                <c:pt idx="126">
                  <c:v>149</c:v>
                </c:pt>
                <c:pt idx="127">
                  <c:v>150</c:v>
                </c:pt>
                <c:pt idx="128">
                  <c:v>153</c:v>
                </c:pt>
                <c:pt idx="129">
                  <c:v>155</c:v>
                </c:pt>
                <c:pt idx="130">
                  <c:v>156</c:v>
                </c:pt>
                <c:pt idx="131">
                  <c:v>157</c:v>
                </c:pt>
                <c:pt idx="132">
                  <c:v>158</c:v>
                </c:pt>
                <c:pt idx="133">
                  <c:v>159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163</c:v>
                </c:pt>
                <c:pt idx="138">
                  <c:v>164</c:v>
                </c:pt>
                <c:pt idx="139">
                  <c:v>165</c:v>
                </c:pt>
                <c:pt idx="140">
                  <c:v>166</c:v>
                </c:pt>
                <c:pt idx="141">
                  <c:v>169</c:v>
                </c:pt>
                <c:pt idx="142">
                  <c:v>170</c:v>
                </c:pt>
                <c:pt idx="143">
                  <c:v>172</c:v>
                </c:pt>
                <c:pt idx="144">
                  <c:v>173</c:v>
                </c:pt>
                <c:pt idx="145">
                  <c:v>174</c:v>
                </c:pt>
                <c:pt idx="146">
                  <c:v>175</c:v>
                </c:pt>
                <c:pt idx="147">
                  <c:v>176</c:v>
                </c:pt>
                <c:pt idx="148">
                  <c:v>177</c:v>
                </c:pt>
                <c:pt idx="149">
                  <c:v>178</c:v>
                </c:pt>
                <c:pt idx="150">
                  <c:v>179</c:v>
                </c:pt>
                <c:pt idx="151">
                  <c:v>180</c:v>
                </c:pt>
                <c:pt idx="152">
                  <c:v>181</c:v>
                </c:pt>
                <c:pt idx="153">
                  <c:v>183</c:v>
                </c:pt>
                <c:pt idx="154">
                  <c:v>183</c:v>
                </c:pt>
                <c:pt idx="155">
                  <c:v>184</c:v>
                </c:pt>
                <c:pt idx="156">
                  <c:v>185</c:v>
                </c:pt>
                <c:pt idx="157">
                  <c:v>186</c:v>
                </c:pt>
                <c:pt idx="158">
                  <c:v>188</c:v>
                </c:pt>
                <c:pt idx="159">
                  <c:v>189</c:v>
                </c:pt>
                <c:pt idx="160">
                  <c:v>190</c:v>
                </c:pt>
                <c:pt idx="161">
                  <c:v>191</c:v>
                </c:pt>
                <c:pt idx="162">
                  <c:v>192</c:v>
                </c:pt>
                <c:pt idx="163">
                  <c:v>193</c:v>
                </c:pt>
                <c:pt idx="164">
                  <c:v>194</c:v>
                </c:pt>
                <c:pt idx="165">
                  <c:v>196</c:v>
                </c:pt>
                <c:pt idx="166">
                  <c:v>197</c:v>
                </c:pt>
                <c:pt idx="167">
                  <c:v>198</c:v>
                </c:pt>
                <c:pt idx="168">
                  <c:v>199</c:v>
                </c:pt>
                <c:pt idx="169">
                  <c:v>201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206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210</c:v>
                </c:pt>
                <c:pt idx="179">
                  <c:v>212</c:v>
                </c:pt>
                <c:pt idx="180">
                  <c:v>213</c:v>
                </c:pt>
                <c:pt idx="181">
                  <c:v>214</c:v>
                </c:pt>
                <c:pt idx="182">
                  <c:v>215</c:v>
                </c:pt>
                <c:pt idx="183">
                  <c:v>217</c:v>
                </c:pt>
                <c:pt idx="184">
                  <c:v>218</c:v>
                </c:pt>
                <c:pt idx="185">
                  <c:v>219</c:v>
                </c:pt>
                <c:pt idx="186">
                  <c:v>223</c:v>
                </c:pt>
                <c:pt idx="187">
                  <c:v>225</c:v>
                </c:pt>
                <c:pt idx="188">
                  <c:v>227</c:v>
                </c:pt>
                <c:pt idx="189">
                  <c:v>228</c:v>
                </c:pt>
                <c:pt idx="190">
                  <c:v>229</c:v>
                </c:pt>
                <c:pt idx="191">
                  <c:v>230</c:v>
                </c:pt>
                <c:pt idx="192">
                  <c:v>231</c:v>
                </c:pt>
                <c:pt idx="193">
                  <c:v>233</c:v>
                </c:pt>
                <c:pt idx="194">
                  <c:v>234</c:v>
                </c:pt>
                <c:pt idx="195">
                  <c:v>235</c:v>
                </c:pt>
                <c:pt idx="196">
                  <c:v>236</c:v>
                </c:pt>
                <c:pt idx="197">
                  <c:v>239</c:v>
                </c:pt>
                <c:pt idx="198">
                  <c:v>240</c:v>
                </c:pt>
                <c:pt idx="199">
                  <c:v>242</c:v>
                </c:pt>
                <c:pt idx="200">
                  <c:v>243</c:v>
                </c:pt>
                <c:pt idx="201">
                  <c:v>244</c:v>
                </c:pt>
                <c:pt idx="202">
                  <c:v>245</c:v>
                </c:pt>
                <c:pt idx="203">
                  <c:v>246</c:v>
                </c:pt>
                <c:pt idx="204">
                  <c:v>247</c:v>
                </c:pt>
                <c:pt idx="205">
                  <c:v>248</c:v>
                </c:pt>
                <c:pt idx="206">
                  <c:v>249</c:v>
                </c:pt>
                <c:pt idx="207">
                  <c:v>251</c:v>
                </c:pt>
                <c:pt idx="208">
                  <c:v>252</c:v>
                </c:pt>
                <c:pt idx="209">
                  <c:v>253</c:v>
                </c:pt>
                <c:pt idx="210">
                  <c:v>254</c:v>
                </c:pt>
                <c:pt idx="211">
                  <c:v>255</c:v>
                </c:pt>
                <c:pt idx="212">
                  <c:v>256</c:v>
                </c:pt>
                <c:pt idx="213">
                  <c:v>257</c:v>
                </c:pt>
                <c:pt idx="214">
                  <c:v>259</c:v>
                </c:pt>
                <c:pt idx="215">
                  <c:v>260</c:v>
                </c:pt>
                <c:pt idx="216">
                  <c:v>261</c:v>
                </c:pt>
                <c:pt idx="217">
                  <c:v>262</c:v>
                </c:pt>
                <c:pt idx="218">
                  <c:v>264</c:v>
                </c:pt>
                <c:pt idx="219">
                  <c:v>265</c:v>
                </c:pt>
                <c:pt idx="220">
                  <c:v>266</c:v>
                </c:pt>
                <c:pt idx="221">
                  <c:v>267</c:v>
                </c:pt>
                <c:pt idx="222">
                  <c:v>268</c:v>
                </c:pt>
                <c:pt idx="223">
                  <c:v>269</c:v>
                </c:pt>
                <c:pt idx="224">
                  <c:v>269</c:v>
                </c:pt>
                <c:pt idx="225">
                  <c:v>269</c:v>
                </c:pt>
                <c:pt idx="226">
                  <c:v>271</c:v>
                </c:pt>
                <c:pt idx="227">
                  <c:v>272</c:v>
                </c:pt>
                <c:pt idx="228">
                  <c:v>273</c:v>
                </c:pt>
                <c:pt idx="229">
                  <c:v>274</c:v>
                </c:pt>
                <c:pt idx="230">
                  <c:v>275</c:v>
                </c:pt>
                <c:pt idx="231">
                  <c:v>276</c:v>
                </c:pt>
                <c:pt idx="232">
                  <c:v>277</c:v>
                </c:pt>
                <c:pt idx="233">
                  <c:v>279</c:v>
                </c:pt>
                <c:pt idx="234">
                  <c:v>280</c:v>
                </c:pt>
                <c:pt idx="235">
                  <c:v>281</c:v>
                </c:pt>
                <c:pt idx="236">
                  <c:v>282</c:v>
                </c:pt>
                <c:pt idx="237">
                  <c:v>285</c:v>
                </c:pt>
                <c:pt idx="238">
                  <c:v>286</c:v>
                </c:pt>
                <c:pt idx="239">
                  <c:v>290</c:v>
                </c:pt>
                <c:pt idx="240">
                  <c:v>291</c:v>
                </c:pt>
                <c:pt idx="241">
                  <c:v>293</c:v>
                </c:pt>
                <c:pt idx="242">
                  <c:v>294</c:v>
                </c:pt>
                <c:pt idx="243">
                  <c:v>296</c:v>
                </c:pt>
                <c:pt idx="244">
                  <c:v>297</c:v>
                </c:pt>
                <c:pt idx="245">
                  <c:v>298</c:v>
                </c:pt>
                <c:pt idx="246">
                  <c:v>298</c:v>
                </c:pt>
                <c:pt idx="247">
                  <c:v>299</c:v>
                </c:pt>
                <c:pt idx="248">
                  <c:v>300</c:v>
                </c:pt>
                <c:pt idx="249">
                  <c:v>301</c:v>
                </c:pt>
                <c:pt idx="250">
                  <c:v>302</c:v>
                </c:pt>
                <c:pt idx="251">
                  <c:v>303</c:v>
                </c:pt>
                <c:pt idx="252">
                  <c:v>308</c:v>
                </c:pt>
                <c:pt idx="253">
                  <c:v>311</c:v>
                </c:pt>
                <c:pt idx="254">
                  <c:v>312</c:v>
                </c:pt>
                <c:pt idx="255">
                  <c:v>313</c:v>
                </c:pt>
                <c:pt idx="256">
                  <c:v>313</c:v>
                </c:pt>
                <c:pt idx="257">
                  <c:v>314</c:v>
                </c:pt>
                <c:pt idx="258">
                  <c:v>316</c:v>
                </c:pt>
                <c:pt idx="259">
                  <c:v>316</c:v>
                </c:pt>
                <c:pt idx="260">
                  <c:v>321</c:v>
                </c:pt>
                <c:pt idx="261">
                  <c:v>322</c:v>
                </c:pt>
                <c:pt idx="262">
                  <c:v>323</c:v>
                </c:pt>
                <c:pt idx="263">
                  <c:v>324</c:v>
                </c:pt>
                <c:pt idx="264">
                  <c:v>326</c:v>
                </c:pt>
                <c:pt idx="265">
                  <c:v>327</c:v>
                </c:pt>
                <c:pt idx="266">
                  <c:v>328</c:v>
                </c:pt>
                <c:pt idx="267">
                  <c:v>329</c:v>
                </c:pt>
                <c:pt idx="268">
                  <c:v>330</c:v>
                </c:pt>
                <c:pt idx="269">
                  <c:v>331</c:v>
                </c:pt>
                <c:pt idx="270">
                  <c:v>332</c:v>
                </c:pt>
                <c:pt idx="271">
                  <c:v>334</c:v>
                </c:pt>
                <c:pt idx="272">
                  <c:v>335</c:v>
                </c:pt>
                <c:pt idx="273">
                  <c:v>336</c:v>
                </c:pt>
                <c:pt idx="274">
                  <c:v>337</c:v>
                </c:pt>
                <c:pt idx="275">
                  <c:v>339</c:v>
                </c:pt>
                <c:pt idx="276">
                  <c:v>339</c:v>
                </c:pt>
                <c:pt idx="277">
                  <c:v>340</c:v>
                </c:pt>
                <c:pt idx="278">
                  <c:v>341</c:v>
                </c:pt>
                <c:pt idx="279">
                  <c:v>342</c:v>
                </c:pt>
                <c:pt idx="280">
                  <c:v>344</c:v>
                </c:pt>
                <c:pt idx="281">
                  <c:v>344</c:v>
                </c:pt>
                <c:pt idx="282">
                  <c:v>345</c:v>
                </c:pt>
                <c:pt idx="283">
                  <c:v>346</c:v>
                </c:pt>
                <c:pt idx="284">
                  <c:v>350</c:v>
                </c:pt>
                <c:pt idx="285">
                  <c:v>351</c:v>
                </c:pt>
                <c:pt idx="286">
                  <c:v>352</c:v>
                </c:pt>
                <c:pt idx="287">
                  <c:v>353</c:v>
                </c:pt>
                <c:pt idx="288">
                  <c:v>354</c:v>
                </c:pt>
                <c:pt idx="289">
                  <c:v>355</c:v>
                </c:pt>
              </c:strCache>
            </c:strRef>
          </c:xVal>
          <c:yVal>
            <c:numRef>
              <c:f>baaah!$Y$5:$Y$294</c:f>
              <c:numCache>
                <c:formatCode>General</c:formatCode>
                <c:ptCount val="2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7.8766666666666665E-2</c:v>
                </c:pt>
                <c:pt idx="4">
                  <c:v>7.8766666666666665E-2</c:v>
                </c:pt>
                <c:pt idx="5">
                  <c:v>7.8766666666666665E-2</c:v>
                </c:pt>
                <c:pt idx="6">
                  <c:v>7.8766666666666665E-2</c:v>
                </c:pt>
                <c:pt idx="7">
                  <c:v>7.8766666666666665E-2</c:v>
                </c:pt>
                <c:pt idx="8">
                  <c:v>7.8766666666666665E-2</c:v>
                </c:pt>
                <c:pt idx="9">
                  <c:v>7.8766666666666665E-2</c:v>
                </c:pt>
                <c:pt idx="10">
                  <c:v>7.8766666666666665E-2</c:v>
                </c:pt>
                <c:pt idx="11">
                  <c:v>7.8766666666666665E-2</c:v>
                </c:pt>
                <c:pt idx="12">
                  <c:v>7.8766666666666665E-2</c:v>
                </c:pt>
                <c:pt idx="13">
                  <c:v>7.8766666666666665E-2</c:v>
                </c:pt>
                <c:pt idx="14">
                  <c:v>7.8766666666666665E-2</c:v>
                </c:pt>
                <c:pt idx="15">
                  <c:v>7.8766666666666665E-2</c:v>
                </c:pt>
                <c:pt idx="16">
                  <c:v>7.8766666666666665E-2</c:v>
                </c:pt>
                <c:pt idx="17">
                  <c:v>7.8766666666666665E-2</c:v>
                </c:pt>
                <c:pt idx="18">
                  <c:v>7.8766666666666665E-2</c:v>
                </c:pt>
                <c:pt idx="19">
                  <c:v>0.17936666666666667</c:v>
                </c:pt>
                <c:pt idx="20">
                  <c:v>0.17936666666666667</c:v>
                </c:pt>
                <c:pt idx="21">
                  <c:v>0.17936666666666667</c:v>
                </c:pt>
                <c:pt idx="22">
                  <c:v>0.22376666666666667</c:v>
                </c:pt>
                <c:pt idx="23">
                  <c:v>0.22376666666666667</c:v>
                </c:pt>
                <c:pt idx="24">
                  <c:v>0.22376666666666667</c:v>
                </c:pt>
                <c:pt idx="25">
                  <c:v>0.22376666666666667</c:v>
                </c:pt>
                <c:pt idx="26">
                  <c:v>0.22376666666666667</c:v>
                </c:pt>
                <c:pt idx="27">
                  <c:v>0.22376666666666667</c:v>
                </c:pt>
                <c:pt idx="28">
                  <c:v>0.22376666666666667</c:v>
                </c:pt>
                <c:pt idx="29">
                  <c:v>0.22376666666666667</c:v>
                </c:pt>
                <c:pt idx="30">
                  <c:v>0.22376666666666667</c:v>
                </c:pt>
                <c:pt idx="31">
                  <c:v>0.32453333333333334</c:v>
                </c:pt>
                <c:pt idx="32">
                  <c:v>0.32453333333333334</c:v>
                </c:pt>
                <c:pt idx="33">
                  <c:v>0.32453333333333334</c:v>
                </c:pt>
                <c:pt idx="34">
                  <c:v>0.32453333333333334</c:v>
                </c:pt>
                <c:pt idx="35">
                  <c:v>0.38803333333333334</c:v>
                </c:pt>
                <c:pt idx="36">
                  <c:v>0.38803333333333334</c:v>
                </c:pt>
                <c:pt idx="37">
                  <c:v>0.38803333333333334</c:v>
                </c:pt>
                <c:pt idx="38">
                  <c:v>0.38803333333333334</c:v>
                </c:pt>
                <c:pt idx="39">
                  <c:v>0.38803333333333334</c:v>
                </c:pt>
                <c:pt idx="40">
                  <c:v>0.38803333333333334</c:v>
                </c:pt>
                <c:pt idx="41">
                  <c:v>0.38803333333333334</c:v>
                </c:pt>
                <c:pt idx="42">
                  <c:v>0.38803333333333334</c:v>
                </c:pt>
                <c:pt idx="43">
                  <c:v>0.38803333333333334</c:v>
                </c:pt>
                <c:pt idx="44">
                  <c:v>0.38803333333333334</c:v>
                </c:pt>
                <c:pt idx="45">
                  <c:v>0.38803333333333334</c:v>
                </c:pt>
                <c:pt idx="46">
                  <c:v>0.38803333333333334</c:v>
                </c:pt>
                <c:pt idx="47">
                  <c:v>0.38803333333333334</c:v>
                </c:pt>
                <c:pt idx="48">
                  <c:v>0.38803333333333334</c:v>
                </c:pt>
                <c:pt idx="49">
                  <c:v>0.38803333333333334</c:v>
                </c:pt>
                <c:pt idx="50">
                  <c:v>0.38803333333333334</c:v>
                </c:pt>
                <c:pt idx="51">
                  <c:v>0.38803333333333334</c:v>
                </c:pt>
                <c:pt idx="52">
                  <c:v>0.49898333333333333</c:v>
                </c:pt>
                <c:pt idx="53">
                  <c:v>0.49898333333333333</c:v>
                </c:pt>
                <c:pt idx="54">
                  <c:v>0.49898333333333333</c:v>
                </c:pt>
                <c:pt idx="55">
                  <c:v>0.49898333333333333</c:v>
                </c:pt>
                <c:pt idx="56">
                  <c:v>0.49898333333333333</c:v>
                </c:pt>
                <c:pt idx="57">
                  <c:v>0.49898333333333333</c:v>
                </c:pt>
                <c:pt idx="58">
                  <c:v>0.49898333333333333</c:v>
                </c:pt>
                <c:pt idx="59">
                  <c:v>0.49898333333333333</c:v>
                </c:pt>
                <c:pt idx="60">
                  <c:v>0.49898333333333333</c:v>
                </c:pt>
                <c:pt idx="61">
                  <c:v>0.49898333333333333</c:v>
                </c:pt>
                <c:pt idx="62">
                  <c:v>0.49898333333333333</c:v>
                </c:pt>
                <c:pt idx="63">
                  <c:v>0.49898333333333333</c:v>
                </c:pt>
                <c:pt idx="64">
                  <c:v>0.49898333333333333</c:v>
                </c:pt>
                <c:pt idx="65">
                  <c:v>0.49898333333333333</c:v>
                </c:pt>
                <c:pt idx="66">
                  <c:v>0.49898333333333333</c:v>
                </c:pt>
                <c:pt idx="67">
                  <c:v>0.49898333333333333</c:v>
                </c:pt>
                <c:pt idx="68">
                  <c:v>0.49898333333333333</c:v>
                </c:pt>
                <c:pt idx="69">
                  <c:v>0.85866666666666669</c:v>
                </c:pt>
                <c:pt idx="70">
                  <c:v>0.85866666666666669</c:v>
                </c:pt>
                <c:pt idx="71">
                  <c:v>0.85866666666666669</c:v>
                </c:pt>
                <c:pt idx="72">
                  <c:v>0.85866666666666669</c:v>
                </c:pt>
                <c:pt idx="73">
                  <c:v>0.85866666666666669</c:v>
                </c:pt>
                <c:pt idx="74">
                  <c:v>0.87708333333333333</c:v>
                </c:pt>
                <c:pt idx="75">
                  <c:v>0.88606666666666667</c:v>
                </c:pt>
                <c:pt idx="76">
                  <c:v>0.88606666666666667</c:v>
                </c:pt>
                <c:pt idx="77">
                  <c:v>0.88606666666666667</c:v>
                </c:pt>
                <c:pt idx="78">
                  <c:v>0.91559999999999997</c:v>
                </c:pt>
                <c:pt idx="79">
                  <c:v>0.91559999999999997</c:v>
                </c:pt>
                <c:pt idx="80">
                  <c:v>0.93379999999999996</c:v>
                </c:pt>
                <c:pt idx="81">
                  <c:v>0.93379999999999996</c:v>
                </c:pt>
                <c:pt idx="82">
                  <c:v>0.93379999999999996</c:v>
                </c:pt>
                <c:pt idx="83">
                  <c:v>0.93379999999999996</c:v>
                </c:pt>
                <c:pt idx="84">
                  <c:v>0.93379999999999996</c:v>
                </c:pt>
                <c:pt idx="85">
                  <c:v>0.93379999999999996</c:v>
                </c:pt>
                <c:pt idx="86">
                  <c:v>0.96149999999999991</c:v>
                </c:pt>
                <c:pt idx="87">
                  <c:v>0.96149999999999991</c:v>
                </c:pt>
                <c:pt idx="88">
                  <c:v>0.96149999999999991</c:v>
                </c:pt>
                <c:pt idx="89">
                  <c:v>0.96149999999999991</c:v>
                </c:pt>
                <c:pt idx="90">
                  <c:v>0.96149999999999991</c:v>
                </c:pt>
                <c:pt idx="91">
                  <c:v>0.96149999999999991</c:v>
                </c:pt>
                <c:pt idx="92">
                  <c:v>0.96149999999999991</c:v>
                </c:pt>
                <c:pt idx="93">
                  <c:v>0.96149999999999991</c:v>
                </c:pt>
                <c:pt idx="94">
                  <c:v>0.96149999999999991</c:v>
                </c:pt>
                <c:pt idx="95">
                  <c:v>1.1709166666666666</c:v>
                </c:pt>
                <c:pt idx="96">
                  <c:v>1.1709166666666666</c:v>
                </c:pt>
                <c:pt idx="97">
                  <c:v>1.1709166666666666</c:v>
                </c:pt>
                <c:pt idx="98">
                  <c:v>1.1709166666666666</c:v>
                </c:pt>
                <c:pt idx="99">
                  <c:v>1.1709166666666666</c:v>
                </c:pt>
                <c:pt idx="100">
                  <c:v>1.1709166666666666</c:v>
                </c:pt>
                <c:pt idx="101">
                  <c:v>1.1709166666666666</c:v>
                </c:pt>
                <c:pt idx="102">
                  <c:v>1.1709166666666666</c:v>
                </c:pt>
                <c:pt idx="103">
                  <c:v>1.2739499999999999</c:v>
                </c:pt>
                <c:pt idx="104">
                  <c:v>1.2739499999999999</c:v>
                </c:pt>
                <c:pt idx="105">
                  <c:v>1.2739499999999999</c:v>
                </c:pt>
                <c:pt idx="106">
                  <c:v>1.2739499999999999</c:v>
                </c:pt>
                <c:pt idx="107">
                  <c:v>1.2739499999999999</c:v>
                </c:pt>
                <c:pt idx="108">
                  <c:v>1.2739499999999999</c:v>
                </c:pt>
                <c:pt idx="109">
                  <c:v>1.2739499999999999</c:v>
                </c:pt>
                <c:pt idx="110">
                  <c:v>1.2739499999999999</c:v>
                </c:pt>
                <c:pt idx="111">
                  <c:v>1.2739499999999999</c:v>
                </c:pt>
                <c:pt idx="112">
                  <c:v>1.2739499999999999</c:v>
                </c:pt>
                <c:pt idx="113">
                  <c:v>1.2739499999999999</c:v>
                </c:pt>
                <c:pt idx="114">
                  <c:v>1.5498333333333332</c:v>
                </c:pt>
                <c:pt idx="115">
                  <c:v>1.5498333333333332</c:v>
                </c:pt>
                <c:pt idx="116">
                  <c:v>1.5498333333333332</c:v>
                </c:pt>
                <c:pt idx="117">
                  <c:v>1.5498333333333332</c:v>
                </c:pt>
                <c:pt idx="118">
                  <c:v>1.5498333333333332</c:v>
                </c:pt>
                <c:pt idx="119">
                  <c:v>1.7453833333333333</c:v>
                </c:pt>
                <c:pt idx="120">
                  <c:v>1.7453833333333333</c:v>
                </c:pt>
                <c:pt idx="121">
                  <c:v>1.7453833333333333</c:v>
                </c:pt>
                <c:pt idx="122">
                  <c:v>1.7453833333333333</c:v>
                </c:pt>
                <c:pt idx="123">
                  <c:v>1.7453833333333333</c:v>
                </c:pt>
                <c:pt idx="124">
                  <c:v>1.7534999999999998</c:v>
                </c:pt>
                <c:pt idx="125">
                  <c:v>1.7534999999999998</c:v>
                </c:pt>
                <c:pt idx="126">
                  <c:v>1.7534999999999998</c:v>
                </c:pt>
                <c:pt idx="127">
                  <c:v>1.7534999999999998</c:v>
                </c:pt>
                <c:pt idx="128">
                  <c:v>1.8578333333333332</c:v>
                </c:pt>
                <c:pt idx="129">
                  <c:v>1.8578333333333332</c:v>
                </c:pt>
                <c:pt idx="130">
                  <c:v>1.8578333333333332</c:v>
                </c:pt>
                <c:pt idx="131">
                  <c:v>1.8578333333333332</c:v>
                </c:pt>
                <c:pt idx="132">
                  <c:v>1.8578333333333332</c:v>
                </c:pt>
                <c:pt idx="133">
                  <c:v>1.9114499999999999</c:v>
                </c:pt>
                <c:pt idx="134">
                  <c:v>1.9114499999999999</c:v>
                </c:pt>
                <c:pt idx="135">
                  <c:v>1.9114499999999999</c:v>
                </c:pt>
                <c:pt idx="136">
                  <c:v>1.9114499999999999</c:v>
                </c:pt>
                <c:pt idx="137">
                  <c:v>1.9114499999999999</c:v>
                </c:pt>
                <c:pt idx="138">
                  <c:v>1.9114499999999999</c:v>
                </c:pt>
                <c:pt idx="139">
                  <c:v>1.9114499999999999</c:v>
                </c:pt>
                <c:pt idx="140">
                  <c:v>1.9114499999999999</c:v>
                </c:pt>
                <c:pt idx="141">
                  <c:v>2.0285333333333333</c:v>
                </c:pt>
                <c:pt idx="142">
                  <c:v>2.0285333333333333</c:v>
                </c:pt>
                <c:pt idx="143">
                  <c:v>2.0943499999999999</c:v>
                </c:pt>
                <c:pt idx="144">
                  <c:v>2.0943499999999999</c:v>
                </c:pt>
                <c:pt idx="145">
                  <c:v>2.0943499999999999</c:v>
                </c:pt>
                <c:pt idx="146">
                  <c:v>2.0943499999999999</c:v>
                </c:pt>
                <c:pt idx="147">
                  <c:v>2.0943499999999999</c:v>
                </c:pt>
                <c:pt idx="148">
                  <c:v>2.0943499999999999</c:v>
                </c:pt>
                <c:pt idx="149">
                  <c:v>2.0943499999999999</c:v>
                </c:pt>
                <c:pt idx="150">
                  <c:v>2.0943499999999999</c:v>
                </c:pt>
                <c:pt idx="151">
                  <c:v>2.0943499999999999</c:v>
                </c:pt>
                <c:pt idx="152">
                  <c:v>2.0943499999999999</c:v>
                </c:pt>
                <c:pt idx="153">
                  <c:v>2.2070500000000002</c:v>
                </c:pt>
                <c:pt idx="154">
                  <c:v>2.2070500000000002</c:v>
                </c:pt>
                <c:pt idx="155">
                  <c:v>2.2070500000000002</c:v>
                </c:pt>
                <c:pt idx="156">
                  <c:v>2.2070500000000002</c:v>
                </c:pt>
                <c:pt idx="157">
                  <c:v>2.2070500000000002</c:v>
                </c:pt>
                <c:pt idx="158">
                  <c:v>2.2070500000000002</c:v>
                </c:pt>
                <c:pt idx="159">
                  <c:v>2.2070500000000002</c:v>
                </c:pt>
                <c:pt idx="160">
                  <c:v>2.2070500000000002</c:v>
                </c:pt>
                <c:pt idx="161">
                  <c:v>2.2070500000000002</c:v>
                </c:pt>
                <c:pt idx="162">
                  <c:v>2.2070500000000002</c:v>
                </c:pt>
                <c:pt idx="163">
                  <c:v>2.2070500000000002</c:v>
                </c:pt>
                <c:pt idx="164">
                  <c:v>2.2070500000000002</c:v>
                </c:pt>
                <c:pt idx="165">
                  <c:v>2.2070500000000002</c:v>
                </c:pt>
                <c:pt idx="166">
                  <c:v>2.2070500000000002</c:v>
                </c:pt>
                <c:pt idx="167">
                  <c:v>2.2070500000000002</c:v>
                </c:pt>
                <c:pt idx="168">
                  <c:v>2.2070500000000002</c:v>
                </c:pt>
                <c:pt idx="169">
                  <c:v>2.6320999999999999</c:v>
                </c:pt>
                <c:pt idx="170">
                  <c:v>2.6320999999999999</c:v>
                </c:pt>
                <c:pt idx="171">
                  <c:v>2.6320999999999999</c:v>
                </c:pt>
                <c:pt idx="172">
                  <c:v>2.6320999999999999</c:v>
                </c:pt>
                <c:pt idx="173">
                  <c:v>2.6320999999999999</c:v>
                </c:pt>
                <c:pt idx="174">
                  <c:v>2.6552833333333337</c:v>
                </c:pt>
                <c:pt idx="175">
                  <c:v>2.6552833333333337</c:v>
                </c:pt>
                <c:pt idx="176">
                  <c:v>2.6552833333333337</c:v>
                </c:pt>
                <c:pt idx="177">
                  <c:v>2.6552833333333337</c:v>
                </c:pt>
                <c:pt idx="178">
                  <c:v>2.7189166666666664</c:v>
                </c:pt>
                <c:pt idx="179">
                  <c:v>2.7189166666666664</c:v>
                </c:pt>
                <c:pt idx="180">
                  <c:v>2.7189166666666664</c:v>
                </c:pt>
                <c:pt idx="181">
                  <c:v>2.7189166666666664</c:v>
                </c:pt>
                <c:pt idx="182">
                  <c:v>2.7189166666666664</c:v>
                </c:pt>
                <c:pt idx="183">
                  <c:v>2.7695833333333337</c:v>
                </c:pt>
                <c:pt idx="184">
                  <c:v>2.7695833333333337</c:v>
                </c:pt>
                <c:pt idx="185">
                  <c:v>2.7695833333333337</c:v>
                </c:pt>
                <c:pt idx="186">
                  <c:v>2.8903000000000003</c:v>
                </c:pt>
                <c:pt idx="187">
                  <c:v>2.8903000000000003</c:v>
                </c:pt>
                <c:pt idx="188">
                  <c:v>2.8903000000000003</c:v>
                </c:pt>
                <c:pt idx="189">
                  <c:v>2.8903000000000003</c:v>
                </c:pt>
                <c:pt idx="190">
                  <c:v>2.8903000000000003</c:v>
                </c:pt>
                <c:pt idx="191">
                  <c:v>2.8903000000000003</c:v>
                </c:pt>
                <c:pt idx="192">
                  <c:v>2.8903000000000003</c:v>
                </c:pt>
                <c:pt idx="193">
                  <c:v>2.8903000000000003</c:v>
                </c:pt>
                <c:pt idx="194">
                  <c:v>2.8903000000000003</c:v>
                </c:pt>
                <c:pt idx="195">
                  <c:v>2.8903000000000003</c:v>
                </c:pt>
                <c:pt idx="196">
                  <c:v>2.8903000000000003</c:v>
                </c:pt>
                <c:pt idx="197">
                  <c:v>3.0339333333333331</c:v>
                </c:pt>
                <c:pt idx="198">
                  <c:v>3.0339333333333331</c:v>
                </c:pt>
                <c:pt idx="199">
                  <c:v>3.2037</c:v>
                </c:pt>
                <c:pt idx="200">
                  <c:v>3.2037</c:v>
                </c:pt>
                <c:pt idx="201">
                  <c:v>3.2037</c:v>
                </c:pt>
                <c:pt idx="202">
                  <c:v>3.2037</c:v>
                </c:pt>
                <c:pt idx="203">
                  <c:v>3.2037</c:v>
                </c:pt>
                <c:pt idx="204">
                  <c:v>3.2037</c:v>
                </c:pt>
                <c:pt idx="205">
                  <c:v>3.2037</c:v>
                </c:pt>
                <c:pt idx="206">
                  <c:v>3.2037</c:v>
                </c:pt>
                <c:pt idx="207">
                  <c:v>3.3012166666666669</c:v>
                </c:pt>
                <c:pt idx="208">
                  <c:v>3.3012166666666669</c:v>
                </c:pt>
                <c:pt idx="209">
                  <c:v>3.3012166666666669</c:v>
                </c:pt>
                <c:pt idx="210">
                  <c:v>3.3012166666666669</c:v>
                </c:pt>
                <c:pt idx="211">
                  <c:v>3.3012166666666669</c:v>
                </c:pt>
                <c:pt idx="212">
                  <c:v>3.3012166666666669</c:v>
                </c:pt>
                <c:pt idx="213">
                  <c:v>3.3012166666666669</c:v>
                </c:pt>
                <c:pt idx="214">
                  <c:v>3.3012166666666669</c:v>
                </c:pt>
                <c:pt idx="215">
                  <c:v>3.3012166666666669</c:v>
                </c:pt>
                <c:pt idx="216">
                  <c:v>3.3012166666666669</c:v>
                </c:pt>
                <c:pt idx="217">
                  <c:v>3.3012166666666669</c:v>
                </c:pt>
                <c:pt idx="218">
                  <c:v>3.7656333333333332</c:v>
                </c:pt>
                <c:pt idx="219">
                  <c:v>3.7656333333333332</c:v>
                </c:pt>
                <c:pt idx="220">
                  <c:v>3.7656333333333332</c:v>
                </c:pt>
                <c:pt idx="221">
                  <c:v>3.7656333333333332</c:v>
                </c:pt>
                <c:pt idx="222">
                  <c:v>3.7656333333333332</c:v>
                </c:pt>
                <c:pt idx="223">
                  <c:v>3.7656333333333332</c:v>
                </c:pt>
                <c:pt idx="224">
                  <c:v>3.8393333333333337</c:v>
                </c:pt>
                <c:pt idx="225">
                  <c:v>3.8393333333333337</c:v>
                </c:pt>
                <c:pt idx="226">
                  <c:v>3.8393333333333337</c:v>
                </c:pt>
                <c:pt idx="227">
                  <c:v>3.8393333333333337</c:v>
                </c:pt>
                <c:pt idx="228">
                  <c:v>3.8393333333333337</c:v>
                </c:pt>
                <c:pt idx="229">
                  <c:v>3.8393333333333337</c:v>
                </c:pt>
                <c:pt idx="230">
                  <c:v>3.8393333333333337</c:v>
                </c:pt>
                <c:pt idx="231">
                  <c:v>3.8393333333333337</c:v>
                </c:pt>
                <c:pt idx="232">
                  <c:v>3.8393333333333337</c:v>
                </c:pt>
                <c:pt idx="233">
                  <c:v>3.8393333333333337</c:v>
                </c:pt>
                <c:pt idx="234">
                  <c:v>3.8393333333333337</c:v>
                </c:pt>
                <c:pt idx="235">
                  <c:v>3.8393333333333337</c:v>
                </c:pt>
                <c:pt idx="236">
                  <c:v>3.8393333333333337</c:v>
                </c:pt>
                <c:pt idx="237">
                  <c:v>3.9642166666666667</c:v>
                </c:pt>
                <c:pt idx="238">
                  <c:v>3.9642166666666667</c:v>
                </c:pt>
                <c:pt idx="239">
                  <c:v>4.336033333333333</c:v>
                </c:pt>
                <c:pt idx="240">
                  <c:v>4.336033333333333</c:v>
                </c:pt>
                <c:pt idx="241">
                  <c:v>4.4219999999999997</c:v>
                </c:pt>
                <c:pt idx="242">
                  <c:v>4.4219999999999997</c:v>
                </c:pt>
                <c:pt idx="243">
                  <c:v>4.4900833333333328</c:v>
                </c:pt>
                <c:pt idx="244">
                  <c:v>4.4900833333333328</c:v>
                </c:pt>
                <c:pt idx="245">
                  <c:v>4.5574166666666667</c:v>
                </c:pt>
                <c:pt idx="246">
                  <c:v>4.5574166666666667</c:v>
                </c:pt>
                <c:pt idx="247">
                  <c:v>4.5574166666666667</c:v>
                </c:pt>
                <c:pt idx="248">
                  <c:v>4.5574166666666667</c:v>
                </c:pt>
                <c:pt idx="249">
                  <c:v>4.5574166666666667</c:v>
                </c:pt>
                <c:pt idx="250">
                  <c:v>4.5574166666666667</c:v>
                </c:pt>
                <c:pt idx="251">
                  <c:v>4.5574166666666667</c:v>
                </c:pt>
                <c:pt idx="252">
                  <c:v>4.7495500000000002</c:v>
                </c:pt>
                <c:pt idx="253">
                  <c:v>4.7893999999999997</c:v>
                </c:pt>
                <c:pt idx="254">
                  <c:v>4.7893999999999997</c:v>
                </c:pt>
                <c:pt idx="255">
                  <c:v>4.8189333333333337</c:v>
                </c:pt>
                <c:pt idx="256">
                  <c:v>4.8189333333333337</c:v>
                </c:pt>
                <c:pt idx="257">
                  <c:v>4.8189333333333337</c:v>
                </c:pt>
                <c:pt idx="258">
                  <c:v>4.9558</c:v>
                </c:pt>
                <c:pt idx="259">
                  <c:v>4.9558</c:v>
                </c:pt>
                <c:pt idx="260">
                  <c:v>5.0687166666666661</c:v>
                </c:pt>
                <c:pt idx="261">
                  <c:v>5.0687166666666661</c:v>
                </c:pt>
                <c:pt idx="262">
                  <c:v>5.0687166666666661</c:v>
                </c:pt>
                <c:pt idx="263">
                  <c:v>5.0687166666666661</c:v>
                </c:pt>
                <c:pt idx="264">
                  <c:v>5.0975833333333336</c:v>
                </c:pt>
                <c:pt idx="265">
                  <c:v>5.0975833333333336</c:v>
                </c:pt>
                <c:pt idx="266">
                  <c:v>5.0975833333333336</c:v>
                </c:pt>
                <c:pt idx="267">
                  <c:v>5.0975833333333336</c:v>
                </c:pt>
                <c:pt idx="268">
                  <c:v>5.0975833333333336</c:v>
                </c:pt>
                <c:pt idx="269">
                  <c:v>5.0975833333333336</c:v>
                </c:pt>
                <c:pt idx="270">
                  <c:v>5.0975833333333336</c:v>
                </c:pt>
                <c:pt idx="271">
                  <c:v>5.0975833333333336</c:v>
                </c:pt>
                <c:pt idx="272">
                  <c:v>5.0975833333333336</c:v>
                </c:pt>
                <c:pt idx="273">
                  <c:v>5.0975833333333336</c:v>
                </c:pt>
                <c:pt idx="274">
                  <c:v>5.0975833333333336</c:v>
                </c:pt>
                <c:pt idx="275">
                  <c:v>5.6444833333333326</c:v>
                </c:pt>
                <c:pt idx="276">
                  <c:v>5.6444833333333326</c:v>
                </c:pt>
                <c:pt idx="277">
                  <c:v>5.6444833333333326</c:v>
                </c:pt>
                <c:pt idx="278">
                  <c:v>5.6444833333333326</c:v>
                </c:pt>
                <c:pt idx="279">
                  <c:v>5.6444833333333326</c:v>
                </c:pt>
                <c:pt idx="280">
                  <c:v>5.694633333333333</c:v>
                </c:pt>
                <c:pt idx="281">
                  <c:v>5.694633333333333</c:v>
                </c:pt>
                <c:pt idx="282">
                  <c:v>5.694633333333333</c:v>
                </c:pt>
                <c:pt idx="283">
                  <c:v>5.694633333333333</c:v>
                </c:pt>
                <c:pt idx="284">
                  <c:v>5.7897999999999996</c:v>
                </c:pt>
                <c:pt idx="285">
                  <c:v>5.7897999999999996</c:v>
                </c:pt>
                <c:pt idx="286">
                  <c:v>5.7897999999999996</c:v>
                </c:pt>
                <c:pt idx="287">
                  <c:v>5.7897999999999996</c:v>
                </c:pt>
                <c:pt idx="288">
                  <c:v>5.7897999999999996</c:v>
                </c:pt>
                <c:pt idx="289">
                  <c:v>5.7897999999999996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BD5-481B-9397-359FFA359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88927"/>
        <c:axId val="72981439"/>
      </c:scatterChart>
      <c:valAx>
        <c:axId val="7298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81439"/>
        <c:crosses val="autoZero"/>
        <c:crossBetween val="midCat"/>
      </c:valAx>
      <c:valAx>
        <c:axId val="7298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88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</a:t>
            </a:r>
            <a:r>
              <a:rPr lang="en-US" baseline="0"/>
              <a:t> Correction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baaah!$AD$26:$AD$294</c:f>
              <c:numCache>
                <c:formatCode>General</c:formatCode>
                <c:ptCount val="269"/>
                <c:pt idx="0">
                  <c:v>0</c:v>
                </c:pt>
                <c:pt idx="1">
                  <c:v>3.3333333333329662E-4</c:v>
                </c:pt>
                <c:pt idx="2">
                  <c:v>3.1666666666674281E-4</c:v>
                </c:pt>
                <c:pt idx="3">
                  <c:v>-1.6666666666553809E-5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4.9999999999994493E-4</c:v>
                </c:pt>
                <c:pt idx="11">
                  <c:v>4.9999999999994493E-4</c:v>
                </c:pt>
                <c:pt idx="12">
                  <c:v>0</c:v>
                </c:pt>
                <c:pt idx="13">
                  <c:v>0</c:v>
                </c:pt>
                <c:pt idx="14">
                  <c:v>-3.6749999999999949E-2</c:v>
                </c:pt>
                <c:pt idx="15">
                  <c:v>-3.6749999999999949E-2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4.9116666666666697E-2</c:v>
                </c:pt>
                <c:pt idx="32">
                  <c:v>4.9116666666666697E-2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1.9999999999997797E-4</c:v>
                </c:pt>
                <c:pt idx="49">
                  <c:v>1.8333333333342416E-4</c:v>
                </c:pt>
                <c:pt idx="50">
                  <c:v>-1.6666666666553809E-5</c:v>
                </c:pt>
                <c:pt idx="51">
                  <c:v>0</c:v>
                </c:pt>
                <c:pt idx="52">
                  <c:v>0</c:v>
                </c:pt>
                <c:pt idx="53">
                  <c:v>2.1666666666642076E-4</c:v>
                </c:pt>
                <c:pt idx="54">
                  <c:v>3.1666666666640975E-4</c:v>
                </c:pt>
                <c:pt idx="55">
                  <c:v>-0.10926666666666662</c:v>
                </c:pt>
                <c:pt idx="56">
                  <c:v>-0.10936666666666661</c:v>
                </c:pt>
                <c:pt idx="57">
                  <c:v>2.9516666666666747E-2</c:v>
                </c:pt>
                <c:pt idx="58">
                  <c:v>8.3333333333324155E-5</c:v>
                </c:pt>
                <c:pt idx="59">
                  <c:v>-2.9100000000000126E-2</c:v>
                </c:pt>
                <c:pt idx="60">
                  <c:v>3.1666666666652077E-4</c:v>
                </c:pt>
                <c:pt idx="61">
                  <c:v>-1.6666666666775853E-5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2.7683333333333393E-2</c:v>
                </c:pt>
                <c:pt idx="66">
                  <c:v>2.7683333333333393E-2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1.4333333333331755E-3</c:v>
                </c:pt>
                <c:pt idx="75">
                  <c:v>1.4333333333331755E-3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7.635000000000014E-2</c:v>
                </c:pt>
                <c:pt idx="83">
                  <c:v>7.635000000000014E-2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1.6166666666663776E-3</c:v>
                </c:pt>
                <c:pt idx="94">
                  <c:v>1.6166666666663776E-3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2.0000000000042206E-4</c:v>
                </c:pt>
                <c:pt idx="99">
                  <c:v>1.8333333333364621E-4</c:v>
                </c:pt>
                <c:pt idx="100">
                  <c:v>-1.6666666666775853E-5</c:v>
                </c:pt>
                <c:pt idx="101">
                  <c:v>0</c:v>
                </c:pt>
                <c:pt idx="102">
                  <c:v>0</c:v>
                </c:pt>
                <c:pt idx="103">
                  <c:v>2.4999999999986144E-4</c:v>
                </c:pt>
                <c:pt idx="104">
                  <c:v>-0.10201666666666664</c:v>
                </c:pt>
                <c:pt idx="105">
                  <c:v>-0.10226666666666651</c:v>
                </c:pt>
                <c:pt idx="106">
                  <c:v>0</c:v>
                </c:pt>
                <c:pt idx="107">
                  <c:v>0.10431666666666661</c:v>
                </c:pt>
                <c:pt idx="108">
                  <c:v>0.10431666666666661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7.3333333333325257E-4</c:v>
                </c:pt>
                <c:pt idx="113">
                  <c:v>-0.10306666666666686</c:v>
                </c:pt>
                <c:pt idx="114">
                  <c:v>-0.10380000000000011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8.8333333333379116E-4</c:v>
                </c:pt>
                <c:pt idx="121">
                  <c:v>8.8333333333379116E-4</c:v>
                </c:pt>
                <c:pt idx="122">
                  <c:v>1.3499999999999623E-3</c:v>
                </c:pt>
                <c:pt idx="123">
                  <c:v>1.3499999999999623E-3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1.6666666666669272E-3</c:v>
                </c:pt>
                <c:pt idx="133">
                  <c:v>1.6166666666665996E-3</c:v>
                </c:pt>
                <c:pt idx="134">
                  <c:v>-5.000000000032756E-5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4.3333333333306356E-4</c:v>
                </c:pt>
                <c:pt idx="149">
                  <c:v>4.166666666667318E-4</c:v>
                </c:pt>
                <c:pt idx="150">
                  <c:v>-1.6666666666331764E-5</c:v>
                </c:pt>
                <c:pt idx="151">
                  <c:v>0</c:v>
                </c:pt>
                <c:pt idx="152">
                  <c:v>0</c:v>
                </c:pt>
                <c:pt idx="153">
                  <c:v>3.00000000000189E-4</c:v>
                </c:pt>
                <c:pt idx="154">
                  <c:v>2.8333333333341315E-4</c:v>
                </c:pt>
                <c:pt idx="155">
                  <c:v>-1.6666666666775853E-5</c:v>
                </c:pt>
                <c:pt idx="156">
                  <c:v>0</c:v>
                </c:pt>
                <c:pt idx="157">
                  <c:v>6.3616666666665989E-2</c:v>
                </c:pt>
                <c:pt idx="158">
                  <c:v>6.3616666666665989E-2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9.3333333333367463E-4</c:v>
                </c:pt>
                <c:pt idx="163">
                  <c:v>9.3333333333367463E-4</c:v>
                </c:pt>
                <c:pt idx="164">
                  <c:v>0</c:v>
                </c:pt>
                <c:pt idx="165">
                  <c:v>5.754999999999999E-2</c:v>
                </c:pt>
                <c:pt idx="166">
                  <c:v>5.754999999999999E-2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1.5666666666662721E-3</c:v>
                </c:pt>
                <c:pt idx="177">
                  <c:v>1.5666666666662721E-3</c:v>
                </c:pt>
                <c:pt idx="178">
                  <c:v>1.283333333333303E-3</c:v>
                </c:pt>
                <c:pt idx="179">
                  <c:v>1.283333333333303E-3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-2.1533333333332738E-2</c:v>
                </c:pt>
                <c:pt idx="187">
                  <c:v>-2.1533333333332738E-2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1.0999999999996568E-3</c:v>
                </c:pt>
                <c:pt idx="198">
                  <c:v>1.0999999999996568E-3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9.5000000000045048E-4</c:v>
                </c:pt>
                <c:pt idx="204">
                  <c:v>-9.5699999999999896E-2</c:v>
                </c:pt>
                <c:pt idx="205">
                  <c:v>-9.6650000000000347E-2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1.300000000000523E-3</c:v>
                </c:pt>
                <c:pt idx="217">
                  <c:v>1.300000000000523E-3</c:v>
                </c:pt>
                <c:pt idx="218">
                  <c:v>8.9999999999967883E-4</c:v>
                </c:pt>
                <c:pt idx="219">
                  <c:v>8.9999999999967883E-4</c:v>
                </c:pt>
                <c:pt idx="220">
                  <c:v>7.6666666666724836E-4</c:v>
                </c:pt>
                <c:pt idx="221">
                  <c:v>7.6666666666724836E-4</c:v>
                </c:pt>
                <c:pt idx="222">
                  <c:v>5.1666666666605465E-4</c:v>
                </c:pt>
                <c:pt idx="223">
                  <c:v>5.1666666666605465E-4</c:v>
                </c:pt>
                <c:pt idx="224">
                  <c:v>5.0000000000061107E-4</c:v>
                </c:pt>
                <c:pt idx="225">
                  <c:v>4.833333333342793E-4</c:v>
                </c:pt>
                <c:pt idx="226">
                  <c:v>-1.6666666666331764E-5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2.6666666666574912E-4</c:v>
                </c:pt>
                <c:pt idx="232">
                  <c:v>5.6666666666593812E-4</c:v>
                </c:pt>
                <c:pt idx="233">
                  <c:v>3.00000000000189E-4</c:v>
                </c:pt>
                <c:pt idx="234">
                  <c:v>1.3333333333420683E-4</c:v>
                </c:pt>
                <c:pt idx="235">
                  <c:v>1.1666666666698688E-4</c:v>
                </c:pt>
                <c:pt idx="236">
                  <c:v>-1.6666666667219943E-5</c:v>
                </c:pt>
                <c:pt idx="237">
                  <c:v>1.1666666666698688E-4</c:v>
                </c:pt>
                <c:pt idx="238">
                  <c:v>8.3333333333435178E-5</c:v>
                </c:pt>
                <c:pt idx="239">
                  <c:v>9.999999999985576E-4</c:v>
                </c:pt>
                <c:pt idx="240">
                  <c:v>1.0333333333321093E-3</c:v>
                </c:pt>
                <c:pt idx="241">
                  <c:v>0</c:v>
                </c:pt>
                <c:pt idx="242">
                  <c:v>0</c:v>
                </c:pt>
                <c:pt idx="243">
                  <c:v>2.8850000000001153E-2</c:v>
                </c:pt>
                <c:pt idx="244">
                  <c:v>2.8850000000001153E-2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5.4999999999960636E-4</c:v>
                </c:pt>
                <c:pt idx="255">
                  <c:v>5.1666666666516647E-4</c:v>
                </c:pt>
                <c:pt idx="256">
                  <c:v>-3.3333333334439885E-5</c:v>
                </c:pt>
                <c:pt idx="257">
                  <c:v>0</c:v>
                </c:pt>
                <c:pt idx="258">
                  <c:v>0</c:v>
                </c:pt>
                <c:pt idx="259">
                  <c:v>3.1666666666829713E-4</c:v>
                </c:pt>
                <c:pt idx="260">
                  <c:v>-2.7199999999998781E-2</c:v>
                </c:pt>
                <c:pt idx="261">
                  <c:v>-2.7516666666667078E-2</c:v>
                </c:pt>
                <c:pt idx="262">
                  <c:v>0</c:v>
                </c:pt>
                <c:pt idx="263">
                  <c:v>9.5149999999999402E-2</c:v>
                </c:pt>
                <c:pt idx="264">
                  <c:v>9.5149999999999402E-2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2-430F-90DA-E8F951F65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82271"/>
        <c:axId val="72983519"/>
      </c:scatterChart>
      <c:valAx>
        <c:axId val="7298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83519"/>
        <c:crosses val="autoZero"/>
        <c:crossBetween val="midCat"/>
      </c:valAx>
      <c:valAx>
        <c:axId val="7298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8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5+0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50137888865318"/>
          <c:y val="8.3808670434609225E-2"/>
          <c:w val="0.79406706015947692"/>
          <c:h val="0.88735032714562445"/>
        </c:manualLayout>
      </c:layout>
      <c:scatterChart>
        <c:scatterStyle val="smoothMarker"/>
        <c:varyColors val="0"/>
        <c:ser>
          <c:idx val="2"/>
          <c:order val="0"/>
          <c:tx>
            <c:v>delta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baaah!$B$6:$B$294</c:f>
              <c:numCache>
                <c:formatCode>General</c:formatCode>
                <c:ptCount val="289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86</c:v>
                </c:pt>
                <c:pt idx="74">
                  <c:v>87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92</c:v>
                </c:pt>
                <c:pt idx="82">
                  <c:v>93</c:v>
                </c:pt>
                <c:pt idx="83">
                  <c:v>94</c:v>
                </c:pt>
                <c:pt idx="84">
                  <c:v>95</c:v>
                </c:pt>
                <c:pt idx="85">
                  <c:v>97</c:v>
                </c:pt>
                <c:pt idx="86">
                  <c:v>98</c:v>
                </c:pt>
                <c:pt idx="87">
                  <c:v>99</c:v>
                </c:pt>
                <c:pt idx="88">
                  <c:v>100</c:v>
                </c:pt>
                <c:pt idx="89">
                  <c:v>101</c:v>
                </c:pt>
                <c:pt idx="90">
                  <c:v>103</c:v>
                </c:pt>
                <c:pt idx="91">
                  <c:v>104</c:v>
                </c:pt>
                <c:pt idx="92">
                  <c:v>105</c:v>
                </c:pt>
                <c:pt idx="93">
                  <c:v>106</c:v>
                </c:pt>
                <c:pt idx="94">
                  <c:v>109</c:v>
                </c:pt>
                <c:pt idx="95">
                  <c:v>110</c:v>
                </c:pt>
                <c:pt idx="96">
                  <c:v>111</c:v>
                </c:pt>
                <c:pt idx="97">
                  <c:v>112</c:v>
                </c:pt>
                <c:pt idx="98">
                  <c:v>113</c:v>
                </c:pt>
                <c:pt idx="99">
                  <c:v>114</c:v>
                </c:pt>
                <c:pt idx="100">
                  <c:v>115</c:v>
                </c:pt>
                <c:pt idx="101">
                  <c:v>116</c:v>
                </c:pt>
                <c:pt idx="102">
                  <c:v>118</c:v>
                </c:pt>
                <c:pt idx="103">
                  <c:v>119</c:v>
                </c:pt>
                <c:pt idx="104">
                  <c:v>120</c:v>
                </c:pt>
                <c:pt idx="105">
                  <c:v>121</c:v>
                </c:pt>
                <c:pt idx="106">
                  <c:v>122</c:v>
                </c:pt>
                <c:pt idx="107">
                  <c:v>123</c:v>
                </c:pt>
                <c:pt idx="108">
                  <c:v>124</c:v>
                </c:pt>
                <c:pt idx="109">
                  <c:v>126</c:v>
                </c:pt>
                <c:pt idx="110">
                  <c:v>127</c:v>
                </c:pt>
                <c:pt idx="111">
                  <c:v>128</c:v>
                </c:pt>
                <c:pt idx="112">
                  <c:v>129</c:v>
                </c:pt>
                <c:pt idx="113">
                  <c:v>135</c:v>
                </c:pt>
                <c:pt idx="114">
                  <c:v>137</c:v>
                </c:pt>
                <c:pt idx="115">
                  <c:v>139</c:v>
                </c:pt>
                <c:pt idx="116">
                  <c:v>140</c:v>
                </c:pt>
                <c:pt idx="117">
                  <c:v>141</c:v>
                </c:pt>
                <c:pt idx="118">
                  <c:v>143</c:v>
                </c:pt>
                <c:pt idx="119">
                  <c:v>143</c:v>
                </c:pt>
                <c:pt idx="120">
                  <c:v>144</c:v>
                </c:pt>
                <c:pt idx="121">
                  <c:v>145</c:v>
                </c:pt>
                <c:pt idx="122">
                  <c:v>146</c:v>
                </c:pt>
                <c:pt idx="123">
                  <c:v>148</c:v>
                </c:pt>
                <c:pt idx="124">
                  <c:v>148</c:v>
                </c:pt>
                <c:pt idx="125">
                  <c:v>149</c:v>
                </c:pt>
                <c:pt idx="126">
                  <c:v>150</c:v>
                </c:pt>
                <c:pt idx="127">
                  <c:v>153</c:v>
                </c:pt>
                <c:pt idx="128">
                  <c:v>155</c:v>
                </c:pt>
                <c:pt idx="129">
                  <c:v>156</c:v>
                </c:pt>
                <c:pt idx="130">
                  <c:v>157</c:v>
                </c:pt>
                <c:pt idx="131">
                  <c:v>158</c:v>
                </c:pt>
                <c:pt idx="132">
                  <c:v>159</c:v>
                </c:pt>
                <c:pt idx="133">
                  <c:v>159</c:v>
                </c:pt>
                <c:pt idx="134">
                  <c:v>160</c:v>
                </c:pt>
                <c:pt idx="135">
                  <c:v>161</c:v>
                </c:pt>
                <c:pt idx="136">
                  <c:v>163</c:v>
                </c:pt>
                <c:pt idx="137">
                  <c:v>164</c:v>
                </c:pt>
                <c:pt idx="138">
                  <c:v>165</c:v>
                </c:pt>
                <c:pt idx="139">
                  <c:v>166</c:v>
                </c:pt>
                <c:pt idx="140">
                  <c:v>169</c:v>
                </c:pt>
                <c:pt idx="141">
                  <c:v>170</c:v>
                </c:pt>
                <c:pt idx="142">
                  <c:v>172</c:v>
                </c:pt>
                <c:pt idx="143">
                  <c:v>173</c:v>
                </c:pt>
                <c:pt idx="144">
                  <c:v>174</c:v>
                </c:pt>
                <c:pt idx="145">
                  <c:v>175</c:v>
                </c:pt>
                <c:pt idx="146">
                  <c:v>176</c:v>
                </c:pt>
                <c:pt idx="147">
                  <c:v>177</c:v>
                </c:pt>
                <c:pt idx="148">
                  <c:v>178</c:v>
                </c:pt>
                <c:pt idx="149">
                  <c:v>179</c:v>
                </c:pt>
                <c:pt idx="150">
                  <c:v>180</c:v>
                </c:pt>
                <c:pt idx="151">
                  <c:v>181</c:v>
                </c:pt>
                <c:pt idx="152">
                  <c:v>183</c:v>
                </c:pt>
                <c:pt idx="153">
                  <c:v>183</c:v>
                </c:pt>
                <c:pt idx="154">
                  <c:v>184</c:v>
                </c:pt>
                <c:pt idx="155">
                  <c:v>185</c:v>
                </c:pt>
                <c:pt idx="156">
                  <c:v>186</c:v>
                </c:pt>
                <c:pt idx="157">
                  <c:v>188</c:v>
                </c:pt>
                <c:pt idx="158">
                  <c:v>189</c:v>
                </c:pt>
                <c:pt idx="159">
                  <c:v>190</c:v>
                </c:pt>
                <c:pt idx="160">
                  <c:v>191</c:v>
                </c:pt>
                <c:pt idx="161">
                  <c:v>192</c:v>
                </c:pt>
                <c:pt idx="162">
                  <c:v>193</c:v>
                </c:pt>
                <c:pt idx="163">
                  <c:v>194</c:v>
                </c:pt>
                <c:pt idx="164">
                  <c:v>196</c:v>
                </c:pt>
                <c:pt idx="165">
                  <c:v>197</c:v>
                </c:pt>
                <c:pt idx="166">
                  <c:v>198</c:v>
                </c:pt>
                <c:pt idx="167">
                  <c:v>199</c:v>
                </c:pt>
                <c:pt idx="168">
                  <c:v>201</c:v>
                </c:pt>
                <c:pt idx="169">
                  <c:v>201</c:v>
                </c:pt>
                <c:pt idx="170">
                  <c:v>202</c:v>
                </c:pt>
                <c:pt idx="171">
                  <c:v>203</c:v>
                </c:pt>
                <c:pt idx="172">
                  <c:v>204</c:v>
                </c:pt>
                <c:pt idx="173">
                  <c:v>206</c:v>
                </c:pt>
                <c:pt idx="174">
                  <c:v>206</c:v>
                </c:pt>
                <c:pt idx="175">
                  <c:v>207</c:v>
                </c:pt>
                <c:pt idx="176">
                  <c:v>208</c:v>
                </c:pt>
                <c:pt idx="177">
                  <c:v>210</c:v>
                </c:pt>
                <c:pt idx="178">
                  <c:v>212</c:v>
                </c:pt>
                <c:pt idx="179">
                  <c:v>213</c:v>
                </c:pt>
                <c:pt idx="180">
                  <c:v>214</c:v>
                </c:pt>
                <c:pt idx="181">
                  <c:v>215</c:v>
                </c:pt>
                <c:pt idx="182">
                  <c:v>217</c:v>
                </c:pt>
                <c:pt idx="183">
                  <c:v>218</c:v>
                </c:pt>
                <c:pt idx="184">
                  <c:v>219</c:v>
                </c:pt>
                <c:pt idx="185">
                  <c:v>223</c:v>
                </c:pt>
                <c:pt idx="186">
                  <c:v>225</c:v>
                </c:pt>
                <c:pt idx="187">
                  <c:v>227</c:v>
                </c:pt>
                <c:pt idx="188">
                  <c:v>228</c:v>
                </c:pt>
                <c:pt idx="189">
                  <c:v>229</c:v>
                </c:pt>
                <c:pt idx="190">
                  <c:v>230</c:v>
                </c:pt>
                <c:pt idx="191">
                  <c:v>231</c:v>
                </c:pt>
                <c:pt idx="192">
                  <c:v>233</c:v>
                </c:pt>
                <c:pt idx="193">
                  <c:v>234</c:v>
                </c:pt>
                <c:pt idx="194">
                  <c:v>235</c:v>
                </c:pt>
                <c:pt idx="195">
                  <c:v>236</c:v>
                </c:pt>
                <c:pt idx="196">
                  <c:v>239</c:v>
                </c:pt>
                <c:pt idx="197">
                  <c:v>240</c:v>
                </c:pt>
                <c:pt idx="198">
                  <c:v>242</c:v>
                </c:pt>
                <c:pt idx="199">
                  <c:v>243</c:v>
                </c:pt>
                <c:pt idx="200">
                  <c:v>244</c:v>
                </c:pt>
                <c:pt idx="201">
                  <c:v>245</c:v>
                </c:pt>
                <c:pt idx="202">
                  <c:v>246</c:v>
                </c:pt>
                <c:pt idx="203">
                  <c:v>247</c:v>
                </c:pt>
                <c:pt idx="204">
                  <c:v>248</c:v>
                </c:pt>
                <c:pt idx="205">
                  <c:v>249</c:v>
                </c:pt>
                <c:pt idx="206">
                  <c:v>251</c:v>
                </c:pt>
                <c:pt idx="207">
                  <c:v>252</c:v>
                </c:pt>
                <c:pt idx="208">
                  <c:v>253</c:v>
                </c:pt>
                <c:pt idx="209">
                  <c:v>254</c:v>
                </c:pt>
                <c:pt idx="210">
                  <c:v>255</c:v>
                </c:pt>
                <c:pt idx="211">
                  <c:v>256</c:v>
                </c:pt>
                <c:pt idx="212">
                  <c:v>257</c:v>
                </c:pt>
                <c:pt idx="213">
                  <c:v>259</c:v>
                </c:pt>
                <c:pt idx="214">
                  <c:v>260</c:v>
                </c:pt>
                <c:pt idx="215">
                  <c:v>261</c:v>
                </c:pt>
                <c:pt idx="216">
                  <c:v>262</c:v>
                </c:pt>
                <c:pt idx="217">
                  <c:v>264</c:v>
                </c:pt>
                <c:pt idx="218">
                  <c:v>265</c:v>
                </c:pt>
                <c:pt idx="219">
                  <c:v>266</c:v>
                </c:pt>
                <c:pt idx="220">
                  <c:v>267</c:v>
                </c:pt>
                <c:pt idx="221">
                  <c:v>268</c:v>
                </c:pt>
                <c:pt idx="222">
                  <c:v>269</c:v>
                </c:pt>
                <c:pt idx="223">
                  <c:v>269</c:v>
                </c:pt>
                <c:pt idx="224">
                  <c:v>269</c:v>
                </c:pt>
                <c:pt idx="225">
                  <c:v>271</c:v>
                </c:pt>
                <c:pt idx="226">
                  <c:v>272</c:v>
                </c:pt>
                <c:pt idx="227">
                  <c:v>273</c:v>
                </c:pt>
                <c:pt idx="228">
                  <c:v>274</c:v>
                </c:pt>
                <c:pt idx="229">
                  <c:v>275</c:v>
                </c:pt>
                <c:pt idx="230">
                  <c:v>276</c:v>
                </c:pt>
                <c:pt idx="231">
                  <c:v>277</c:v>
                </c:pt>
                <c:pt idx="232">
                  <c:v>279</c:v>
                </c:pt>
                <c:pt idx="233">
                  <c:v>280</c:v>
                </c:pt>
                <c:pt idx="234">
                  <c:v>281</c:v>
                </c:pt>
                <c:pt idx="235">
                  <c:v>282</c:v>
                </c:pt>
                <c:pt idx="236">
                  <c:v>285</c:v>
                </c:pt>
                <c:pt idx="237">
                  <c:v>286</c:v>
                </c:pt>
                <c:pt idx="238">
                  <c:v>290</c:v>
                </c:pt>
                <c:pt idx="239">
                  <c:v>291</c:v>
                </c:pt>
                <c:pt idx="240">
                  <c:v>293</c:v>
                </c:pt>
                <c:pt idx="241">
                  <c:v>294</c:v>
                </c:pt>
                <c:pt idx="242">
                  <c:v>296</c:v>
                </c:pt>
                <c:pt idx="243">
                  <c:v>297</c:v>
                </c:pt>
                <c:pt idx="244">
                  <c:v>298</c:v>
                </c:pt>
                <c:pt idx="245">
                  <c:v>298</c:v>
                </c:pt>
                <c:pt idx="246">
                  <c:v>299</c:v>
                </c:pt>
                <c:pt idx="247">
                  <c:v>300</c:v>
                </c:pt>
                <c:pt idx="248">
                  <c:v>301</c:v>
                </c:pt>
                <c:pt idx="249">
                  <c:v>302</c:v>
                </c:pt>
                <c:pt idx="250">
                  <c:v>303</c:v>
                </c:pt>
                <c:pt idx="251">
                  <c:v>308</c:v>
                </c:pt>
                <c:pt idx="252">
                  <c:v>311</c:v>
                </c:pt>
                <c:pt idx="253">
                  <c:v>312</c:v>
                </c:pt>
                <c:pt idx="254">
                  <c:v>313</c:v>
                </c:pt>
                <c:pt idx="255">
                  <c:v>313</c:v>
                </c:pt>
                <c:pt idx="256">
                  <c:v>314</c:v>
                </c:pt>
                <c:pt idx="257">
                  <c:v>316</c:v>
                </c:pt>
                <c:pt idx="258">
                  <c:v>316</c:v>
                </c:pt>
                <c:pt idx="259">
                  <c:v>321</c:v>
                </c:pt>
                <c:pt idx="260">
                  <c:v>322</c:v>
                </c:pt>
                <c:pt idx="261">
                  <c:v>323</c:v>
                </c:pt>
                <c:pt idx="262">
                  <c:v>324</c:v>
                </c:pt>
                <c:pt idx="263">
                  <c:v>326</c:v>
                </c:pt>
                <c:pt idx="264">
                  <c:v>327</c:v>
                </c:pt>
                <c:pt idx="265">
                  <c:v>328</c:v>
                </c:pt>
                <c:pt idx="266">
                  <c:v>329</c:v>
                </c:pt>
                <c:pt idx="267">
                  <c:v>330</c:v>
                </c:pt>
                <c:pt idx="268">
                  <c:v>331</c:v>
                </c:pt>
                <c:pt idx="269">
                  <c:v>332</c:v>
                </c:pt>
                <c:pt idx="270">
                  <c:v>334</c:v>
                </c:pt>
                <c:pt idx="271">
                  <c:v>335</c:v>
                </c:pt>
                <c:pt idx="272">
                  <c:v>336</c:v>
                </c:pt>
                <c:pt idx="273">
                  <c:v>337</c:v>
                </c:pt>
                <c:pt idx="274">
                  <c:v>339</c:v>
                </c:pt>
                <c:pt idx="275">
                  <c:v>339</c:v>
                </c:pt>
                <c:pt idx="276">
                  <c:v>340</c:v>
                </c:pt>
                <c:pt idx="277">
                  <c:v>341</c:v>
                </c:pt>
                <c:pt idx="278">
                  <c:v>342</c:v>
                </c:pt>
                <c:pt idx="279">
                  <c:v>344</c:v>
                </c:pt>
                <c:pt idx="280">
                  <c:v>344</c:v>
                </c:pt>
                <c:pt idx="281">
                  <c:v>345</c:v>
                </c:pt>
                <c:pt idx="282">
                  <c:v>346</c:v>
                </c:pt>
                <c:pt idx="283">
                  <c:v>350</c:v>
                </c:pt>
                <c:pt idx="284">
                  <c:v>351</c:v>
                </c:pt>
                <c:pt idx="285">
                  <c:v>352</c:v>
                </c:pt>
                <c:pt idx="286">
                  <c:v>353</c:v>
                </c:pt>
                <c:pt idx="287">
                  <c:v>354</c:v>
                </c:pt>
                <c:pt idx="288">
                  <c:v>355</c:v>
                </c:pt>
              </c:numCache>
            </c:numRef>
          </c:xVal>
          <c:yVal>
            <c:numRef>
              <c:f>baaah!$P$6:$P$294</c:f>
              <c:numCache>
                <c:formatCode>General</c:formatCode>
                <c:ptCount val="289"/>
                <c:pt idx="3">
                  <c:v>-0.48124999999999996</c:v>
                </c:pt>
                <c:pt idx="4">
                  <c:v>-0.48124999999999996</c:v>
                </c:pt>
                <c:pt idx="5">
                  <c:v>-0.48124999999999996</c:v>
                </c:pt>
                <c:pt idx="6">
                  <c:v>-0.48124999999999996</c:v>
                </c:pt>
                <c:pt idx="7">
                  <c:v>-0.48124999999999996</c:v>
                </c:pt>
                <c:pt idx="8">
                  <c:v>-0.48124999999999996</c:v>
                </c:pt>
                <c:pt idx="9">
                  <c:v>-0.48124999999999996</c:v>
                </c:pt>
                <c:pt idx="10">
                  <c:v>-0.48124999999999996</c:v>
                </c:pt>
                <c:pt idx="11">
                  <c:v>-0.48124999999999996</c:v>
                </c:pt>
                <c:pt idx="12">
                  <c:v>-0.48124999999999996</c:v>
                </c:pt>
                <c:pt idx="13">
                  <c:v>-0.48124999999999996</c:v>
                </c:pt>
                <c:pt idx="14">
                  <c:v>-0.48124999999999996</c:v>
                </c:pt>
                <c:pt idx="15">
                  <c:v>-0.48124999999999996</c:v>
                </c:pt>
                <c:pt idx="16">
                  <c:v>-0.48124999999999996</c:v>
                </c:pt>
                <c:pt idx="17">
                  <c:v>-0.48124999999999996</c:v>
                </c:pt>
                <c:pt idx="18">
                  <c:v>-0.48126666666666651</c:v>
                </c:pt>
                <c:pt idx="19">
                  <c:v>-0.48126666666666651</c:v>
                </c:pt>
                <c:pt idx="20">
                  <c:v>-0.48126666666666651</c:v>
                </c:pt>
                <c:pt idx="21">
                  <c:v>-0.52533333333333321</c:v>
                </c:pt>
                <c:pt idx="22">
                  <c:v>-0.52534999999999998</c:v>
                </c:pt>
                <c:pt idx="23">
                  <c:v>-0.52534999999999998</c:v>
                </c:pt>
                <c:pt idx="24">
                  <c:v>-0.52534999999999998</c:v>
                </c:pt>
                <c:pt idx="25">
                  <c:v>-0.52534999999999998</c:v>
                </c:pt>
                <c:pt idx="26">
                  <c:v>-0.52534999999999998</c:v>
                </c:pt>
                <c:pt idx="27">
                  <c:v>-0.52534999999999998</c:v>
                </c:pt>
                <c:pt idx="28">
                  <c:v>-0.52534999999999998</c:v>
                </c:pt>
                <c:pt idx="29">
                  <c:v>-0.52534999999999998</c:v>
                </c:pt>
                <c:pt idx="30">
                  <c:v>-0.62561666666666671</c:v>
                </c:pt>
                <c:pt idx="31">
                  <c:v>-0.62561666666666671</c:v>
                </c:pt>
                <c:pt idx="32">
                  <c:v>-0.62561666666666671</c:v>
                </c:pt>
                <c:pt idx="33">
                  <c:v>-0.62561666666666671</c:v>
                </c:pt>
                <c:pt idx="34">
                  <c:v>-0.52536666666666676</c:v>
                </c:pt>
                <c:pt idx="35">
                  <c:v>-0.52536666666666676</c:v>
                </c:pt>
                <c:pt idx="36">
                  <c:v>-0.52536666666666676</c:v>
                </c:pt>
                <c:pt idx="37">
                  <c:v>-0.52536666666666676</c:v>
                </c:pt>
                <c:pt idx="38">
                  <c:v>-0.52536666666666676</c:v>
                </c:pt>
                <c:pt idx="39">
                  <c:v>-0.52536666666666676</c:v>
                </c:pt>
                <c:pt idx="40">
                  <c:v>-0.52536666666666676</c:v>
                </c:pt>
                <c:pt idx="41">
                  <c:v>-0.52536666666666676</c:v>
                </c:pt>
                <c:pt idx="42">
                  <c:v>-0.52536666666666676</c:v>
                </c:pt>
                <c:pt idx="43">
                  <c:v>-0.52536666666666676</c:v>
                </c:pt>
                <c:pt idx="44">
                  <c:v>-0.52536666666666676</c:v>
                </c:pt>
                <c:pt idx="45">
                  <c:v>-0.52536666666666676</c:v>
                </c:pt>
                <c:pt idx="46">
                  <c:v>-0.52536666666666676</c:v>
                </c:pt>
                <c:pt idx="47">
                  <c:v>-0.52536666666666676</c:v>
                </c:pt>
                <c:pt idx="48">
                  <c:v>-0.52536666666666676</c:v>
                </c:pt>
                <c:pt idx="49">
                  <c:v>-0.52536666666666676</c:v>
                </c:pt>
                <c:pt idx="50">
                  <c:v>-0.52536666666666676</c:v>
                </c:pt>
                <c:pt idx="51">
                  <c:v>-0.58719999999999994</c:v>
                </c:pt>
                <c:pt idx="52">
                  <c:v>-0.58719999999999994</c:v>
                </c:pt>
                <c:pt idx="53">
                  <c:v>-0.58719999999999994</c:v>
                </c:pt>
                <c:pt idx="54">
                  <c:v>-0.58719999999999994</c:v>
                </c:pt>
                <c:pt idx="55">
                  <c:v>-0.58719999999999994</c:v>
                </c:pt>
                <c:pt idx="56">
                  <c:v>-0.58719999999999994</c:v>
                </c:pt>
                <c:pt idx="57">
                  <c:v>-0.58719999999999994</c:v>
                </c:pt>
                <c:pt idx="58">
                  <c:v>-0.58719999999999994</c:v>
                </c:pt>
                <c:pt idx="59">
                  <c:v>-0.58719999999999994</c:v>
                </c:pt>
                <c:pt idx="60">
                  <c:v>-0.58719999999999994</c:v>
                </c:pt>
                <c:pt idx="61">
                  <c:v>-0.58719999999999994</c:v>
                </c:pt>
                <c:pt idx="62">
                  <c:v>-0.58719999999999994</c:v>
                </c:pt>
                <c:pt idx="63">
                  <c:v>-0.58719999999999994</c:v>
                </c:pt>
                <c:pt idx="64">
                  <c:v>-0.58719999999999994</c:v>
                </c:pt>
                <c:pt idx="65">
                  <c:v>-0.58719999999999994</c:v>
                </c:pt>
                <c:pt idx="66">
                  <c:v>-0.58719999999999994</c:v>
                </c:pt>
                <c:pt idx="67">
                  <c:v>-0.58719999999999994</c:v>
                </c:pt>
                <c:pt idx="68">
                  <c:v>-0.94668333333333332</c:v>
                </c:pt>
                <c:pt idx="69">
                  <c:v>-0.94669999999999987</c:v>
                </c:pt>
                <c:pt idx="70">
                  <c:v>-0.94669999999999987</c:v>
                </c:pt>
                <c:pt idx="71">
                  <c:v>-0.94669999999999987</c:v>
                </c:pt>
                <c:pt idx="72">
                  <c:v>-0.94669999999999987</c:v>
                </c:pt>
                <c:pt idx="73">
                  <c:v>-0.96490000000000009</c:v>
                </c:pt>
                <c:pt idx="74">
                  <c:v>-0.97378333333333345</c:v>
                </c:pt>
                <c:pt idx="75">
                  <c:v>-0.86441666666666683</c:v>
                </c:pt>
                <c:pt idx="76">
                  <c:v>-0.86441666666666683</c:v>
                </c:pt>
                <c:pt idx="77">
                  <c:v>-0.86443333333333339</c:v>
                </c:pt>
                <c:pt idx="78">
                  <c:v>-0.83499999999999996</c:v>
                </c:pt>
                <c:pt idx="79">
                  <c:v>-0.85286666666666666</c:v>
                </c:pt>
                <c:pt idx="80">
                  <c:v>-0.85288333333333344</c:v>
                </c:pt>
                <c:pt idx="81">
                  <c:v>-0.85288333333333344</c:v>
                </c:pt>
                <c:pt idx="82">
                  <c:v>-0.85288333333333344</c:v>
                </c:pt>
                <c:pt idx="83">
                  <c:v>-0.85288333333333344</c:v>
                </c:pt>
                <c:pt idx="84">
                  <c:v>-0.85288333333333344</c:v>
                </c:pt>
                <c:pt idx="85">
                  <c:v>-0.85286666666666688</c:v>
                </c:pt>
                <c:pt idx="86">
                  <c:v>-0.85286666666666688</c:v>
                </c:pt>
                <c:pt idx="87">
                  <c:v>-0.85286666666666688</c:v>
                </c:pt>
                <c:pt idx="88">
                  <c:v>-0.85286666666666688</c:v>
                </c:pt>
                <c:pt idx="89">
                  <c:v>-0.85286666666666688</c:v>
                </c:pt>
                <c:pt idx="90">
                  <c:v>-0.85286666666666688</c:v>
                </c:pt>
                <c:pt idx="91">
                  <c:v>-0.85286666666666688</c:v>
                </c:pt>
                <c:pt idx="92">
                  <c:v>-0.85286666666666688</c:v>
                </c:pt>
                <c:pt idx="93">
                  <c:v>-0.85286666666666688</c:v>
                </c:pt>
                <c:pt idx="94">
                  <c:v>-0.64488333333333347</c:v>
                </c:pt>
                <c:pt idx="95">
                  <c:v>-0.64488333333333347</c:v>
                </c:pt>
                <c:pt idx="96">
                  <c:v>-0.64488333333333347</c:v>
                </c:pt>
                <c:pt idx="97">
                  <c:v>-0.64488333333333347</c:v>
                </c:pt>
                <c:pt idx="98">
                  <c:v>-0.64488333333333347</c:v>
                </c:pt>
                <c:pt idx="99">
                  <c:v>-0.64488333333333347</c:v>
                </c:pt>
                <c:pt idx="100">
                  <c:v>-0.64488333333333347</c:v>
                </c:pt>
                <c:pt idx="101">
                  <c:v>-0.64488333333333347</c:v>
                </c:pt>
                <c:pt idx="102">
                  <c:v>-0.67156666666666665</c:v>
                </c:pt>
                <c:pt idx="103">
                  <c:v>-0.67156666666666665</c:v>
                </c:pt>
                <c:pt idx="104">
                  <c:v>-0.67156666666666665</c:v>
                </c:pt>
                <c:pt idx="105">
                  <c:v>-0.67156666666666665</c:v>
                </c:pt>
                <c:pt idx="106">
                  <c:v>-0.67156666666666665</c:v>
                </c:pt>
                <c:pt idx="107">
                  <c:v>-0.67156666666666665</c:v>
                </c:pt>
                <c:pt idx="108">
                  <c:v>-0.67156666666666665</c:v>
                </c:pt>
                <c:pt idx="109">
                  <c:v>-0.67156666666666665</c:v>
                </c:pt>
                <c:pt idx="110">
                  <c:v>-0.67156666666666665</c:v>
                </c:pt>
                <c:pt idx="111">
                  <c:v>-0.67156666666666665</c:v>
                </c:pt>
                <c:pt idx="112">
                  <c:v>-0.67156666666666665</c:v>
                </c:pt>
                <c:pt idx="113">
                  <c:v>-0.94583333333333353</c:v>
                </c:pt>
                <c:pt idx="114">
                  <c:v>-0.94583333333333353</c:v>
                </c:pt>
                <c:pt idx="115">
                  <c:v>-0.94583333333333353</c:v>
                </c:pt>
                <c:pt idx="116">
                  <c:v>-0.94583333333333353</c:v>
                </c:pt>
                <c:pt idx="117">
                  <c:v>-0.94583333333333353</c:v>
                </c:pt>
                <c:pt idx="118">
                  <c:v>-1.1411833333333332</c:v>
                </c:pt>
                <c:pt idx="119">
                  <c:v>-1.1412</c:v>
                </c:pt>
                <c:pt idx="120">
                  <c:v>-1.1412</c:v>
                </c:pt>
                <c:pt idx="121">
                  <c:v>-1.1412</c:v>
                </c:pt>
                <c:pt idx="122">
                  <c:v>-1.1412</c:v>
                </c:pt>
                <c:pt idx="123">
                  <c:v>-1.1490666666666665</c:v>
                </c:pt>
                <c:pt idx="124">
                  <c:v>-1.0467999999999997</c:v>
                </c:pt>
                <c:pt idx="125">
                  <c:v>-1.0467999999999997</c:v>
                </c:pt>
                <c:pt idx="126">
                  <c:v>-1.0467999999999997</c:v>
                </c:pt>
                <c:pt idx="127">
                  <c:v>-1.0468166666666665</c:v>
                </c:pt>
                <c:pt idx="128">
                  <c:v>-1.0468166666666665</c:v>
                </c:pt>
                <c:pt idx="129">
                  <c:v>-1.0468166666666665</c:v>
                </c:pt>
                <c:pt idx="130">
                  <c:v>-1.0468166666666665</c:v>
                </c:pt>
                <c:pt idx="131">
                  <c:v>-1.0468166666666665</c:v>
                </c:pt>
                <c:pt idx="132">
                  <c:v>-1.0996999999999999</c:v>
                </c:pt>
                <c:pt idx="133">
                  <c:v>-0.99590000000000001</c:v>
                </c:pt>
                <c:pt idx="134">
                  <c:v>-0.99590000000000001</c:v>
                </c:pt>
                <c:pt idx="135">
                  <c:v>-0.99590000000000001</c:v>
                </c:pt>
                <c:pt idx="136">
                  <c:v>-0.99590000000000001</c:v>
                </c:pt>
                <c:pt idx="137">
                  <c:v>-0.99590000000000001</c:v>
                </c:pt>
                <c:pt idx="138">
                  <c:v>-0.99590000000000001</c:v>
                </c:pt>
                <c:pt idx="139">
                  <c:v>-0.99590000000000001</c:v>
                </c:pt>
                <c:pt idx="140">
                  <c:v>-0.87969999999999993</c:v>
                </c:pt>
                <c:pt idx="141">
                  <c:v>-0.87969999999999993</c:v>
                </c:pt>
                <c:pt idx="142">
                  <c:v>-0.81523333333333325</c:v>
                </c:pt>
                <c:pt idx="143">
                  <c:v>-0.81523333333333325</c:v>
                </c:pt>
                <c:pt idx="144">
                  <c:v>-0.81523333333333325</c:v>
                </c:pt>
                <c:pt idx="145">
                  <c:v>-0.81523333333333325</c:v>
                </c:pt>
                <c:pt idx="146">
                  <c:v>-0.81523333333333325</c:v>
                </c:pt>
                <c:pt idx="147">
                  <c:v>-0.81523333333333325</c:v>
                </c:pt>
                <c:pt idx="148">
                  <c:v>-0.81523333333333325</c:v>
                </c:pt>
                <c:pt idx="149">
                  <c:v>-0.81523333333333325</c:v>
                </c:pt>
                <c:pt idx="150">
                  <c:v>-0.81523333333333325</c:v>
                </c:pt>
                <c:pt idx="151">
                  <c:v>-0.81523333333333325</c:v>
                </c:pt>
                <c:pt idx="152">
                  <c:v>-0.70419999999999994</c:v>
                </c:pt>
                <c:pt idx="153">
                  <c:v>-0.70425000000000004</c:v>
                </c:pt>
                <c:pt idx="154">
                  <c:v>-0.70425000000000004</c:v>
                </c:pt>
                <c:pt idx="155">
                  <c:v>-0.70425000000000004</c:v>
                </c:pt>
                <c:pt idx="156">
                  <c:v>-0.70425000000000004</c:v>
                </c:pt>
                <c:pt idx="157">
                  <c:v>-0.70425000000000004</c:v>
                </c:pt>
                <c:pt idx="158">
                  <c:v>-0.70425000000000004</c:v>
                </c:pt>
                <c:pt idx="159">
                  <c:v>-0.70425000000000004</c:v>
                </c:pt>
                <c:pt idx="160">
                  <c:v>-0.70425000000000004</c:v>
                </c:pt>
                <c:pt idx="161">
                  <c:v>-0.70425000000000004</c:v>
                </c:pt>
                <c:pt idx="162">
                  <c:v>-0.70425000000000004</c:v>
                </c:pt>
                <c:pt idx="163">
                  <c:v>-0.70425000000000004</c:v>
                </c:pt>
                <c:pt idx="164">
                  <c:v>-0.70425000000000004</c:v>
                </c:pt>
                <c:pt idx="165">
                  <c:v>-0.70425000000000004</c:v>
                </c:pt>
                <c:pt idx="166">
                  <c:v>-0.70425000000000004</c:v>
                </c:pt>
                <c:pt idx="167">
                  <c:v>-0.70425000000000004</c:v>
                </c:pt>
                <c:pt idx="168">
                  <c:v>-1.1288666666666667</c:v>
                </c:pt>
                <c:pt idx="169">
                  <c:v>-1.128883333333333</c:v>
                </c:pt>
                <c:pt idx="170">
                  <c:v>-1.128883333333333</c:v>
                </c:pt>
                <c:pt idx="171">
                  <c:v>-1.128883333333333</c:v>
                </c:pt>
                <c:pt idx="172">
                  <c:v>-1.128883333333333</c:v>
                </c:pt>
                <c:pt idx="173">
                  <c:v>-1.1517666666666666</c:v>
                </c:pt>
                <c:pt idx="174">
                  <c:v>-1.1517499999999998</c:v>
                </c:pt>
                <c:pt idx="175">
                  <c:v>-1.1517499999999998</c:v>
                </c:pt>
                <c:pt idx="176">
                  <c:v>-1.1517499999999998</c:v>
                </c:pt>
                <c:pt idx="177">
                  <c:v>-1.1517666666666666</c:v>
                </c:pt>
                <c:pt idx="178">
                  <c:v>-1.1517666666666666</c:v>
                </c:pt>
                <c:pt idx="179">
                  <c:v>-1.1517666666666666</c:v>
                </c:pt>
                <c:pt idx="180">
                  <c:v>-1.1517666666666666</c:v>
                </c:pt>
                <c:pt idx="181">
                  <c:v>-1.1517666666666666</c:v>
                </c:pt>
                <c:pt idx="182">
                  <c:v>-1.2015000000000002</c:v>
                </c:pt>
                <c:pt idx="183">
                  <c:v>-1.2015000000000002</c:v>
                </c:pt>
                <c:pt idx="184">
                  <c:v>-1.2015000000000002</c:v>
                </c:pt>
                <c:pt idx="185">
                  <c:v>-1.1383333333333336</c:v>
                </c:pt>
                <c:pt idx="186">
                  <c:v>-1.1383333333333336</c:v>
                </c:pt>
                <c:pt idx="187">
                  <c:v>-1.1383333333333336</c:v>
                </c:pt>
                <c:pt idx="188">
                  <c:v>-1.1383333333333336</c:v>
                </c:pt>
                <c:pt idx="189">
                  <c:v>-1.1383333333333336</c:v>
                </c:pt>
                <c:pt idx="190">
                  <c:v>-1.1383333333333336</c:v>
                </c:pt>
                <c:pt idx="191">
                  <c:v>-1.1383333333333336</c:v>
                </c:pt>
                <c:pt idx="192">
                  <c:v>-1.1383333333333336</c:v>
                </c:pt>
                <c:pt idx="193">
                  <c:v>-1.1383333333333336</c:v>
                </c:pt>
                <c:pt idx="194">
                  <c:v>-1.1383333333333336</c:v>
                </c:pt>
                <c:pt idx="195">
                  <c:v>-1.1383333333333336</c:v>
                </c:pt>
                <c:pt idx="196">
                  <c:v>-0.99626666666666708</c:v>
                </c:pt>
                <c:pt idx="197">
                  <c:v>-0.99626666666666708</c:v>
                </c:pt>
                <c:pt idx="198">
                  <c:v>-0.82778333333333376</c:v>
                </c:pt>
                <c:pt idx="199">
                  <c:v>-0.82778333333333376</c:v>
                </c:pt>
                <c:pt idx="200">
                  <c:v>-0.82778333333333376</c:v>
                </c:pt>
                <c:pt idx="201">
                  <c:v>-0.82778333333333376</c:v>
                </c:pt>
                <c:pt idx="202">
                  <c:v>-0.82778333333333376</c:v>
                </c:pt>
                <c:pt idx="203">
                  <c:v>-0.82778333333333376</c:v>
                </c:pt>
                <c:pt idx="204">
                  <c:v>-0.82778333333333376</c:v>
                </c:pt>
                <c:pt idx="205">
                  <c:v>-0.82778333333333376</c:v>
                </c:pt>
                <c:pt idx="206">
                  <c:v>-0.94683333333333342</c:v>
                </c:pt>
                <c:pt idx="207">
                  <c:v>-0.94683333333333342</c:v>
                </c:pt>
                <c:pt idx="208">
                  <c:v>-0.94683333333333342</c:v>
                </c:pt>
                <c:pt idx="209">
                  <c:v>-0.94683333333333342</c:v>
                </c:pt>
                <c:pt idx="210">
                  <c:v>-0.94683333333333342</c:v>
                </c:pt>
                <c:pt idx="211">
                  <c:v>-0.94683333333333342</c:v>
                </c:pt>
                <c:pt idx="212">
                  <c:v>-0.94683333333333342</c:v>
                </c:pt>
                <c:pt idx="213">
                  <c:v>-0.94683333333333342</c:v>
                </c:pt>
                <c:pt idx="214">
                  <c:v>-0.94683333333333342</c:v>
                </c:pt>
                <c:pt idx="215">
                  <c:v>-0.94683333333333342</c:v>
                </c:pt>
                <c:pt idx="216">
                  <c:v>-0.94683333333333342</c:v>
                </c:pt>
                <c:pt idx="217">
                  <c:v>-1.41015</c:v>
                </c:pt>
                <c:pt idx="218">
                  <c:v>-1.41015</c:v>
                </c:pt>
                <c:pt idx="219">
                  <c:v>-1.41015</c:v>
                </c:pt>
                <c:pt idx="220">
                  <c:v>-1.41015</c:v>
                </c:pt>
                <c:pt idx="221">
                  <c:v>-1.41015</c:v>
                </c:pt>
                <c:pt idx="222">
                  <c:v>-1.41015</c:v>
                </c:pt>
                <c:pt idx="223">
                  <c:v>-1.4829000000000001</c:v>
                </c:pt>
                <c:pt idx="224">
                  <c:v>-1.38625</c:v>
                </c:pt>
                <c:pt idx="225">
                  <c:v>-1.38625</c:v>
                </c:pt>
                <c:pt idx="226">
                  <c:v>-1.38625</c:v>
                </c:pt>
                <c:pt idx="227">
                  <c:v>-1.38625</c:v>
                </c:pt>
                <c:pt idx="228">
                  <c:v>-1.38625</c:v>
                </c:pt>
                <c:pt idx="229">
                  <c:v>-1.38625</c:v>
                </c:pt>
                <c:pt idx="230">
                  <c:v>-1.38625</c:v>
                </c:pt>
                <c:pt idx="231">
                  <c:v>-1.38625</c:v>
                </c:pt>
                <c:pt idx="232">
                  <c:v>-1.38625</c:v>
                </c:pt>
                <c:pt idx="233">
                  <c:v>-1.38625</c:v>
                </c:pt>
                <c:pt idx="234">
                  <c:v>-1.38625</c:v>
                </c:pt>
                <c:pt idx="235">
                  <c:v>-1.38625</c:v>
                </c:pt>
                <c:pt idx="236">
                  <c:v>-1.2626666666666668</c:v>
                </c:pt>
                <c:pt idx="237">
                  <c:v>-1.2626666666666668</c:v>
                </c:pt>
                <c:pt idx="238">
                  <c:v>-0.89175000000000004</c:v>
                </c:pt>
                <c:pt idx="239">
                  <c:v>-0.89175000000000004</c:v>
                </c:pt>
                <c:pt idx="240">
                  <c:v>-0.83174999999999999</c:v>
                </c:pt>
                <c:pt idx="241">
                  <c:v>-0.83174999999999999</c:v>
                </c:pt>
                <c:pt idx="242">
                  <c:v>-0.89931666666666654</c:v>
                </c:pt>
                <c:pt idx="243">
                  <c:v>-0.89931666666666654</c:v>
                </c:pt>
                <c:pt idx="244">
                  <c:v>-0.96614999999999984</c:v>
                </c:pt>
                <c:pt idx="245">
                  <c:v>-0.96616666666666662</c:v>
                </c:pt>
                <c:pt idx="246">
                  <c:v>-0.96616666666666662</c:v>
                </c:pt>
                <c:pt idx="247">
                  <c:v>-0.96616666666666662</c:v>
                </c:pt>
                <c:pt idx="248">
                  <c:v>-0.96616666666666662</c:v>
                </c:pt>
                <c:pt idx="249">
                  <c:v>-0.96616666666666662</c:v>
                </c:pt>
                <c:pt idx="250">
                  <c:v>-0.96616666666666662</c:v>
                </c:pt>
                <c:pt idx="251">
                  <c:v>-1.1580333333333335</c:v>
                </c:pt>
                <c:pt idx="252">
                  <c:v>-1.1975833333333332</c:v>
                </c:pt>
                <c:pt idx="253">
                  <c:v>-1.1975833333333332</c:v>
                </c:pt>
                <c:pt idx="254">
                  <c:v>-1.2269833333333335</c:v>
                </c:pt>
                <c:pt idx="255">
                  <c:v>-1.2270000000000003</c:v>
                </c:pt>
                <c:pt idx="256">
                  <c:v>-1.2270000000000003</c:v>
                </c:pt>
                <c:pt idx="257">
                  <c:v>-1.36375</c:v>
                </c:pt>
                <c:pt idx="258">
                  <c:v>-1.3637833333333331</c:v>
                </c:pt>
                <c:pt idx="259">
                  <c:v>-1.4756666666666667</c:v>
                </c:pt>
                <c:pt idx="260">
                  <c:v>-1.4756666666666667</c:v>
                </c:pt>
                <c:pt idx="261">
                  <c:v>-1.4756666666666667</c:v>
                </c:pt>
                <c:pt idx="262">
                  <c:v>-1.4756666666666667</c:v>
                </c:pt>
                <c:pt idx="263">
                  <c:v>-1.4756833333333335</c:v>
                </c:pt>
                <c:pt idx="264">
                  <c:v>-1.4756833333333335</c:v>
                </c:pt>
                <c:pt idx="265">
                  <c:v>-1.4756833333333335</c:v>
                </c:pt>
                <c:pt idx="266">
                  <c:v>-1.4756833333333335</c:v>
                </c:pt>
                <c:pt idx="267">
                  <c:v>-1.4756833333333335</c:v>
                </c:pt>
                <c:pt idx="268">
                  <c:v>-1.4756833333333335</c:v>
                </c:pt>
                <c:pt idx="269">
                  <c:v>-1.4756833333333335</c:v>
                </c:pt>
                <c:pt idx="270">
                  <c:v>-1.4756833333333335</c:v>
                </c:pt>
                <c:pt idx="271">
                  <c:v>-1.4756833333333335</c:v>
                </c:pt>
                <c:pt idx="272">
                  <c:v>-1.4756833333333335</c:v>
                </c:pt>
                <c:pt idx="273">
                  <c:v>-1.4756833333333335</c:v>
                </c:pt>
                <c:pt idx="274">
                  <c:v>-2.0220333333333333</c:v>
                </c:pt>
                <c:pt idx="275">
                  <c:v>-2.0220666666666669</c:v>
                </c:pt>
                <c:pt idx="276">
                  <c:v>-2.0220666666666669</c:v>
                </c:pt>
                <c:pt idx="277">
                  <c:v>-2.0220666666666669</c:v>
                </c:pt>
                <c:pt idx="278">
                  <c:v>-2.0220666666666669</c:v>
                </c:pt>
                <c:pt idx="279">
                  <c:v>-2.0718999999999999</c:v>
                </c:pt>
                <c:pt idx="280">
                  <c:v>-2.0994166666666665</c:v>
                </c:pt>
                <c:pt idx="281">
                  <c:v>-2.0994166666666665</c:v>
                </c:pt>
                <c:pt idx="282">
                  <c:v>-2.0994166666666665</c:v>
                </c:pt>
                <c:pt idx="283">
                  <c:v>-2.0994333333333333</c:v>
                </c:pt>
                <c:pt idx="284">
                  <c:v>-2.0994333333333333</c:v>
                </c:pt>
                <c:pt idx="285">
                  <c:v>-2.0994333333333333</c:v>
                </c:pt>
                <c:pt idx="286">
                  <c:v>-2.0994333333333333</c:v>
                </c:pt>
                <c:pt idx="287">
                  <c:v>-2.0994333333333333</c:v>
                </c:pt>
                <c:pt idx="288">
                  <c:v>-2.0994333333333333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DEF-4FD6-AA73-17FF1996B30D}"/>
            </c:ext>
          </c:extLst>
        </c:ser>
        <c:ser>
          <c:idx val="0"/>
          <c:order val="1"/>
          <c:tx>
            <c:v>FISCHER7=JACK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baaah!$B$6:$B$294</c:f>
              <c:numCache>
                <c:formatCode>General</c:formatCode>
                <c:ptCount val="289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86</c:v>
                </c:pt>
                <c:pt idx="74">
                  <c:v>87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92</c:v>
                </c:pt>
                <c:pt idx="82">
                  <c:v>93</c:v>
                </c:pt>
                <c:pt idx="83">
                  <c:v>94</c:v>
                </c:pt>
                <c:pt idx="84">
                  <c:v>95</c:v>
                </c:pt>
                <c:pt idx="85">
                  <c:v>97</c:v>
                </c:pt>
                <c:pt idx="86">
                  <c:v>98</c:v>
                </c:pt>
                <c:pt idx="87">
                  <c:v>99</c:v>
                </c:pt>
                <c:pt idx="88">
                  <c:v>100</c:v>
                </c:pt>
                <c:pt idx="89">
                  <c:v>101</c:v>
                </c:pt>
                <c:pt idx="90">
                  <c:v>103</c:v>
                </c:pt>
                <c:pt idx="91">
                  <c:v>104</c:v>
                </c:pt>
                <c:pt idx="92">
                  <c:v>105</c:v>
                </c:pt>
                <c:pt idx="93">
                  <c:v>106</c:v>
                </c:pt>
                <c:pt idx="94">
                  <c:v>109</c:v>
                </c:pt>
                <c:pt idx="95">
                  <c:v>110</c:v>
                </c:pt>
                <c:pt idx="96">
                  <c:v>111</c:v>
                </c:pt>
                <c:pt idx="97">
                  <c:v>112</c:v>
                </c:pt>
                <c:pt idx="98">
                  <c:v>113</c:v>
                </c:pt>
                <c:pt idx="99">
                  <c:v>114</c:v>
                </c:pt>
                <c:pt idx="100">
                  <c:v>115</c:v>
                </c:pt>
                <c:pt idx="101">
                  <c:v>116</c:v>
                </c:pt>
                <c:pt idx="102">
                  <c:v>118</c:v>
                </c:pt>
                <c:pt idx="103">
                  <c:v>119</c:v>
                </c:pt>
                <c:pt idx="104">
                  <c:v>120</c:v>
                </c:pt>
                <c:pt idx="105">
                  <c:v>121</c:v>
                </c:pt>
                <c:pt idx="106">
                  <c:v>122</c:v>
                </c:pt>
                <c:pt idx="107">
                  <c:v>123</c:v>
                </c:pt>
                <c:pt idx="108">
                  <c:v>124</c:v>
                </c:pt>
                <c:pt idx="109">
                  <c:v>126</c:v>
                </c:pt>
                <c:pt idx="110">
                  <c:v>127</c:v>
                </c:pt>
                <c:pt idx="111">
                  <c:v>128</c:v>
                </c:pt>
                <c:pt idx="112">
                  <c:v>129</c:v>
                </c:pt>
                <c:pt idx="113">
                  <c:v>135</c:v>
                </c:pt>
                <c:pt idx="114">
                  <c:v>137</c:v>
                </c:pt>
                <c:pt idx="115">
                  <c:v>139</c:v>
                </c:pt>
                <c:pt idx="116">
                  <c:v>140</c:v>
                </c:pt>
                <c:pt idx="117">
                  <c:v>141</c:v>
                </c:pt>
                <c:pt idx="118">
                  <c:v>143</c:v>
                </c:pt>
                <c:pt idx="119">
                  <c:v>143</c:v>
                </c:pt>
                <c:pt idx="120">
                  <c:v>144</c:v>
                </c:pt>
                <c:pt idx="121">
                  <c:v>145</c:v>
                </c:pt>
                <c:pt idx="122">
                  <c:v>146</c:v>
                </c:pt>
                <c:pt idx="123">
                  <c:v>148</c:v>
                </c:pt>
                <c:pt idx="124">
                  <c:v>148</c:v>
                </c:pt>
                <c:pt idx="125">
                  <c:v>149</c:v>
                </c:pt>
                <c:pt idx="126">
                  <c:v>150</c:v>
                </c:pt>
                <c:pt idx="127">
                  <c:v>153</c:v>
                </c:pt>
                <c:pt idx="128">
                  <c:v>155</c:v>
                </c:pt>
                <c:pt idx="129">
                  <c:v>156</c:v>
                </c:pt>
                <c:pt idx="130">
                  <c:v>157</c:v>
                </c:pt>
                <c:pt idx="131">
                  <c:v>158</c:v>
                </c:pt>
                <c:pt idx="132">
                  <c:v>159</c:v>
                </c:pt>
                <c:pt idx="133">
                  <c:v>159</c:v>
                </c:pt>
                <c:pt idx="134">
                  <c:v>160</c:v>
                </c:pt>
                <c:pt idx="135">
                  <c:v>161</c:v>
                </c:pt>
                <c:pt idx="136">
                  <c:v>163</c:v>
                </c:pt>
                <c:pt idx="137">
                  <c:v>164</c:v>
                </c:pt>
                <c:pt idx="138">
                  <c:v>165</c:v>
                </c:pt>
                <c:pt idx="139">
                  <c:v>166</c:v>
                </c:pt>
                <c:pt idx="140">
                  <c:v>169</c:v>
                </c:pt>
                <c:pt idx="141">
                  <c:v>170</c:v>
                </c:pt>
                <c:pt idx="142">
                  <c:v>172</c:v>
                </c:pt>
                <c:pt idx="143">
                  <c:v>173</c:v>
                </c:pt>
                <c:pt idx="144">
                  <c:v>174</c:v>
                </c:pt>
                <c:pt idx="145">
                  <c:v>175</c:v>
                </c:pt>
                <c:pt idx="146">
                  <c:v>176</c:v>
                </c:pt>
                <c:pt idx="147">
                  <c:v>177</c:v>
                </c:pt>
                <c:pt idx="148">
                  <c:v>178</c:v>
                </c:pt>
                <c:pt idx="149">
                  <c:v>179</c:v>
                </c:pt>
                <c:pt idx="150">
                  <c:v>180</c:v>
                </c:pt>
                <c:pt idx="151">
                  <c:v>181</c:v>
                </c:pt>
                <c:pt idx="152">
                  <c:v>183</c:v>
                </c:pt>
                <c:pt idx="153">
                  <c:v>183</c:v>
                </c:pt>
                <c:pt idx="154">
                  <c:v>184</c:v>
                </c:pt>
                <c:pt idx="155">
                  <c:v>185</c:v>
                </c:pt>
                <c:pt idx="156">
                  <c:v>186</c:v>
                </c:pt>
                <c:pt idx="157">
                  <c:v>188</c:v>
                </c:pt>
                <c:pt idx="158">
                  <c:v>189</c:v>
                </c:pt>
                <c:pt idx="159">
                  <c:v>190</c:v>
                </c:pt>
                <c:pt idx="160">
                  <c:v>191</c:v>
                </c:pt>
                <c:pt idx="161">
                  <c:v>192</c:v>
                </c:pt>
                <c:pt idx="162">
                  <c:v>193</c:v>
                </c:pt>
                <c:pt idx="163">
                  <c:v>194</c:v>
                </c:pt>
                <c:pt idx="164">
                  <c:v>196</c:v>
                </c:pt>
                <c:pt idx="165">
                  <c:v>197</c:v>
                </c:pt>
                <c:pt idx="166">
                  <c:v>198</c:v>
                </c:pt>
                <c:pt idx="167">
                  <c:v>199</c:v>
                </c:pt>
                <c:pt idx="168">
                  <c:v>201</c:v>
                </c:pt>
                <c:pt idx="169">
                  <c:v>201</c:v>
                </c:pt>
                <c:pt idx="170">
                  <c:v>202</c:v>
                </c:pt>
                <c:pt idx="171">
                  <c:v>203</c:v>
                </c:pt>
                <c:pt idx="172">
                  <c:v>204</c:v>
                </c:pt>
                <c:pt idx="173">
                  <c:v>206</c:v>
                </c:pt>
                <c:pt idx="174">
                  <c:v>206</c:v>
                </c:pt>
                <c:pt idx="175">
                  <c:v>207</c:v>
                </c:pt>
                <c:pt idx="176">
                  <c:v>208</c:v>
                </c:pt>
                <c:pt idx="177">
                  <c:v>210</c:v>
                </c:pt>
                <c:pt idx="178">
                  <c:v>212</c:v>
                </c:pt>
                <c:pt idx="179">
                  <c:v>213</c:v>
                </c:pt>
                <c:pt idx="180">
                  <c:v>214</c:v>
                </c:pt>
                <c:pt idx="181">
                  <c:v>215</c:v>
                </c:pt>
                <c:pt idx="182">
                  <c:v>217</c:v>
                </c:pt>
                <c:pt idx="183">
                  <c:v>218</c:v>
                </c:pt>
                <c:pt idx="184">
                  <c:v>219</c:v>
                </c:pt>
                <c:pt idx="185">
                  <c:v>223</c:v>
                </c:pt>
                <c:pt idx="186">
                  <c:v>225</c:v>
                </c:pt>
                <c:pt idx="187">
                  <c:v>227</c:v>
                </c:pt>
                <c:pt idx="188">
                  <c:v>228</c:v>
                </c:pt>
                <c:pt idx="189">
                  <c:v>229</c:v>
                </c:pt>
                <c:pt idx="190">
                  <c:v>230</c:v>
                </c:pt>
                <c:pt idx="191">
                  <c:v>231</c:v>
                </c:pt>
                <c:pt idx="192">
                  <c:v>233</c:v>
                </c:pt>
                <c:pt idx="193">
                  <c:v>234</c:v>
                </c:pt>
                <c:pt idx="194">
                  <c:v>235</c:v>
                </c:pt>
                <c:pt idx="195">
                  <c:v>236</c:v>
                </c:pt>
                <c:pt idx="196">
                  <c:v>239</c:v>
                </c:pt>
                <c:pt idx="197">
                  <c:v>240</c:v>
                </c:pt>
                <c:pt idx="198">
                  <c:v>242</c:v>
                </c:pt>
                <c:pt idx="199">
                  <c:v>243</c:v>
                </c:pt>
                <c:pt idx="200">
                  <c:v>244</c:v>
                </c:pt>
                <c:pt idx="201">
                  <c:v>245</c:v>
                </c:pt>
                <c:pt idx="202">
                  <c:v>246</c:v>
                </c:pt>
                <c:pt idx="203">
                  <c:v>247</c:v>
                </c:pt>
                <c:pt idx="204">
                  <c:v>248</c:v>
                </c:pt>
                <c:pt idx="205">
                  <c:v>249</c:v>
                </c:pt>
                <c:pt idx="206">
                  <c:v>251</c:v>
                </c:pt>
                <c:pt idx="207">
                  <c:v>252</c:v>
                </c:pt>
                <c:pt idx="208">
                  <c:v>253</c:v>
                </c:pt>
                <c:pt idx="209">
                  <c:v>254</c:v>
                </c:pt>
                <c:pt idx="210">
                  <c:v>255</c:v>
                </c:pt>
                <c:pt idx="211">
                  <c:v>256</c:v>
                </c:pt>
                <c:pt idx="212">
                  <c:v>257</c:v>
                </c:pt>
                <c:pt idx="213">
                  <c:v>259</c:v>
                </c:pt>
                <c:pt idx="214">
                  <c:v>260</c:v>
                </c:pt>
                <c:pt idx="215">
                  <c:v>261</c:v>
                </c:pt>
                <c:pt idx="216">
                  <c:v>262</c:v>
                </c:pt>
                <c:pt idx="217">
                  <c:v>264</c:v>
                </c:pt>
                <c:pt idx="218">
                  <c:v>265</c:v>
                </c:pt>
                <c:pt idx="219">
                  <c:v>266</c:v>
                </c:pt>
                <c:pt idx="220">
                  <c:v>267</c:v>
                </c:pt>
                <c:pt idx="221">
                  <c:v>268</c:v>
                </c:pt>
                <c:pt idx="222">
                  <c:v>269</c:v>
                </c:pt>
                <c:pt idx="223">
                  <c:v>269</c:v>
                </c:pt>
                <c:pt idx="224">
                  <c:v>269</c:v>
                </c:pt>
                <c:pt idx="225">
                  <c:v>271</c:v>
                </c:pt>
                <c:pt idx="226">
                  <c:v>272</c:v>
                </c:pt>
                <c:pt idx="227">
                  <c:v>273</c:v>
                </c:pt>
                <c:pt idx="228">
                  <c:v>274</c:v>
                </c:pt>
                <c:pt idx="229">
                  <c:v>275</c:v>
                </c:pt>
                <c:pt idx="230">
                  <c:v>276</c:v>
                </c:pt>
                <c:pt idx="231">
                  <c:v>277</c:v>
                </c:pt>
                <c:pt idx="232">
                  <c:v>279</c:v>
                </c:pt>
                <c:pt idx="233">
                  <c:v>280</c:v>
                </c:pt>
                <c:pt idx="234">
                  <c:v>281</c:v>
                </c:pt>
                <c:pt idx="235">
                  <c:v>282</c:v>
                </c:pt>
                <c:pt idx="236">
                  <c:v>285</c:v>
                </c:pt>
                <c:pt idx="237">
                  <c:v>286</c:v>
                </c:pt>
                <c:pt idx="238">
                  <c:v>290</c:v>
                </c:pt>
                <c:pt idx="239">
                  <c:v>291</c:v>
                </c:pt>
                <c:pt idx="240">
                  <c:v>293</c:v>
                </c:pt>
                <c:pt idx="241">
                  <c:v>294</c:v>
                </c:pt>
                <c:pt idx="242">
                  <c:v>296</c:v>
                </c:pt>
                <c:pt idx="243">
                  <c:v>297</c:v>
                </c:pt>
                <c:pt idx="244">
                  <c:v>298</c:v>
                </c:pt>
                <c:pt idx="245">
                  <c:v>298</c:v>
                </c:pt>
                <c:pt idx="246">
                  <c:v>299</c:v>
                </c:pt>
                <c:pt idx="247">
                  <c:v>300</c:v>
                </c:pt>
                <c:pt idx="248">
                  <c:v>301</c:v>
                </c:pt>
                <c:pt idx="249">
                  <c:v>302</c:v>
                </c:pt>
                <c:pt idx="250">
                  <c:v>303</c:v>
                </c:pt>
                <c:pt idx="251">
                  <c:v>308</c:v>
                </c:pt>
                <c:pt idx="252">
                  <c:v>311</c:v>
                </c:pt>
                <c:pt idx="253">
                  <c:v>312</c:v>
                </c:pt>
                <c:pt idx="254">
                  <c:v>313</c:v>
                </c:pt>
                <c:pt idx="255">
                  <c:v>313</c:v>
                </c:pt>
                <c:pt idx="256">
                  <c:v>314</c:v>
                </c:pt>
                <c:pt idx="257">
                  <c:v>316</c:v>
                </c:pt>
                <c:pt idx="258">
                  <c:v>316</c:v>
                </c:pt>
                <c:pt idx="259">
                  <c:v>321</c:v>
                </c:pt>
                <c:pt idx="260">
                  <c:v>322</c:v>
                </c:pt>
                <c:pt idx="261">
                  <c:v>323</c:v>
                </c:pt>
                <c:pt idx="262">
                  <c:v>324</c:v>
                </c:pt>
                <c:pt idx="263">
                  <c:v>326</c:v>
                </c:pt>
                <c:pt idx="264">
                  <c:v>327</c:v>
                </c:pt>
                <c:pt idx="265">
                  <c:v>328</c:v>
                </c:pt>
                <c:pt idx="266">
                  <c:v>329</c:v>
                </c:pt>
                <c:pt idx="267">
                  <c:v>330</c:v>
                </c:pt>
                <c:pt idx="268">
                  <c:v>331</c:v>
                </c:pt>
                <c:pt idx="269">
                  <c:v>332</c:v>
                </c:pt>
                <c:pt idx="270">
                  <c:v>334</c:v>
                </c:pt>
                <c:pt idx="271">
                  <c:v>335</c:v>
                </c:pt>
                <c:pt idx="272">
                  <c:v>336</c:v>
                </c:pt>
                <c:pt idx="273">
                  <c:v>337</c:v>
                </c:pt>
                <c:pt idx="274">
                  <c:v>339</c:v>
                </c:pt>
                <c:pt idx="275">
                  <c:v>339</c:v>
                </c:pt>
                <c:pt idx="276">
                  <c:v>340</c:v>
                </c:pt>
                <c:pt idx="277">
                  <c:v>341</c:v>
                </c:pt>
                <c:pt idx="278">
                  <c:v>342</c:v>
                </c:pt>
                <c:pt idx="279">
                  <c:v>344</c:v>
                </c:pt>
                <c:pt idx="280">
                  <c:v>344</c:v>
                </c:pt>
                <c:pt idx="281">
                  <c:v>345</c:v>
                </c:pt>
                <c:pt idx="282">
                  <c:v>346</c:v>
                </c:pt>
                <c:pt idx="283">
                  <c:v>350</c:v>
                </c:pt>
                <c:pt idx="284">
                  <c:v>351</c:v>
                </c:pt>
                <c:pt idx="285">
                  <c:v>352</c:v>
                </c:pt>
                <c:pt idx="286">
                  <c:v>353</c:v>
                </c:pt>
                <c:pt idx="287">
                  <c:v>354</c:v>
                </c:pt>
                <c:pt idx="288">
                  <c:v>355</c:v>
                </c:pt>
              </c:numCache>
            </c:numRef>
          </c:xVal>
          <c:yVal>
            <c:numRef>
              <c:f>baaah!$L$6:$L$295</c:f>
              <c:numCache>
                <c:formatCode>General</c:formatCode>
                <c:ptCount val="290"/>
                <c:pt idx="0">
                  <c:v>2</c:v>
                </c:pt>
                <c:pt idx="1">
                  <c:v>1.5789833333333334</c:v>
                </c:pt>
                <c:pt idx="2">
                  <c:v>1.50105</c:v>
                </c:pt>
                <c:pt idx="3">
                  <c:v>1.50105</c:v>
                </c:pt>
                <c:pt idx="4">
                  <c:v>1.50105</c:v>
                </c:pt>
                <c:pt idx="5">
                  <c:v>1.50105</c:v>
                </c:pt>
                <c:pt idx="6">
                  <c:v>1.50105</c:v>
                </c:pt>
                <c:pt idx="7">
                  <c:v>1.50105</c:v>
                </c:pt>
                <c:pt idx="8">
                  <c:v>1.50105</c:v>
                </c:pt>
                <c:pt idx="9">
                  <c:v>1.50105</c:v>
                </c:pt>
                <c:pt idx="10">
                  <c:v>1.50105</c:v>
                </c:pt>
                <c:pt idx="11">
                  <c:v>1.50105</c:v>
                </c:pt>
                <c:pt idx="12">
                  <c:v>1.50105</c:v>
                </c:pt>
                <c:pt idx="13">
                  <c:v>1.50105</c:v>
                </c:pt>
                <c:pt idx="14">
                  <c:v>1.50105</c:v>
                </c:pt>
                <c:pt idx="15">
                  <c:v>1.50105</c:v>
                </c:pt>
                <c:pt idx="16">
                  <c:v>1.50105</c:v>
                </c:pt>
                <c:pt idx="17">
                  <c:v>1.50105</c:v>
                </c:pt>
                <c:pt idx="18">
                  <c:v>1.5010333333333334</c:v>
                </c:pt>
                <c:pt idx="19">
                  <c:v>1.5010333333333334</c:v>
                </c:pt>
                <c:pt idx="20">
                  <c:v>1.5010333333333334</c:v>
                </c:pt>
                <c:pt idx="21">
                  <c:v>1.4569666666666667</c:v>
                </c:pt>
                <c:pt idx="22">
                  <c:v>1.45695</c:v>
                </c:pt>
                <c:pt idx="23">
                  <c:v>1.45695</c:v>
                </c:pt>
                <c:pt idx="24">
                  <c:v>1.45695</c:v>
                </c:pt>
                <c:pt idx="25">
                  <c:v>1.45695</c:v>
                </c:pt>
                <c:pt idx="26">
                  <c:v>1.45695</c:v>
                </c:pt>
                <c:pt idx="27">
                  <c:v>1.45695</c:v>
                </c:pt>
                <c:pt idx="28">
                  <c:v>1.45695</c:v>
                </c:pt>
                <c:pt idx="29">
                  <c:v>1.45695</c:v>
                </c:pt>
                <c:pt idx="30">
                  <c:v>1.3566833333333332</c:v>
                </c:pt>
                <c:pt idx="31">
                  <c:v>1.3566833333333332</c:v>
                </c:pt>
                <c:pt idx="32">
                  <c:v>1.3566833333333332</c:v>
                </c:pt>
                <c:pt idx="33">
                  <c:v>1.3566833333333332</c:v>
                </c:pt>
                <c:pt idx="34">
                  <c:v>1.3566833333333332</c:v>
                </c:pt>
                <c:pt idx="35">
                  <c:v>1.3566833333333332</c:v>
                </c:pt>
                <c:pt idx="36">
                  <c:v>1.3566833333333332</c:v>
                </c:pt>
                <c:pt idx="37">
                  <c:v>1.3566833333333332</c:v>
                </c:pt>
                <c:pt idx="38">
                  <c:v>1.3566833333333332</c:v>
                </c:pt>
                <c:pt idx="39">
                  <c:v>1.3566833333333332</c:v>
                </c:pt>
                <c:pt idx="40">
                  <c:v>1.3566833333333332</c:v>
                </c:pt>
                <c:pt idx="41">
                  <c:v>1.3566833333333332</c:v>
                </c:pt>
                <c:pt idx="42">
                  <c:v>1.3566833333333332</c:v>
                </c:pt>
                <c:pt idx="43">
                  <c:v>1.3566833333333332</c:v>
                </c:pt>
                <c:pt idx="44">
                  <c:v>1.3566833333333332</c:v>
                </c:pt>
                <c:pt idx="45">
                  <c:v>1.3566833333333332</c:v>
                </c:pt>
                <c:pt idx="46">
                  <c:v>1.3566833333333332</c:v>
                </c:pt>
                <c:pt idx="47">
                  <c:v>1.3566833333333332</c:v>
                </c:pt>
                <c:pt idx="48">
                  <c:v>1.3566833333333332</c:v>
                </c:pt>
                <c:pt idx="49">
                  <c:v>1.3566833333333332</c:v>
                </c:pt>
                <c:pt idx="50">
                  <c:v>1.3566833333333332</c:v>
                </c:pt>
                <c:pt idx="51">
                  <c:v>1.2948500000000001</c:v>
                </c:pt>
                <c:pt idx="52">
                  <c:v>1.2948500000000001</c:v>
                </c:pt>
                <c:pt idx="53">
                  <c:v>1.2948500000000001</c:v>
                </c:pt>
                <c:pt idx="54">
                  <c:v>1.2948500000000001</c:v>
                </c:pt>
                <c:pt idx="55">
                  <c:v>1.2948500000000001</c:v>
                </c:pt>
                <c:pt idx="56">
                  <c:v>1.2948500000000001</c:v>
                </c:pt>
                <c:pt idx="57">
                  <c:v>1.2948500000000001</c:v>
                </c:pt>
                <c:pt idx="58">
                  <c:v>1.2948500000000001</c:v>
                </c:pt>
                <c:pt idx="59">
                  <c:v>1.2948500000000001</c:v>
                </c:pt>
                <c:pt idx="60">
                  <c:v>1.2948500000000001</c:v>
                </c:pt>
                <c:pt idx="61">
                  <c:v>1.2948500000000001</c:v>
                </c:pt>
                <c:pt idx="62">
                  <c:v>1.2948500000000001</c:v>
                </c:pt>
                <c:pt idx="63">
                  <c:v>1.2948500000000001</c:v>
                </c:pt>
                <c:pt idx="64">
                  <c:v>1.2948500000000001</c:v>
                </c:pt>
                <c:pt idx="65">
                  <c:v>1.2948500000000001</c:v>
                </c:pt>
                <c:pt idx="66">
                  <c:v>1.2948500000000001</c:v>
                </c:pt>
                <c:pt idx="67">
                  <c:v>1.2948500000000001</c:v>
                </c:pt>
                <c:pt idx="68">
                  <c:v>0.93536666666666668</c:v>
                </c:pt>
                <c:pt idx="69">
                  <c:v>0.93535000000000013</c:v>
                </c:pt>
                <c:pt idx="70">
                  <c:v>0.93535000000000013</c:v>
                </c:pt>
                <c:pt idx="71">
                  <c:v>0.93535000000000013</c:v>
                </c:pt>
                <c:pt idx="72">
                  <c:v>0.93535000000000013</c:v>
                </c:pt>
                <c:pt idx="73">
                  <c:v>0.91714999999999991</c:v>
                </c:pt>
                <c:pt idx="74">
                  <c:v>0.90826666666666656</c:v>
                </c:pt>
                <c:pt idx="75">
                  <c:v>0.90826666666666656</c:v>
                </c:pt>
                <c:pt idx="76">
                  <c:v>0.90826666666666656</c:v>
                </c:pt>
                <c:pt idx="77">
                  <c:v>0.90825</c:v>
                </c:pt>
                <c:pt idx="78">
                  <c:v>0.90825</c:v>
                </c:pt>
                <c:pt idx="79">
                  <c:v>0.8903833333333333</c:v>
                </c:pt>
                <c:pt idx="80">
                  <c:v>0.89036666666666653</c:v>
                </c:pt>
                <c:pt idx="81">
                  <c:v>0.89036666666666653</c:v>
                </c:pt>
                <c:pt idx="82">
                  <c:v>0.89036666666666653</c:v>
                </c:pt>
                <c:pt idx="83">
                  <c:v>0.89036666666666653</c:v>
                </c:pt>
                <c:pt idx="84">
                  <c:v>0.89036666666666653</c:v>
                </c:pt>
                <c:pt idx="85">
                  <c:v>0.89036666666666653</c:v>
                </c:pt>
                <c:pt idx="86">
                  <c:v>0.89036666666666653</c:v>
                </c:pt>
                <c:pt idx="87">
                  <c:v>0.89036666666666653</c:v>
                </c:pt>
                <c:pt idx="88">
                  <c:v>0.89036666666666653</c:v>
                </c:pt>
                <c:pt idx="89">
                  <c:v>0.89036666666666653</c:v>
                </c:pt>
                <c:pt idx="90">
                  <c:v>0.89036666666666653</c:v>
                </c:pt>
                <c:pt idx="91">
                  <c:v>0.89036666666666653</c:v>
                </c:pt>
                <c:pt idx="92">
                  <c:v>0.89036666666666653</c:v>
                </c:pt>
                <c:pt idx="93">
                  <c:v>0.89036666666666653</c:v>
                </c:pt>
                <c:pt idx="94">
                  <c:v>0.89036666666666653</c:v>
                </c:pt>
                <c:pt idx="95">
                  <c:v>0.89036666666666653</c:v>
                </c:pt>
                <c:pt idx="96">
                  <c:v>0.89036666666666653</c:v>
                </c:pt>
                <c:pt idx="97">
                  <c:v>0.89036666666666653</c:v>
                </c:pt>
                <c:pt idx="98">
                  <c:v>0.89036666666666653</c:v>
                </c:pt>
                <c:pt idx="99">
                  <c:v>0.89036666666666653</c:v>
                </c:pt>
                <c:pt idx="100">
                  <c:v>0.89036666666666653</c:v>
                </c:pt>
                <c:pt idx="101">
                  <c:v>0.89036666666666653</c:v>
                </c:pt>
                <c:pt idx="102">
                  <c:v>0.86368333333333336</c:v>
                </c:pt>
                <c:pt idx="103">
                  <c:v>0.86368333333333336</c:v>
                </c:pt>
                <c:pt idx="104">
                  <c:v>0.86368333333333336</c:v>
                </c:pt>
                <c:pt idx="105">
                  <c:v>0.86368333333333336</c:v>
                </c:pt>
                <c:pt idx="106">
                  <c:v>0.86368333333333336</c:v>
                </c:pt>
                <c:pt idx="107">
                  <c:v>0.86368333333333336</c:v>
                </c:pt>
                <c:pt idx="108">
                  <c:v>0.86368333333333336</c:v>
                </c:pt>
                <c:pt idx="109">
                  <c:v>0.86368333333333336</c:v>
                </c:pt>
                <c:pt idx="110">
                  <c:v>0.86368333333333336</c:v>
                </c:pt>
                <c:pt idx="111">
                  <c:v>0.86368333333333336</c:v>
                </c:pt>
                <c:pt idx="112">
                  <c:v>0.86368333333333336</c:v>
                </c:pt>
                <c:pt idx="113">
                  <c:v>0.58941666666666648</c:v>
                </c:pt>
                <c:pt idx="114">
                  <c:v>0.58941666666666648</c:v>
                </c:pt>
                <c:pt idx="115">
                  <c:v>0.58941666666666648</c:v>
                </c:pt>
                <c:pt idx="116">
                  <c:v>0.58941666666666648</c:v>
                </c:pt>
                <c:pt idx="117">
                  <c:v>0.58941666666666648</c:v>
                </c:pt>
                <c:pt idx="118">
                  <c:v>0.39406666666666679</c:v>
                </c:pt>
                <c:pt idx="119">
                  <c:v>0.39405000000000001</c:v>
                </c:pt>
                <c:pt idx="120">
                  <c:v>0.39405000000000001</c:v>
                </c:pt>
                <c:pt idx="121">
                  <c:v>0.39405000000000001</c:v>
                </c:pt>
                <c:pt idx="122">
                  <c:v>0.39405000000000001</c:v>
                </c:pt>
                <c:pt idx="123">
                  <c:v>0.38618333333333354</c:v>
                </c:pt>
                <c:pt idx="124">
                  <c:v>0.38618333333333354</c:v>
                </c:pt>
                <c:pt idx="125">
                  <c:v>0.38618333333333354</c:v>
                </c:pt>
                <c:pt idx="126">
                  <c:v>0.38618333333333354</c:v>
                </c:pt>
                <c:pt idx="127">
                  <c:v>0.38616666666666677</c:v>
                </c:pt>
                <c:pt idx="128">
                  <c:v>0.38616666666666677</c:v>
                </c:pt>
                <c:pt idx="129">
                  <c:v>0.38616666666666677</c:v>
                </c:pt>
                <c:pt idx="130">
                  <c:v>0.38616666666666677</c:v>
                </c:pt>
                <c:pt idx="131">
                  <c:v>0.38616666666666677</c:v>
                </c:pt>
                <c:pt idx="132">
                  <c:v>0.33328333333333338</c:v>
                </c:pt>
                <c:pt idx="133">
                  <c:v>0.33328333333333338</c:v>
                </c:pt>
                <c:pt idx="134">
                  <c:v>0.33328333333333338</c:v>
                </c:pt>
                <c:pt idx="135">
                  <c:v>0.33328333333333338</c:v>
                </c:pt>
                <c:pt idx="136">
                  <c:v>0.33328333333333338</c:v>
                </c:pt>
                <c:pt idx="137">
                  <c:v>0.33328333333333338</c:v>
                </c:pt>
                <c:pt idx="138">
                  <c:v>0.33328333333333338</c:v>
                </c:pt>
                <c:pt idx="139">
                  <c:v>0.33328333333333338</c:v>
                </c:pt>
                <c:pt idx="140">
                  <c:v>0.33328333333333338</c:v>
                </c:pt>
                <c:pt idx="141">
                  <c:v>0.33328333333333338</c:v>
                </c:pt>
                <c:pt idx="142">
                  <c:v>0.33328333333333338</c:v>
                </c:pt>
                <c:pt idx="143">
                  <c:v>0.33328333333333338</c:v>
                </c:pt>
                <c:pt idx="144">
                  <c:v>0.33328333333333338</c:v>
                </c:pt>
                <c:pt idx="145">
                  <c:v>0.33328333333333338</c:v>
                </c:pt>
                <c:pt idx="146">
                  <c:v>0.33328333333333338</c:v>
                </c:pt>
                <c:pt idx="147">
                  <c:v>0.33328333333333338</c:v>
                </c:pt>
                <c:pt idx="148">
                  <c:v>0.33328333333333338</c:v>
                </c:pt>
                <c:pt idx="149">
                  <c:v>0.33328333333333338</c:v>
                </c:pt>
                <c:pt idx="150">
                  <c:v>0.33328333333333338</c:v>
                </c:pt>
                <c:pt idx="151">
                  <c:v>0.33328333333333338</c:v>
                </c:pt>
                <c:pt idx="152">
                  <c:v>0.33328333333333338</c:v>
                </c:pt>
                <c:pt idx="153">
                  <c:v>0.33323333333333327</c:v>
                </c:pt>
                <c:pt idx="154">
                  <c:v>0.33323333333333327</c:v>
                </c:pt>
                <c:pt idx="155">
                  <c:v>0.33323333333333327</c:v>
                </c:pt>
                <c:pt idx="156">
                  <c:v>0.33323333333333327</c:v>
                </c:pt>
                <c:pt idx="157">
                  <c:v>0.33323333333333327</c:v>
                </c:pt>
                <c:pt idx="158">
                  <c:v>0.33323333333333327</c:v>
                </c:pt>
                <c:pt idx="159">
                  <c:v>0.33323333333333327</c:v>
                </c:pt>
                <c:pt idx="160">
                  <c:v>0.33323333333333327</c:v>
                </c:pt>
                <c:pt idx="161">
                  <c:v>0.33323333333333327</c:v>
                </c:pt>
                <c:pt idx="162">
                  <c:v>0.33323333333333327</c:v>
                </c:pt>
                <c:pt idx="163">
                  <c:v>0.33323333333333327</c:v>
                </c:pt>
                <c:pt idx="164">
                  <c:v>0.33323333333333327</c:v>
                </c:pt>
                <c:pt idx="165">
                  <c:v>0.33323333333333327</c:v>
                </c:pt>
                <c:pt idx="166">
                  <c:v>0.33323333333333327</c:v>
                </c:pt>
                <c:pt idx="167">
                  <c:v>0.33323333333333327</c:v>
                </c:pt>
                <c:pt idx="168">
                  <c:v>-9.1383333333333372E-2</c:v>
                </c:pt>
                <c:pt idx="169">
                  <c:v>-9.1399999999999704E-2</c:v>
                </c:pt>
                <c:pt idx="170">
                  <c:v>-9.1399999999999704E-2</c:v>
                </c:pt>
                <c:pt idx="171">
                  <c:v>-9.1399999999999704E-2</c:v>
                </c:pt>
                <c:pt idx="172">
                  <c:v>-9.1399999999999704E-2</c:v>
                </c:pt>
                <c:pt idx="173">
                  <c:v>-0.11428333333333329</c:v>
                </c:pt>
                <c:pt idx="174">
                  <c:v>-0.11428333333333329</c:v>
                </c:pt>
                <c:pt idx="175">
                  <c:v>-0.11428333333333329</c:v>
                </c:pt>
                <c:pt idx="176">
                  <c:v>-0.11428333333333329</c:v>
                </c:pt>
                <c:pt idx="177">
                  <c:v>-0.11430000000000007</c:v>
                </c:pt>
                <c:pt idx="178">
                  <c:v>-0.11430000000000007</c:v>
                </c:pt>
                <c:pt idx="179">
                  <c:v>-0.11430000000000007</c:v>
                </c:pt>
                <c:pt idx="180">
                  <c:v>-0.11430000000000007</c:v>
                </c:pt>
                <c:pt idx="181">
                  <c:v>-0.11430000000000007</c:v>
                </c:pt>
                <c:pt idx="182">
                  <c:v>-0.1640333333333337</c:v>
                </c:pt>
                <c:pt idx="183">
                  <c:v>-0.1640333333333337</c:v>
                </c:pt>
                <c:pt idx="184">
                  <c:v>-0.1640333333333337</c:v>
                </c:pt>
                <c:pt idx="185">
                  <c:v>-0.1640333333333337</c:v>
                </c:pt>
                <c:pt idx="186">
                  <c:v>-0.1640333333333337</c:v>
                </c:pt>
                <c:pt idx="187">
                  <c:v>-0.1640333333333337</c:v>
                </c:pt>
                <c:pt idx="188">
                  <c:v>-0.1640333333333337</c:v>
                </c:pt>
                <c:pt idx="189">
                  <c:v>-0.1640333333333337</c:v>
                </c:pt>
                <c:pt idx="190">
                  <c:v>-0.1640333333333337</c:v>
                </c:pt>
                <c:pt idx="191">
                  <c:v>-0.1640333333333337</c:v>
                </c:pt>
                <c:pt idx="192">
                  <c:v>-0.1640333333333337</c:v>
                </c:pt>
                <c:pt idx="193">
                  <c:v>-0.1640333333333337</c:v>
                </c:pt>
                <c:pt idx="194">
                  <c:v>-0.1640333333333337</c:v>
                </c:pt>
                <c:pt idx="195">
                  <c:v>-0.1640333333333337</c:v>
                </c:pt>
                <c:pt idx="196">
                  <c:v>-0.1640333333333337</c:v>
                </c:pt>
                <c:pt idx="197">
                  <c:v>-0.1640333333333337</c:v>
                </c:pt>
                <c:pt idx="198">
                  <c:v>-0.1640333333333337</c:v>
                </c:pt>
                <c:pt idx="199">
                  <c:v>-0.1640333333333337</c:v>
                </c:pt>
                <c:pt idx="200">
                  <c:v>-0.1640333333333337</c:v>
                </c:pt>
                <c:pt idx="201">
                  <c:v>-0.1640333333333337</c:v>
                </c:pt>
                <c:pt idx="202">
                  <c:v>-0.1640333333333337</c:v>
                </c:pt>
                <c:pt idx="203">
                  <c:v>-0.1640333333333337</c:v>
                </c:pt>
                <c:pt idx="204">
                  <c:v>-0.1640333333333337</c:v>
                </c:pt>
                <c:pt idx="205">
                  <c:v>-0.1640333333333337</c:v>
                </c:pt>
                <c:pt idx="206">
                  <c:v>-0.28308333333333335</c:v>
                </c:pt>
                <c:pt idx="207">
                  <c:v>-0.28308333333333335</c:v>
                </c:pt>
                <c:pt idx="208">
                  <c:v>-0.28308333333333335</c:v>
                </c:pt>
                <c:pt idx="209">
                  <c:v>-0.28308333333333335</c:v>
                </c:pt>
                <c:pt idx="210">
                  <c:v>-0.28308333333333335</c:v>
                </c:pt>
                <c:pt idx="211">
                  <c:v>-0.28308333333333335</c:v>
                </c:pt>
                <c:pt idx="212">
                  <c:v>-0.28308333333333335</c:v>
                </c:pt>
                <c:pt idx="213">
                  <c:v>-0.28308333333333335</c:v>
                </c:pt>
                <c:pt idx="214">
                  <c:v>-0.28308333333333335</c:v>
                </c:pt>
                <c:pt idx="215">
                  <c:v>-0.28308333333333335</c:v>
                </c:pt>
                <c:pt idx="216">
                  <c:v>-0.28308333333333335</c:v>
                </c:pt>
                <c:pt idx="217">
                  <c:v>-0.74639999999999995</c:v>
                </c:pt>
                <c:pt idx="218">
                  <c:v>-0.74639999999999995</c:v>
                </c:pt>
                <c:pt idx="219">
                  <c:v>-0.74639999999999995</c:v>
                </c:pt>
                <c:pt idx="220">
                  <c:v>-0.74639999999999995</c:v>
                </c:pt>
                <c:pt idx="221">
                  <c:v>-0.74639999999999995</c:v>
                </c:pt>
                <c:pt idx="222">
                  <c:v>-0.74639999999999995</c:v>
                </c:pt>
                <c:pt idx="223">
                  <c:v>-0.81915000000000004</c:v>
                </c:pt>
                <c:pt idx="224">
                  <c:v>-0.81915000000000004</c:v>
                </c:pt>
                <c:pt idx="225">
                  <c:v>-0.81915000000000004</c:v>
                </c:pt>
                <c:pt idx="226">
                  <c:v>-0.81915000000000004</c:v>
                </c:pt>
                <c:pt idx="227">
                  <c:v>-0.81915000000000004</c:v>
                </c:pt>
                <c:pt idx="228">
                  <c:v>-0.81915000000000004</c:v>
                </c:pt>
                <c:pt idx="229">
                  <c:v>-0.81915000000000004</c:v>
                </c:pt>
                <c:pt idx="230">
                  <c:v>-0.81915000000000004</c:v>
                </c:pt>
                <c:pt idx="231">
                  <c:v>-0.81915000000000004</c:v>
                </c:pt>
                <c:pt idx="232">
                  <c:v>-0.81915000000000004</c:v>
                </c:pt>
                <c:pt idx="233">
                  <c:v>-0.81915000000000004</c:v>
                </c:pt>
                <c:pt idx="234">
                  <c:v>-0.81915000000000004</c:v>
                </c:pt>
                <c:pt idx="235">
                  <c:v>-0.81915000000000004</c:v>
                </c:pt>
                <c:pt idx="236">
                  <c:v>-0.81915000000000004</c:v>
                </c:pt>
                <c:pt idx="237">
                  <c:v>-0.81915000000000004</c:v>
                </c:pt>
                <c:pt idx="238">
                  <c:v>-0.81915000000000004</c:v>
                </c:pt>
                <c:pt idx="239">
                  <c:v>-0.81915000000000004</c:v>
                </c:pt>
                <c:pt idx="240">
                  <c:v>-0.81915000000000004</c:v>
                </c:pt>
                <c:pt idx="241">
                  <c:v>-0.81915000000000004</c:v>
                </c:pt>
                <c:pt idx="242">
                  <c:v>-0.81915000000000004</c:v>
                </c:pt>
                <c:pt idx="243">
                  <c:v>-0.81915000000000004</c:v>
                </c:pt>
                <c:pt idx="244">
                  <c:v>-0.81915000000000004</c:v>
                </c:pt>
                <c:pt idx="245">
                  <c:v>-0.81915000000000004</c:v>
                </c:pt>
                <c:pt idx="246">
                  <c:v>-0.81915000000000004</c:v>
                </c:pt>
                <c:pt idx="247">
                  <c:v>-0.81915000000000004</c:v>
                </c:pt>
                <c:pt idx="248">
                  <c:v>-0.81915000000000004</c:v>
                </c:pt>
                <c:pt idx="249">
                  <c:v>-0.81915000000000004</c:v>
                </c:pt>
                <c:pt idx="250">
                  <c:v>-0.81915000000000004</c:v>
                </c:pt>
                <c:pt idx="251">
                  <c:v>-0.81915000000000004</c:v>
                </c:pt>
                <c:pt idx="252">
                  <c:v>-0.81915000000000004</c:v>
                </c:pt>
                <c:pt idx="253">
                  <c:v>-0.81915000000000004</c:v>
                </c:pt>
                <c:pt idx="254">
                  <c:v>-0.81915000000000004</c:v>
                </c:pt>
                <c:pt idx="255">
                  <c:v>-0.81916666666666682</c:v>
                </c:pt>
                <c:pt idx="256">
                  <c:v>-0.81916666666666682</c:v>
                </c:pt>
                <c:pt idx="257">
                  <c:v>-0.95591666666666653</c:v>
                </c:pt>
                <c:pt idx="258">
                  <c:v>-0.95591666666666653</c:v>
                </c:pt>
                <c:pt idx="259">
                  <c:v>-0.95591666666666653</c:v>
                </c:pt>
                <c:pt idx="260">
                  <c:v>-0.95591666666666653</c:v>
                </c:pt>
                <c:pt idx="261">
                  <c:v>-0.95591666666666653</c:v>
                </c:pt>
                <c:pt idx="262">
                  <c:v>-0.95591666666666653</c:v>
                </c:pt>
                <c:pt idx="263">
                  <c:v>-0.9559333333333333</c:v>
                </c:pt>
                <c:pt idx="264">
                  <c:v>-0.9559333333333333</c:v>
                </c:pt>
                <c:pt idx="265">
                  <c:v>-0.9559333333333333</c:v>
                </c:pt>
                <c:pt idx="266">
                  <c:v>-0.9559333333333333</c:v>
                </c:pt>
                <c:pt idx="267">
                  <c:v>-0.9559333333333333</c:v>
                </c:pt>
                <c:pt idx="268">
                  <c:v>-0.9559333333333333</c:v>
                </c:pt>
                <c:pt idx="269">
                  <c:v>-0.9559333333333333</c:v>
                </c:pt>
                <c:pt idx="270">
                  <c:v>-0.9559333333333333</c:v>
                </c:pt>
                <c:pt idx="271">
                  <c:v>-0.9559333333333333</c:v>
                </c:pt>
                <c:pt idx="272">
                  <c:v>-0.9559333333333333</c:v>
                </c:pt>
                <c:pt idx="273">
                  <c:v>-0.9559333333333333</c:v>
                </c:pt>
                <c:pt idx="274">
                  <c:v>-1.5022833333333332</c:v>
                </c:pt>
                <c:pt idx="275">
                  <c:v>-1.5023166666666667</c:v>
                </c:pt>
                <c:pt idx="276">
                  <c:v>-1.5023166666666667</c:v>
                </c:pt>
                <c:pt idx="277">
                  <c:v>-1.5023166666666667</c:v>
                </c:pt>
                <c:pt idx="278">
                  <c:v>-1.5023166666666667</c:v>
                </c:pt>
                <c:pt idx="279">
                  <c:v>-1.5521499999999997</c:v>
                </c:pt>
                <c:pt idx="280">
                  <c:v>-1.5521499999999997</c:v>
                </c:pt>
                <c:pt idx="281">
                  <c:v>-1.5521499999999997</c:v>
                </c:pt>
                <c:pt idx="282">
                  <c:v>-1.5521499999999997</c:v>
                </c:pt>
                <c:pt idx="283">
                  <c:v>-1.5521666666666665</c:v>
                </c:pt>
                <c:pt idx="284">
                  <c:v>-1.5521666666666665</c:v>
                </c:pt>
                <c:pt idx="285">
                  <c:v>-1.5521666666666665</c:v>
                </c:pt>
                <c:pt idx="286">
                  <c:v>-1.5521666666666665</c:v>
                </c:pt>
                <c:pt idx="287">
                  <c:v>-1.5521666666666665</c:v>
                </c:pt>
                <c:pt idx="288">
                  <c:v>-1.5521666666666665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DEF-4FD6-AA73-17FF1996B30D}"/>
            </c:ext>
          </c:extLst>
        </c:ser>
        <c:ser>
          <c:idx val="1"/>
          <c:order val="2"/>
          <c:tx>
            <c:v>FISCHER14 ROZEY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baaah!$B$6:$B$294</c:f>
              <c:numCache>
                <c:formatCode>General</c:formatCode>
                <c:ptCount val="289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86</c:v>
                </c:pt>
                <c:pt idx="74">
                  <c:v>87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92</c:v>
                </c:pt>
                <c:pt idx="82">
                  <c:v>93</c:v>
                </c:pt>
                <c:pt idx="83">
                  <c:v>94</c:v>
                </c:pt>
                <c:pt idx="84">
                  <c:v>95</c:v>
                </c:pt>
                <c:pt idx="85">
                  <c:v>97</c:v>
                </c:pt>
                <c:pt idx="86">
                  <c:v>98</c:v>
                </c:pt>
                <c:pt idx="87">
                  <c:v>99</c:v>
                </c:pt>
                <c:pt idx="88">
                  <c:v>100</c:v>
                </c:pt>
                <c:pt idx="89">
                  <c:v>101</c:v>
                </c:pt>
                <c:pt idx="90">
                  <c:v>103</c:v>
                </c:pt>
                <c:pt idx="91">
                  <c:v>104</c:v>
                </c:pt>
                <c:pt idx="92">
                  <c:v>105</c:v>
                </c:pt>
                <c:pt idx="93">
                  <c:v>106</c:v>
                </c:pt>
                <c:pt idx="94">
                  <c:v>109</c:v>
                </c:pt>
                <c:pt idx="95">
                  <c:v>110</c:v>
                </c:pt>
                <c:pt idx="96">
                  <c:v>111</c:v>
                </c:pt>
                <c:pt idx="97">
                  <c:v>112</c:v>
                </c:pt>
                <c:pt idx="98">
                  <c:v>113</c:v>
                </c:pt>
                <c:pt idx="99">
                  <c:v>114</c:v>
                </c:pt>
                <c:pt idx="100">
                  <c:v>115</c:v>
                </c:pt>
                <c:pt idx="101">
                  <c:v>116</c:v>
                </c:pt>
                <c:pt idx="102">
                  <c:v>118</c:v>
                </c:pt>
                <c:pt idx="103">
                  <c:v>119</c:v>
                </c:pt>
                <c:pt idx="104">
                  <c:v>120</c:v>
                </c:pt>
                <c:pt idx="105">
                  <c:v>121</c:v>
                </c:pt>
                <c:pt idx="106">
                  <c:v>122</c:v>
                </c:pt>
                <c:pt idx="107">
                  <c:v>123</c:v>
                </c:pt>
                <c:pt idx="108">
                  <c:v>124</c:v>
                </c:pt>
                <c:pt idx="109">
                  <c:v>126</c:v>
                </c:pt>
                <c:pt idx="110">
                  <c:v>127</c:v>
                </c:pt>
                <c:pt idx="111">
                  <c:v>128</c:v>
                </c:pt>
                <c:pt idx="112">
                  <c:v>129</c:v>
                </c:pt>
                <c:pt idx="113">
                  <c:v>135</c:v>
                </c:pt>
                <c:pt idx="114">
                  <c:v>137</c:v>
                </c:pt>
                <c:pt idx="115">
                  <c:v>139</c:v>
                </c:pt>
                <c:pt idx="116">
                  <c:v>140</c:v>
                </c:pt>
                <c:pt idx="117">
                  <c:v>141</c:v>
                </c:pt>
                <c:pt idx="118">
                  <c:v>143</c:v>
                </c:pt>
                <c:pt idx="119">
                  <c:v>143</c:v>
                </c:pt>
                <c:pt idx="120">
                  <c:v>144</c:v>
                </c:pt>
                <c:pt idx="121">
                  <c:v>145</c:v>
                </c:pt>
                <c:pt idx="122">
                  <c:v>146</c:v>
                </c:pt>
                <c:pt idx="123">
                  <c:v>148</c:v>
                </c:pt>
                <c:pt idx="124">
                  <c:v>148</c:v>
                </c:pt>
                <c:pt idx="125">
                  <c:v>149</c:v>
                </c:pt>
                <c:pt idx="126">
                  <c:v>150</c:v>
                </c:pt>
                <c:pt idx="127">
                  <c:v>153</c:v>
                </c:pt>
                <c:pt idx="128">
                  <c:v>155</c:v>
                </c:pt>
                <c:pt idx="129">
                  <c:v>156</c:v>
                </c:pt>
                <c:pt idx="130">
                  <c:v>157</c:v>
                </c:pt>
                <c:pt idx="131">
                  <c:v>158</c:v>
                </c:pt>
                <c:pt idx="132">
                  <c:v>159</c:v>
                </c:pt>
                <c:pt idx="133">
                  <c:v>159</c:v>
                </c:pt>
                <c:pt idx="134">
                  <c:v>160</c:v>
                </c:pt>
                <c:pt idx="135">
                  <c:v>161</c:v>
                </c:pt>
                <c:pt idx="136">
                  <c:v>163</c:v>
                </c:pt>
                <c:pt idx="137">
                  <c:v>164</c:v>
                </c:pt>
                <c:pt idx="138">
                  <c:v>165</c:v>
                </c:pt>
                <c:pt idx="139">
                  <c:v>166</c:v>
                </c:pt>
                <c:pt idx="140">
                  <c:v>169</c:v>
                </c:pt>
                <c:pt idx="141">
                  <c:v>170</c:v>
                </c:pt>
                <c:pt idx="142">
                  <c:v>172</c:v>
                </c:pt>
                <c:pt idx="143">
                  <c:v>173</c:v>
                </c:pt>
                <c:pt idx="144">
                  <c:v>174</c:v>
                </c:pt>
                <c:pt idx="145">
                  <c:v>175</c:v>
                </c:pt>
                <c:pt idx="146">
                  <c:v>176</c:v>
                </c:pt>
                <c:pt idx="147">
                  <c:v>177</c:v>
                </c:pt>
                <c:pt idx="148">
                  <c:v>178</c:v>
                </c:pt>
                <c:pt idx="149">
                  <c:v>179</c:v>
                </c:pt>
                <c:pt idx="150">
                  <c:v>180</c:v>
                </c:pt>
                <c:pt idx="151">
                  <c:v>181</c:v>
                </c:pt>
                <c:pt idx="152">
                  <c:v>183</c:v>
                </c:pt>
                <c:pt idx="153">
                  <c:v>183</c:v>
                </c:pt>
                <c:pt idx="154">
                  <c:v>184</c:v>
                </c:pt>
                <c:pt idx="155">
                  <c:v>185</c:v>
                </c:pt>
                <c:pt idx="156">
                  <c:v>186</c:v>
                </c:pt>
                <c:pt idx="157">
                  <c:v>188</c:v>
                </c:pt>
                <c:pt idx="158">
                  <c:v>189</c:v>
                </c:pt>
                <c:pt idx="159">
                  <c:v>190</c:v>
                </c:pt>
                <c:pt idx="160">
                  <c:v>191</c:v>
                </c:pt>
                <c:pt idx="161">
                  <c:v>192</c:v>
                </c:pt>
                <c:pt idx="162">
                  <c:v>193</c:v>
                </c:pt>
                <c:pt idx="163">
                  <c:v>194</c:v>
                </c:pt>
                <c:pt idx="164">
                  <c:v>196</c:v>
                </c:pt>
                <c:pt idx="165">
                  <c:v>197</c:v>
                </c:pt>
                <c:pt idx="166">
                  <c:v>198</c:v>
                </c:pt>
                <c:pt idx="167">
                  <c:v>199</c:v>
                </c:pt>
                <c:pt idx="168">
                  <c:v>201</c:v>
                </c:pt>
                <c:pt idx="169">
                  <c:v>201</c:v>
                </c:pt>
                <c:pt idx="170">
                  <c:v>202</c:v>
                </c:pt>
                <c:pt idx="171">
                  <c:v>203</c:v>
                </c:pt>
                <c:pt idx="172">
                  <c:v>204</c:v>
                </c:pt>
                <c:pt idx="173">
                  <c:v>206</c:v>
                </c:pt>
                <c:pt idx="174">
                  <c:v>206</c:v>
                </c:pt>
                <c:pt idx="175">
                  <c:v>207</c:v>
                </c:pt>
                <c:pt idx="176">
                  <c:v>208</c:v>
                </c:pt>
                <c:pt idx="177">
                  <c:v>210</c:v>
                </c:pt>
                <c:pt idx="178">
                  <c:v>212</c:v>
                </c:pt>
                <c:pt idx="179">
                  <c:v>213</c:v>
                </c:pt>
                <c:pt idx="180">
                  <c:v>214</c:v>
                </c:pt>
                <c:pt idx="181">
                  <c:v>215</c:v>
                </c:pt>
                <c:pt idx="182">
                  <c:v>217</c:v>
                </c:pt>
                <c:pt idx="183">
                  <c:v>218</c:v>
                </c:pt>
                <c:pt idx="184">
                  <c:v>219</c:v>
                </c:pt>
                <c:pt idx="185">
                  <c:v>223</c:v>
                </c:pt>
                <c:pt idx="186">
                  <c:v>225</c:v>
                </c:pt>
                <c:pt idx="187">
                  <c:v>227</c:v>
                </c:pt>
                <c:pt idx="188">
                  <c:v>228</c:v>
                </c:pt>
                <c:pt idx="189">
                  <c:v>229</c:v>
                </c:pt>
                <c:pt idx="190">
                  <c:v>230</c:v>
                </c:pt>
                <c:pt idx="191">
                  <c:v>231</c:v>
                </c:pt>
                <c:pt idx="192">
                  <c:v>233</c:v>
                </c:pt>
                <c:pt idx="193">
                  <c:v>234</c:v>
                </c:pt>
                <c:pt idx="194">
                  <c:v>235</c:v>
                </c:pt>
                <c:pt idx="195">
                  <c:v>236</c:v>
                </c:pt>
                <c:pt idx="196">
                  <c:v>239</c:v>
                </c:pt>
                <c:pt idx="197">
                  <c:v>240</c:v>
                </c:pt>
                <c:pt idx="198">
                  <c:v>242</c:v>
                </c:pt>
                <c:pt idx="199">
                  <c:v>243</c:v>
                </c:pt>
                <c:pt idx="200">
                  <c:v>244</c:v>
                </c:pt>
                <c:pt idx="201">
                  <c:v>245</c:v>
                </c:pt>
                <c:pt idx="202">
                  <c:v>246</c:v>
                </c:pt>
                <c:pt idx="203">
                  <c:v>247</c:v>
                </c:pt>
                <c:pt idx="204">
                  <c:v>248</c:v>
                </c:pt>
                <c:pt idx="205">
                  <c:v>249</c:v>
                </c:pt>
                <c:pt idx="206">
                  <c:v>251</c:v>
                </c:pt>
                <c:pt idx="207">
                  <c:v>252</c:v>
                </c:pt>
                <c:pt idx="208">
                  <c:v>253</c:v>
                </c:pt>
                <c:pt idx="209">
                  <c:v>254</c:v>
                </c:pt>
                <c:pt idx="210">
                  <c:v>255</c:v>
                </c:pt>
                <c:pt idx="211">
                  <c:v>256</c:v>
                </c:pt>
                <c:pt idx="212">
                  <c:v>257</c:v>
                </c:pt>
                <c:pt idx="213">
                  <c:v>259</c:v>
                </c:pt>
                <c:pt idx="214">
                  <c:v>260</c:v>
                </c:pt>
                <c:pt idx="215">
                  <c:v>261</c:v>
                </c:pt>
                <c:pt idx="216">
                  <c:v>262</c:v>
                </c:pt>
                <c:pt idx="217">
                  <c:v>264</c:v>
                </c:pt>
                <c:pt idx="218">
                  <c:v>265</c:v>
                </c:pt>
                <c:pt idx="219">
                  <c:v>266</c:v>
                </c:pt>
                <c:pt idx="220">
                  <c:v>267</c:v>
                </c:pt>
                <c:pt idx="221">
                  <c:v>268</c:v>
                </c:pt>
                <c:pt idx="222">
                  <c:v>269</c:v>
                </c:pt>
                <c:pt idx="223">
                  <c:v>269</c:v>
                </c:pt>
                <c:pt idx="224">
                  <c:v>269</c:v>
                </c:pt>
                <c:pt idx="225">
                  <c:v>271</c:v>
                </c:pt>
                <c:pt idx="226">
                  <c:v>272</c:v>
                </c:pt>
                <c:pt idx="227">
                  <c:v>273</c:v>
                </c:pt>
                <c:pt idx="228">
                  <c:v>274</c:v>
                </c:pt>
                <c:pt idx="229">
                  <c:v>275</c:v>
                </c:pt>
                <c:pt idx="230">
                  <c:v>276</c:v>
                </c:pt>
                <c:pt idx="231">
                  <c:v>277</c:v>
                </c:pt>
                <c:pt idx="232">
                  <c:v>279</c:v>
                </c:pt>
                <c:pt idx="233">
                  <c:v>280</c:v>
                </c:pt>
                <c:pt idx="234">
                  <c:v>281</c:v>
                </c:pt>
                <c:pt idx="235">
                  <c:v>282</c:v>
                </c:pt>
                <c:pt idx="236">
                  <c:v>285</c:v>
                </c:pt>
                <c:pt idx="237">
                  <c:v>286</c:v>
                </c:pt>
                <c:pt idx="238">
                  <c:v>290</c:v>
                </c:pt>
                <c:pt idx="239">
                  <c:v>291</c:v>
                </c:pt>
                <c:pt idx="240">
                  <c:v>293</c:v>
                </c:pt>
                <c:pt idx="241">
                  <c:v>294</c:v>
                </c:pt>
                <c:pt idx="242">
                  <c:v>296</c:v>
                </c:pt>
                <c:pt idx="243">
                  <c:v>297</c:v>
                </c:pt>
                <c:pt idx="244">
                  <c:v>298</c:v>
                </c:pt>
                <c:pt idx="245">
                  <c:v>298</c:v>
                </c:pt>
                <c:pt idx="246">
                  <c:v>299</c:v>
                </c:pt>
                <c:pt idx="247">
                  <c:v>300</c:v>
                </c:pt>
                <c:pt idx="248">
                  <c:v>301</c:v>
                </c:pt>
                <c:pt idx="249">
                  <c:v>302</c:v>
                </c:pt>
                <c:pt idx="250">
                  <c:v>303</c:v>
                </c:pt>
                <c:pt idx="251">
                  <c:v>308</c:v>
                </c:pt>
                <c:pt idx="252">
                  <c:v>311</c:v>
                </c:pt>
                <c:pt idx="253">
                  <c:v>312</c:v>
                </c:pt>
                <c:pt idx="254">
                  <c:v>313</c:v>
                </c:pt>
                <c:pt idx="255">
                  <c:v>313</c:v>
                </c:pt>
                <c:pt idx="256">
                  <c:v>314</c:v>
                </c:pt>
                <c:pt idx="257">
                  <c:v>316</c:v>
                </c:pt>
                <c:pt idx="258">
                  <c:v>316</c:v>
                </c:pt>
                <c:pt idx="259">
                  <c:v>321</c:v>
                </c:pt>
                <c:pt idx="260">
                  <c:v>322</c:v>
                </c:pt>
                <c:pt idx="261">
                  <c:v>323</c:v>
                </c:pt>
                <c:pt idx="262">
                  <c:v>324</c:v>
                </c:pt>
                <c:pt idx="263">
                  <c:v>326</c:v>
                </c:pt>
                <c:pt idx="264">
                  <c:v>327</c:v>
                </c:pt>
                <c:pt idx="265">
                  <c:v>328</c:v>
                </c:pt>
                <c:pt idx="266">
                  <c:v>329</c:v>
                </c:pt>
                <c:pt idx="267">
                  <c:v>330</c:v>
                </c:pt>
                <c:pt idx="268">
                  <c:v>331</c:v>
                </c:pt>
                <c:pt idx="269">
                  <c:v>332</c:v>
                </c:pt>
                <c:pt idx="270">
                  <c:v>334</c:v>
                </c:pt>
                <c:pt idx="271">
                  <c:v>335</c:v>
                </c:pt>
                <c:pt idx="272">
                  <c:v>336</c:v>
                </c:pt>
                <c:pt idx="273">
                  <c:v>337</c:v>
                </c:pt>
                <c:pt idx="274">
                  <c:v>339</c:v>
                </c:pt>
                <c:pt idx="275">
                  <c:v>339</c:v>
                </c:pt>
                <c:pt idx="276">
                  <c:v>340</c:v>
                </c:pt>
                <c:pt idx="277">
                  <c:v>341</c:v>
                </c:pt>
                <c:pt idx="278">
                  <c:v>342</c:v>
                </c:pt>
                <c:pt idx="279">
                  <c:v>344</c:v>
                </c:pt>
                <c:pt idx="280">
                  <c:v>344</c:v>
                </c:pt>
                <c:pt idx="281">
                  <c:v>345</c:v>
                </c:pt>
                <c:pt idx="282">
                  <c:v>346</c:v>
                </c:pt>
                <c:pt idx="283">
                  <c:v>350</c:v>
                </c:pt>
                <c:pt idx="284">
                  <c:v>351</c:v>
                </c:pt>
                <c:pt idx="285">
                  <c:v>352</c:v>
                </c:pt>
                <c:pt idx="286">
                  <c:v>353</c:v>
                </c:pt>
                <c:pt idx="287">
                  <c:v>354</c:v>
                </c:pt>
                <c:pt idx="288">
                  <c:v>355</c:v>
                </c:pt>
              </c:numCache>
            </c:numRef>
          </c:xVal>
          <c:yVal>
            <c:numRef>
              <c:f>baaah!$M$6:$M$1048576</c:f>
              <c:numCache>
                <c:formatCode>General</c:formatCode>
                <c:ptCount val="104857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-1.9823</c:v>
                </c:pt>
                <c:pt idx="4">
                  <c:v>-1.9823</c:v>
                </c:pt>
                <c:pt idx="5">
                  <c:v>-1.9823</c:v>
                </c:pt>
                <c:pt idx="6">
                  <c:v>-1.9823</c:v>
                </c:pt>
                <c:pt idx="7">
                  <c:v>-1.9823</c:v>
                </c:pt>
                <c:pt idx="8">
                  <c:v>-1.9823</c:v>
                </c:pt>
                <c:pt idx="9">
                  <c:v>-1.9823</c:v>
                </c:pt>
                <c:pt idx="10">
                  <c:v>-1.9823</c:v>
                </c:pt>
                <c:pt idx="11">
                  <c:v>-1.9823</c:v>
                </c:pt>
                <c:pt idx="12">
                  <c:v>-1.9823</c:v>
                </c:pt>
                <c:pt idx="13">
                  <c:v>-1.9823</c:v>
                </c:pt>
                <c:pt idx="14">
                  <c:v>-1.9823</c:v>
                </c:pt>
                <c:pt idx="15">
                  <c:v>-1.9823</c:v>
                </c:pt>
                <c:pt idx="16">
                  <c:v>-1.9823</c:v>
                </c:pt>
                <c:pt idx="17">
                  <c:v>-1.9823</c:v>
                </c:pt>
                <c:pt idx="18">
                  <c:v>-1.9823</c:v>
                </c:pt>
                <c:pt idx="19">
                  <c:v>-1.9823</c:v>
                </c:pt>
                <c:pt idx="20">
                  <c:v>-1.9823</c:v>
                </c:pt>
                <c:pt idx="21">
                  <c:v>-1.9823</c:v>
                </c:pt>
                <c:pt idx="22">
                  <c:v>-1.9823</c:v>
                </c:pt>
                <c:pt idx="23">
                  <c:v>-1.9823</c:v>
                </c:pt>
                <c:pt idx="24">
                  <c:v>-1.9823</c:v>
                </c:pt>
                <c:pt idx="25">
                  <c:v>-1.9823</c:v>
                </c:pt>
                <c:pt idx="26">
                  <c:v>-1.9823</c:v>
                </c:pt>
                <c:pt idx="27">
                  <c:v>-1.9823</c:v>
                </c:pt>
                <c:pt idx="28">
                  <c:v>-1.9823</c:v>
                </c:pt>
                <c:pt idx="29">
                  <c:v>-1.9823</c:v>
                </c:pt>
                <c:pt idx="30">
                  <c:v>-1.9823</c:v>
                </c:pt>
                <c:pt idx="31">
                  <c:v>-1.9823</c:v>
                </c:pt>
                <c:pt idx="32">
                  <c:v>-1.9823</c:v>
                </c:pt>
                <c:pt idx="33">
                  <c:v>-1.9823</c:v>
                </c:pt>
                <c:pt idx="34">
                  <c:v>-1.88205</c:v>
                </c:pt>
                <c:pt idx="35">
                  <c:v>-1.88205</c:v>
                </c:pt>
                <c:pt idx="36">
                  <c:v>-1.88205</c:v>
                </c:pt>
                <c:pt idx="37">
                  <c:v>-1.88205</c:v>
                </c:pt>
                <c:pt idx="38">
                  <c:v>-1.88205</c:v>
                </c:pt>
                <c:pt idx="39">
                  <c:v>-1.88205</c:v>
                </c:pt>
                <c:pt idx="40">
                  <c:v>-1.88205</c:v>
                </c:pt>
                <c:pt idx="41">
                  <c:v>-1.88205</c:v>
                </c:pt>
                <c:pt idx="42">
                  <c:v>-1.88205</c:v>
                </c:pt>
                <c:pt idx="43">
                  <c:v>-1.88205</c:v>
                </c:pt>
                <c:pt idx="44">
                  <c:v>-1.88205</c:v>
                </c:pt>
                <c:pt idx="45">
                  <c:v>-1.88205</c:v>
                </c:pt>
                <c:pt idx="46">
                  <c:v>-1.88205</c:v>
                </c:pt>
                <c:pt idx="47">
                  <c:v>-1.88205</c:v>
                </c:pt>
                <c:pt idx="48">
                  <c:v>-1.88205</c:v>
                </c:pt>
                <c:pt idx="49">
                  <c:v>-1.88205</c:v>
                </c:pt>
                <c:pt idx="50">
                  <c:v>-1.88205</c:v>
                </c:pt>
                <c:pt idx="51">
                  <c:v>-1.88205</c:v>
                </c:pt>
                <c:pt idx="52">
                  <c:v>-1.88205</c:v>
                </c:pt>
                <c:pt idx="53">
                  <c:v>-1.88205</c:v>
                </c:pt>
                <c:pt idx="54">
                  <c:v>-1.88205</c:v>
                </c:pt>
                <c:pt idx="55">
                  <c:v>-1.88205</c:v>
                </c:pt>
                <c:pt idx="56">
                  <c:v>-1.88205</c:v>
                </c:pt>
                <c:pt idx="57">
                  <c:v>-1.88205</c:v>
                </c:pt>
                <c:pt idx="58">
                  <c:v>-1.88205</c:v>
                </c:pt>
                <c:pt idx="59">
                  <c:v>-1.88205</c:v>
                </c:pt>
                <c:pt idx="60">
                  <c:v>-1.88205</c:v>
                </c:pt>
                <c:pt idx="61">
                  <c:v>-1.88205</c:v>
                </c:pt>
                <c:pt idx="62">
                  <c:v>-1.88205</c:v>
                </c:pt>
                <c:pt idx="63">
                  <c:v>-1.88205</c:v>
                </c:pt>
                <c:pt idx="64">
                  <c:v>-1.88205</c:v>
                </c:pt>
                <c:pt idx="65">
                  <c:v>-1.88205</c:v>
                </c:pt>
                <c:pt idx="66">
                  <c:v>-1.88205</c:v>
                </c:pt>
                <c:pt idx="67">
                  <c:v>-1.88205</c:v>
                </c:pt>
                <c:pt idx="68">
                  <c:v>-1.88205</c:v>
                </c:pt>
                <c:pt idx="69">
                  <c:v>-1.88205</c:v>
                </c:pt>
                <c:pt idx="70">
                  <c:v>-1.88205</c:v>
                </c:pt>
                <c:pt idx="71">
                  <c:v>-1.88205</c:v>
                </c:pt>
                <c:pt idx="72">
                  <c:v>-1.88205</c:v>
                </c:pt>
                <c:pt idx="73">
                  <c:v>-1.88205</c:v>
                </c:pt>
                <c:pt idx="74">
                  <c:v>-1.88205</c:v>
                </c:pt>
                <c:pt idx="75">
                  <c:v>-1.7726833333333334</c:v>
                </c:pt>
                <c:pt idx="76">
                  <c:v>-1.7726833333333334</c:v>
                </c:pt>
                <c:pt idx="77">
                  <c:v>-1.7726833333333334</c:v>
                </c:pt>
                <c:pt idx="78">
                  <c:v>-1.74325</c:v>
                </c:pt>
                <c:pt idx="79">
                  <c:v>-1.74325</c:v>
                </c:pt>
                <c:pt idx="80">
                  <c:v>-1.74325</c:v>
                </c:pt>
                <c:pt idx="81">
                  <c:v>-1.74325</c:v>
                </c:pt>
                <c:pt idx="82">
                  <c:v>-1.74325</c:v>
                </c:pt>
                <c:pt idx="83">
                  <c:v>-1.74325</c:v>
                </c:pt>
                <c:pt idx="84">
                  <c:v>-1.74325</c:v>
                </c:pt>
                <c:pt idx="85">
                  <c:v>-1.7432333333333334</c:v>
                </c:pt>
                <c:pt idx="86">
                  <c:v>-1.7432333333333334</c:v>
                </c:pt>
                <c:pt idx="87">
                  <c:v>-1.7432333333333334</c:v>
                </c:pt>
                <c:pt idx="88">
                  <c:v>-1.7432333333333334</c:v>
                </c:pt>
                <c:pt idx="89">
                  <c:v>-1.7432333333333334</c:v>
                </c:pt>
                <c:pt idx="90">
                  <c:v>-1.7432333333333334</c:v>
                </c:pt>
                <c:pt idx="91">
                  <c:v>-1.7432333333333334</c:v>
                </c:pt>
                <c:pt idx="92">
                  <c:v>-1.7432333333333334</c:v>
                </c:pt>
                <c:pt idx="93">
                  <c:v>-1.7432333333333334</c:v>
                </c:pt>
                <c:pt idx="94">
                  <c:v>-1.53525</c:v>
                </c:pt>
                <c:pt idx="95">
                  <c:v>-1.53525</c:v>
                </c:pt>
                <c:pt idx="96">
                  <c:v>-1.53525</c:v>
                </c:pt>
                <c:pt idx="97">
                  <c:v>-1.53525</c:v>
                </c:pt>
                <c:pt idx="98">
                  <c:v>-1.53525</c:v>
                </c:pt>
                <c:pt idx="99">
                  <c:v>-1.53525</c:v>
                </c:pt>
                <c:pt idx="100">
                  <c:v>-1.53525</c:v>
                </c:pt>
                <c:pt idx="101">
                  <c:v>-1.53525</c:v>
                </c:pt>
                <c:pt idx="102">
                  <c:v>-1.53525</c:v>
                </c:pt>
                <c:pt idx="103">
                  <c:v>-1.53525</c:v>
                </c:pt>
                <c:pt idx="104">
                  <c:v>-1.53525</c:v>
                </c:pt>
                <c:pt idx="105">
                  <c:v>-1.53525</c:v>
                </c:pt>
                <c:pt idx="106">
                  <c:v>-1.53525</c:v>
                </c:pt>
                <c:pt idx="107">
                  <c:v>-1.53525</c:v>
                </c:pt>
                <c:pt idx="108">
                  <c:v>-1.53525</c:v>
                </c:pt>
                <c:pt idx="109">
                  <c:v>-1.53525</c:v>
                </c:pt>
                <c:pt idx="110">
                  <c:v>-1.53525</c:v>
                </c:pt>
                <c:pt idx="111">
                  <c:v>-1.53525</c:v>
                </c:pt>
                <c:pt idx="112">
                  <c:v>-1.53525</c:v>
                </c:pt>
                <c:pt idx="113">
                  <c:v>-1.53525</c:v>
                </c:pt>
                <c:pt idx="114">
                  <c:v>-1.53525</c:v>
                </c:pt>
                <c:pt idx="115">
                  <c:v>-1.53525</c:v>
                </c:pt>
                <c:pt idx="116">
                  <c:v>-1.53525</c:v>
                </c:pt>
                <c:pt idx="117">
                  <c:v>-1.53525</c:v>
                </c:pt>
                <c:pt idx="118">
                  <c:v>-1.53525</c:v>
                </c:pt>
                <c:pt idx="119">
                  <c:v>-1.53525</c:v>
                </c:pt>
                <c:pt idx="120">
                  <c:v>-1.53525</c:v>
                </c:pt>
                <c:pt idx="121">
                  <c:v>-1.53525</c:v>
                </c:pt>
                <c:pt idx="122">
                  <c:v>-1.53525</c:v>
                </c:pt>
                <c:pt idx="123">
                  <c:v>-1.53525</c:v>
                </c:pt>
                <c:pt idx="124">
                  <c:v>-1.4329833333333333</c:v>
                </c:pt>
                <c:pt idx="125">
                  <c:v>-1.4329833333333333</c:v>
                </c:pt>
                <c:pt idx="126">
                  <c:v>-1.4329833333333333</c:v>
                </c:pt>
                <c:pt idx="127">
                  <c:v>-1.4329833333333333</c:v>
                </c:pt>
                <c:pt idx="128">
                  <c:v>-1.4329833333333333</c:v>
                </c:pt>
                <c:pt idx="129">
                  <c:v>-1.4329833333333333</c:v>
                </c:pt>
                <c:pt idx="130">
                  <c:v>-1.4329833333333333</c:v>
                </c:pt>
                <c:pt idx="131">
                  <c:v>-1.4329833333333333</c:v>
                </c:pt>
                <c:pt idx="132">
                  <c:v>-1.4329833333333333</c:v>
                </c:pt>
                <c:pt idx="133">
                  <c:v>-1.3291833333333334</c:v>
                </c:pt>
                <c:pt idx="134">
                  <c:v>-1.3291833333333334</c:v>
                </c:pt>
                <c:pt idx="135">
                  <c:v>-1.3291833333333334</c:v>
                </c:pt>
                <c:pt idx="136">
                  <c:v>-1.3291833333333334</c:v>
                </c:pt>
                <c:pt idx="137">
                  <c:v>-1.3291833333333334</c:v>
                </c:pt>
                <c:pt idx="138">
                  <c:v>-1.3291833333333334</c:v>
                </c:pt>
                <c:pt idx="139">
                  <c:v>-1.3291833333333334</c:v>
                </c:pt>
                <c:pt idx="140">
                  <c:v>-1.2129833333333333</c:v>
                </c:pt>
                <c:pt idx="141">
                  <c:v>-1.2129833333333333</c:v>
                </c:pt>
                <c:pt idx="142">
                  <c:v>-1.1485166666666666</c:v>
                </c:pt>
                <c:pt idx="143">
                  <c:v>-1.1485166666666666</c:v>
                </c:pt>
                <c:pt idx="144">
                  <c:v>-1.1485166666666666</c:v>
                </c:pt>
                <c:pt idx="145">
                  <c:v>-1.1485166666666666</c:v>
                </c:pt>
                <c:pt idx="146">
                  <c:v>-1.1485166666666666</c:v>
                </c:pt>
                <c:pt idx="147">
                  <c:v>-1.1485166666666666</c:v>
                </c:pt>
                <c:pt idx="148">
                  <c:v>-1.1485166666666666</c:v>
                </c:pt>
                <c:pt idx="149">
                  <c:v>-1.1485166666666666</c:v>
                </c:pt>
                <c:pt idx="150">
                  <c:v>-1.1485166666666666</c:v>
                </c:pt>
                <c:pt idx="151">
                  <c:v>-1.1485166666666666</c:v>
                </c:pt>
                <c:pt idx="152">
                  <c:v>-1.0374833333333333</c:v>
                </c:pt>
                <c:pt idx="153">
                  <c:v>-1.0374833333333333</c:v>
                </c:pt>
                <c:pt idx="154">
                  <c:v>-1.0374833333333333</c:v>
                </c:pt>
                <c:pt idx="155">
                  <c:v>-1.0374833333333333</c:v>
                </c:pt>
                <c:pt idx="156">
                  <c:v>-1.0374833333333333</c:v>
                </c:pt>
                <c:pt idx="157">
                  <c:v>-1.0374833333333333</c:v>
                </c:pt>
                <c:pt idx="158">
                  <c:v>-1.0374833333333333</c:v>
                </c:pt>
                <c:pt idx="159">
                  <c:v>-1.0374833333333333</c:v>
                </c:pt>
                <c:pt idx="160">
                  <c:v>-1.0374833333333333</c:v>
                </c:pt>
                <c:pt idx="161">
                  <c:v>-1.0374833333333333</c:v>
                </c:pt>
                <c:pt idx="162">
                  <c:v>-1.0374833333333333</c:v>
                </c:pt>
                <c:pt idx="163">
                  <c:v>-1.0374833333333333</c:v>
                </c:pt>
                <c:pt idx="164">
                  <c:v>-1.0374833333333333</c:v>
                </c:pt>
                <c:pt idx="165">
                  <c:v>-1.0374833333333333</c:v>
                </c:pt>
                <c:pt idx="166">
                  <c:v>-1.0374833333333333</c:v>
                </c:pt>
                <c:pt idx="167">
                  <c:v>-1.0374833333333333</c:v>
                </c:pt>
                <c:pt idx="168">
                  <c:v>-1.0374833333333333</c:v>
                </c:pt>
                <c:pt idx="169">
                  <c:v>-1.0374833333333333</c:v>
                </c:pt>
                <c:pt idx="170">
                  <c:v>-1.0374833333333333</c:v>
                </c:pt>
                <c:pt idx="171">
                  <c:v>-1.0374833333333333</c:v>
                </c:pt>
                <c:pt idx="172">
                  <c:v>-1.0374833333333333</c:v>
                </c:pt>
                <c:pt idx="173">
                  <c:v>-1.0374833333333333</c:v>
                </c:pt>
                <c:pt idx="174">
                  <c:v>-1.0374666666666665</c:v>
                </c:pt>
                <c:pt idx="175">
                  <c:v>-1.0374666666666665</c:v>
                </c:pt>
                <c:pt idx="176">
                  <c:v>-1.0374666666666665</c:v>
                </c:pt>
                <c:pt idx="177">
                  <c:v>-1.0374666666666665</c:v>
                </c:pt>
                <c:pt idx="178">
                  <c:v>-1.0374666666666665</c:v>
                </c:pt>
                <c:pt idx="179">
                  <c:v>-1.0374666666666665</c:v>
                </c:pt>
                <c:pt idx="180">
                  <c:v>-1.0374666666666665</c:v>
                </c:pt>
                <c:pt idx="181">
                  <c:v>-1.0374666666666665</c:v>
                </c:pt>
                <c:pt idx="182">
                  <c:v>-1.0374666666666665</c:v>
                </c:pt>
                <c:pt idx="183">
                  <c:v>-1.0374666666666665</c:v>
                </c:pt>
                <c:pt idx="184">
                  <c:v>-1.0374666666666665</c:v>
                </c:pt>
                <c:pt idx="185">
                  <c:v>-0.97429999999999994</c:v>
                </c:pt>
                <c:pt idx="186">
                  <c:v>-0.97429999999999994</c:v>
                </c:pt>
                <c:pt idx="187">
                  <c:v>-0.97429999999999994</c:v>
                </c:pt>
                <c:pt idx="188">
                  <c:v>-0.97429999999999994</c:v>
                </c:pt>
                <c:pt idx="189">
                  <c:v>-0.97429999999999994</c:v>
                </c:pt>
                <c:pt idx="190">
                  <c:v>-0.97429999999999994</c:v>
                </c:pt>
                <c:pt idx="191">
                  <c:v>-0.97429999999999994</c:v>
                </c:pt>
                <c:pt idx="192">
                  <c:v>-0.97429999999999994</c:v>
                </c:pt>
                <c:pt idx="193">
                  <c:v>-0.97429999999999994</c:v>
                </c:pt>
                <c:pt idx="194">
                  <c:v>-0.97429999999999994</c:v>
                </c:pt>
                <c:pt idx="195">
                  <c:v>-0.97429999999999994</c:v>
                </c:pt>
                <c:pt idx="196">
                  <c:v>-0.83223333333333338</c:v>
                </c:pt>
                <c:pt idx="197">
                  <c:v>-0.83223333333333338</c:v>
                </c:pt>
                <c:pt idx="198">
                  <c:v>-0.66375000000000006</c:v>
                </c:pt>
                <c:pt idx="199">
                  <c:v>-0.66375000000000006</c:v>
                </c:pt>
                <c:pt idx="200">
                  <c:v>-0.66375000000000006</c:v>
                </c:pt>
                <c:pt idx="201">
                  <c:v>-0.66375000000000006</c:v>
                </c:pt>
                <c:pt idx="202">
                  <c:v>-0.66375000000000006</c:v>
                </c:pt>
                <c:pt idx="203">
                  <c:v>-0.66375000000000006</c:v>
                </c:pt>
                <c:pt idx="204">
                  <c:v>-0.66375000000000006</c:v>
                </c:pt>
                <c:pt idx="205">
                  <c:v>-0.66375000000000006</c:v>
                </c:pt>
                <c:pt idx="206">
                  <c:v>-0.66375000000000006</c:v>
                </c:pt>
                <c:pt idx="207">
                  <c:v>-0.66375000000000006</c:v>
                </c:pt>
                <c:pt idx="208">
                  <c:v>-0.66375000000000006</c:v>
                </c:pt>
                <c:pt idx="209">
                  <c:v>-0.66375000000000006</c:v>
                </c:pt>
                <c:pt idx="210">
                  <c:v>-0.66375000000000006</c:v>
                </c:pt>
                <c:pt idx="211">
                  <c:v>-0.66375000000000006</c:v>
                </c:pt>
                <c:pt idx="212">
                  <c:v>-0.66375000000000006</c:v>
                </c:pt>
                <c:pt idx="213">
                  <c:v>-0.66375000000000006</c:v>
                </c:pt>
                <c:pt idx="214">
                  <c:v>-0.66375000000000006</c:v>
                </c:pt>
                <c:pt idx="215">
                  <c:v>-0.66375000000000006</c:v>
                </c:pt>
                <c:pt idx="216">
                  <c:v>-0.66375000000000006</c:v>
                </c:pt>
                <c:pt idx="217">
                  <c:v>-0.66375000000000006</c:v>
                </c:pt>
                <c:pt idx="218">
                  <c:v>-0.66375000000000006</c:v>
                </c:pt>
                <c:pt idx="219">
                  <c:v>-0.66375000000000006</c:v>
                </c:pt>
                <c:pt idx="220">
                  <c:v>-0.66375000000000006</c:v>
                </c:pt>
                <c:pt idx="221">
                  <c:v>-0.66375000000000006</c:v>
                </c:pt>
                <c:pt idx="222">
                  <c:v>-0.66375000000000006</c:v>
                </c:pt>
                <c:pt idx="223">
                  <c:v>-0.66375000000000006</c:v>
                </c:pt>
                <c:pt idx="224">
                  <c:v>-0.56709999999999994</c:v>
                </c:pt>
                <c:pt idx="225">
                  <c:v>-0.56709999999999994</c:v>
                </c:pt>
                <c:pt idx="226">
                  <c:v>-0.56709999999999994</c:v>
                </c:pt>
                <c:pt idx="227">
                  <c:v>-0.56709999999999994</c:v>
                </c:pt>
                <c:pt idx="228">
                  <c:v>-0.56709999999999994</c:v>
                </c:pt>
                <c:pt idx="229">
                  <c:v>-0.56709999999999994</c:v>
                </c:pt>
                <c:pt idx="230">
                  <c:v>-0.56709999999999994</c:v>
                </c:pt>
                <c:pt idx="231">
                  <c:v>-0.56709999999999994</c:v>
                </c:pt>
                <c:pt idx="232">
                  <c:v>-0.56709999999999994</c:v>
                </c:pt>
                <c:pt idx="233">
                  <c:v>-0.56709999999999994</c:v>
                </c:pt>
                <c:pt idx="234">
                  <c:v>-0.56709999999999994</c:v>
                </c:pt>
                <c:pt idx="235">
                  <c:v>-0.56709999999999994</c:v>
                </c:pt>
                <c:pt idx="236">
                  <c:v>-0.44351666666666678</c:v>
                </c:pt>
                <c:pt idx="237">
                  <c:v>-0.44351666666666678</c:v>
                </c:pt>
                <c:pt idx="238">
                  <c:v>-7.2599999999999998E-2</c:v>
                </c:pt>
                <c:pt idx="239">
                  <c:v>-7.2599999999999998E-2</c:v>
                </c:pt>
                <c:pt idx="240">
                  <c:v>1.2599999999999945E-2</c:v>
                </c:pt>
                <c:pt idx="241">
                  <c:v>1.2599999999999945E-2</c:v>
                </c:pt>
                <c:pt idx="242">
                  <c:v>8.0166666666666497E-2</c:v>
                </c:pt>
                <c:pt idx="243">
                  <c:v>8.0166666666666497E-2</c:v>
                </c:pt>
                <c:pt idx="244">
                  <c:v>0.1469999999999998</c:v>
                </c:pt>
                <c:pt idx="245">
                  <c:v>0.14701666666666657</c:v>
                </c:pt>
                <c:pt idx="246">
                  <c:v>0.14701666666666657</c:v>
                </c:pt>
                <c:pt idx="247">
                  <c:v>0.14701666666666657</c:v>
                </c:pt>
                <c:pt idx="248">
                  <c:v>0.14701666666666657</c:v>
                </c:pt>
                <c:pt idx="249">
                  <c:v>0.14701666666666657</c:v>
                </c:pt>
                <c:pt idx="250">
                  <c:v>0.14701666666666657</c:v>
                </c:pt>
                <c:pt idx="251">
                  <c:v>0.33888333333333343</c:v>
                </c:pt>
                <c:pt idx="252">
                  <c:v>0.37843333333333318</c:v>
                </c:pt>
                <c:pt idx="253">
                  <c:v>0.37843333333333318</c:v>
                </c:pt>
                <c:pt idx="254">
                  <c:v>0.40783333333333349</c:v>
                </c:pt>
                <c:pt idx="255">
                  <c:v>0.40783333333333349</c:v>
                </c:pt>
                <c:pt idx="256">
                  <c:v>0.40783333333333349</c:v>
                </c:pt>
                <c:pt idx="257">
                  <c:v>0.40783333333333349</c:v>
                </c:pt>
                <c:pt idx="258">
                  <c:v>0.4078666666666666</c:v>
                </c:pt>
                <c:pt idx="259">
                  <c:v>0.51975000000000016</c:v>
                </c:pt>
                <c:pt idx="260">
                  <c:v>0.51975000000000016</c:v>
                </c:pt>
                <c:pt idx="261">
                  <c:v>0.51975000000000016</c:v>
                </c:pt>
                <c:pt idx="262">
                  <c:v>0.51975000000000016</c:v>
                </c:pt>
                <c:pt idx="263">
                  <c:v>0.51975000000000016</c:v>
                </c:pt>
                <c:pt idx="264">
                  <c:v>0.51975000000000016</c:v>
                </c:pt>
                <c:pt idx="265">
                  <c:v>0.51975000000000016</c:v>
                </c:pt>
                <c:pt idx="266">
                  <c:v>0.51975000000000016</c:v>
                </c:pt>
                <c:pt idx="267">
                  <c:v>0.51975000000000016</c:v>
                </c:pt>
                <c:pt idx="268">
                  <c:v>0.51975000000000016</c:v>
                </c:pt>
                <c:pt idx="269">
                  <c:v>0.51975000000000016</c:v>
                </c:pt>
                <c:pt idx="270">
                  <c:v>0.51975000000000016</c:v>
                </c:pt>
                <c:pt idx="271">
                  <c:v>0.51975000000000016</c:v>
                </c:pt>
                <c:pt idx="272">
                  <c:v>0.51975000000000016</c:v>
                </c:pt>
                <c:pt idx="273">
                  <c:v>0.51975000000000016</c:v>
                </c:pt>
                <c:pt idx="274">
                  <c:v>0.51975000000000016</c:v>
                </c:pt>
                <c:pt idx="275">
                  <c:v>0.51975000000000016</c:v>
                </c:pt>
                <c:pt idx="276">
                  <c:v>0.51975000000000016</c:v>
                </c:pt>
                <c:pt idx="277">
                  <c:v>0.51975000000000016</c:v>
                </c:pt>
                <c:pt idx="278">
                  <c:v>0.51975000000000016</c:v>
                </c:pt>
                <c:pt idx="279">
                  <c:v>0.51975000000000016</c:v>
                </c:pt>
                <c:pt idx="280">
                  <c:v>0.54726666666666679</c:v>
                </c:pt>
                <c:pt idx="281">
                  <c:v>0.54726666666666679</c:v>
                </c:pt>
                <c:pt idx="282">
                  <c:v>0.54726666666666679</c:v>
                </c:pt>
                <c:pt idx="283">
                  <c:v>0.54726666666666679</c:v>
                </c:pt>
                <c:pt idx="284">
                  <c:v>0.54726666666666679</c:v>
                </c:pt>
                <c:pt idx="285">
                  <c:v>0.54726666666666679</c:v>
                </c:pt>
                <c:pt idx="286">
                  <c:v>0.54726666666666679</c:v>
                </c:pt>
                <c:pt idx="287">
                  <c:v>0.54726666666666679</c:v>
                </c:pt>
                <c:pt idx="288">
                  <c:v>0.54726666666666679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DEF-4FD6-AA73-17FF1996B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991903"/>
        <c:axId val="2071994815"/>
      </c:scatterChart>
      <c:valAx>
        <c:axId val="207199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994815"/>
        <c:crosses val="autoZero"/>
        <c:crossBetween val="midCat"/>
      </c:valAx>
      <c:valAx>
        <c:axId val="207199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991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state v total 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baaah!$N$9:$N$294</c:f>
              <c:numCache>
                <c:formatCode>General</c:formatCode>
                <c:ptCount val="286"/>
                <c:pt idx="0">
                  <c:v>0.51665000000000005</c:v>
                </c:pt>
                <c:pt idx="1">
                  <c:v>0.51665000000000005</c:v>
                </c:pt>
                <c:pt idx="2">
                  <c:v>0.51665000000000005</c:v>
                </c:pt>
                <c:pt idx="3">
                  <c:v>0.51665000000000005</c:v>
                </c:pt>
                <c:pt idx="4">
                  <c:v>0.51665000000000005</c:v>
                </c:pt>
                <c:pt idx="5">
                  <c:v>0.51665000000000005</c:v>
                </c:pt>
                <c:pt idx="6">
                  <c:v>0.51665000000000005</c:v>
                </c:pt>
                <c:pt idx="7">
                  <c:v>0.51665000000000005</c:v>
                </c:pt>
                <c:pt idx="8">
                  <c:v>0.51665000000000005</c:v>
                </c:pt>
                <c:pt idx="9">
                  <c:v>0.51665000000000005</c:v>
                </c:pt>
                <c:pt idx="10">
                  <c:v>0.51665000000000005</c:v>
                </c:pt>
                <c:pt idx="11">
                  <c:v>0.51665000000000005</c:v>
                </c:pt>
                <c:pt idx="12">
                  <c:v>0.51665000000000005</c:v>
                </c:pt>
                <c:pt idx="13">
                  <c:v>0.51665000000000005</c:v>
                </c:pt>
                <c:pt idx="14">
                  <c:v>0.51665000000000005</c:v>
                </c:pt>
                <c:pt idx="15">
                  <c:v>0.51666666666666672</c:v>
                </c:pt>
                <c:pt idx="16">
                  <c:v>0.51666666666666672</c:v>
                </c:pt>
                <c:pt idx="17">
                  <c:v>0.51666666666666672</c:v>
                </c:pt>
                <c:pt idx="18">
                  <c:v>0.56073333333333342</c:v>
                </c:pt>
                <c:pt idx="19">
                  <c:v>0.56074999999999997</c:v>
                </c:pt>
                <c:pt idx="20">
                  <c:v>0.56074999999999997</c:v>
                </c:pt>
                <c:pt idx="21">
                  <c:v>0.56074999999999997</c:v>
                </c:pt>
                <c:pt idx="22">
                  <c:v>0.56074999999999997</c:v>
                </c:pt>
                <c:pt idx="23">
                  <c:v>0.56074999999999997</c:v>
                </c:pt>
                <c:pt idx="24">
                  <c:v>0.56074999999999997</c:v>
                </c:pt>
                <c:pt idx="25">
                  <c:v>0.56074999999999997</c:v>
                </c:pt>
                <c:pt idx="26">
                  <c:v>0.56074999999999997</c:v>
                </c:pt>
                <c:pt idx="27">
                  <c:v>0.6610166666666667</c:v>
                </c:pt>
                <c:pt idx="28">
                  <c:v>0.6610166666666667</c:v>
                </c:pt>
                <c:pt idx="29">
                  <c:v>0.6610166666666667</c:v>
                </c:pt>
                <c:pt idx="30">
                  <c:v>0.6610166666666667</c:v>
                </c:pt>
                <c:pt idx="31">
                  <c:v>0.76126666666666665</c:v>
                </c:pt>
                <c:pt idx="32">
                  <c:v>0.76126666666666665</c:v>
                </c:pt>
                <c:pt idx="33">
                  <c:v>0.76126666666666665</c:v>
                </c:pt>
                <c:pt idx="34">
                  <c:v>0.76126666666666665</c:v>
                </c:pt>
                <c:pt idx="35">
                  <c:v>0.76126666666666665</c:v>
                </c:pt>
                <c:pt idx="36">
                  <c:v>0.76126666666666665</c:v>
                </c:pt>
                <c:pt idx="37">
                  <c:v>0.76126666666666665</c:v>
                </c:pt>
                <c:pt idx="38">
                  <c:v>0.76126666666666665</c:v>
                </c:pt>
                <c:pt idx="39">
                  <c:v>0.76126666666666665</c:v>
                </c:pt>
                <c:pt idx="40">
                  <c:v>0.76126666666666665</c:v>
                </c:pt>
                <c:pt idx="41">
                  <c:v>0.76126666666666665</c:v>
                </c:pt>
                <c:pt idx="42">
                  <c:v>0.76126666666666665</c:v>
                </c:pt>
                <c:pt idx="43">
                  <c:v>0.76126666666666665</c:v>
                </c:pt>
                <c:pt idx="44">
                  <c:v>0.76126666666666665</c:v>
                </c:pt>
                <c:pt idx="45">
                  <c:v>0.76126666666666665</c:v>
                </c:pt>
                <c:pt idx="46">
                  <c:v>0.76126666666666665</c:v>
                </c:pt>
                <c:pt idx="47">
                  <c:v>0.76126666666666665</c:v>
                </c:pt>
                <c:pt idx="48">
                  <c:v>0.82309999999999994</c:v>
                </c:pt>
                <c:pt idx="49">
                  <c:v>0.82309999999999994</c:v>
                </c:pt>
                <c:pt idx="50">
                  <c:v>0.82309999999999994</c:v>
                </c:pt>
                <c:pt idx="51">
                  <c:v>0.82309999999999994</c:v>
                </c:pt>
                <c:pt idx="52">
                  <c:v>0.82309999999999994</c:v>
                </c:pt>
                <c:pt idx="53">
                  <c:v>0.82309999999999994</c:v>
                </c:pt>
                <c:pt idx="54">
                  <c:v>0.82309999999999994</c:v>
                </c:pt>
                <c:pt idx="55">
                  <c:v>0.82309999999999994</c:v>
                </c:pt>
                <c:pt idx="56">
                  <c:v>0.82309999999999994</c:v>
                </c:pt>
                <c:pt idx="57">
                  <c:v>0.82309999999999994</c:v>
                </c:pt>
                <c:pt idx="58">
                  <c:v>0.82309999999999994</c:v>
                </c:pt>
                <c:pt idx="59">
                  <c:v>0.82309999999999994</c:v>
                </c:pt>
                <c:pt idx="60">
                  <c:v>0.82309999999999994</c:v>
                </c:pt>
                <c:pt idx="61">
                  <c:v>0.82309999999999994</c:v>
                </c:pt>
                <c:pt idx="62">
                  <c:v>0.82309999999999994</c:v>
                </c:pt>
                <c:pt idx="63">
                  <c:v>0.82309999999999994</c:v>
                </c:pt>
                <c:pt idx="64">
                  <c:v>0.82309999999999994</c:v>
                </c:pt>
                <c:pt idx="65">
                  <c:v>1.1825833333333333</c:v>
                </c:pt>
                <c:pt idx="66">
                  <c:v>1.1825999999999999</c:v>
                </c:pt>
                <c:pt idx="67">
                  <c:v>1.1825999999999999</c:v>
                </c:pt>
                <c:pt idx="68">
                  <c:v>1.1825999999999999</c:v>
                </c:pt>
                <c:pt idx="69">
                  <c:v>1.1825999999999999</c:v>
                </c:pt>
                <c:pt idx="70">
                  <c:v>1.2008000000000001</c:v>
                </c:pt>
                <c:pt idx="71">
                  <c:v>1.2096833333333334</c:v>
                </c:pt>
                <c:pt idx="72">
                  <c:v>1.3190500000000001</c:v>
                </c:pt>
                <c:pt idx="73">
                  <c:v>1.3190500000000001</c:v>
                </c:pt>
                <c:pt idx="74">
                  <c:v>1.3190666666666666</c:v>
                </c:pt>
                <c:pt idx="75">
                  <c:v>1.3485</c:v>
                </c:pt>
                <c:pt idx="76">
                  <c:v>1.3663666666666667</c:v>
                </c:pt>
                <c:pt idx="77">
                  <c:v>1.3663833333333335</c:v>
                </c:pt>
                <c:pt idx="78">
                  <c:v>1.3663833333333335</c:v>
                </c:pt>
                <c:pt idx="79">
                  <c:v>1.3663833333333335</c:v>
                </c:pt>
                <c:pt idx="80">
                  <c:v>1.3663833333333335</c:v>
                </c:pt>
                <c:pt idx="81">
                  <c:v>1.3663833333333335</c:v>
                </c:pt>
                <c:pt idx="82">
                  <c:v>1.3664000000000001</c:v>
                </c:pt>
                <c:pt idx="83">
                  <c:v>1.3664000000000001</c:v>
                </c:pt>
                <c:pt idx="84">
                  <c:v>1.3664000000000001</c:v>
                </c:pt>
                <c:pt idx="85">
                  <c:v>1.3664000000000001</c:v>
                </c:pt>
                <c:pt idx="86">
                  <c:v>1.3664000000000001</c:v>
                </c:pt>
                <c:pt idx="87">
                  <c:v>1.3664000000000001</c:v>
                </c:pt>
                <c:pt idx="88">
                  <c:v>1.3664000000000001</c:v>
                </c:pt>
                <c:pt idx="89">
                  <c:v>1.3664000000000001</c:v>
                </c:pt>
                <c:pt idx="90">
                  <c:v>1.3664000000000001</c:v>
                </c:pt>
                <c:pt idx="91">
                  <c:v>1.5743833333333335</c:v>
                </c:pt>
                <c:pt idx="92">
                  <c:v>1.5743833333333335</c:v>
                </c:pt>
                <c:pt idx="93">
                  <c:v>1.5743833333333335</c:v>
                </c:pt>
                <c:pt idx="94">
                  <c:v>1.5743833333333335</c:v>
                </c:pt>
                <c:pt idx="95">
                  <c:v>1.5743833333333335</c:v>
                </c:pt>
                <c:pt idx="96">
                  <c:v>1.5743833333333335</c:v>
                </c:pt>
                <c:pt idx="97">
                  <c:v>1.5743833333333335</c:v>
                </c:pt>
                <c:pt idx="98">
                  <c:v>1.5743833333333335</c:v>
                </c:pt>
                <c:pt idx="99">
                  <c:v>1.6010666666666666</c:v>
                </c:pt>
                <c:pt idx="100">
                  <c:v>1.6010666666666666</c:v>
                </c:pt>
                <c:pt idx="101">
                  <c:v>1.6010666666666666</c:v>
                </c:pt>
                <c:pt idx="102">
                  <c:v>1.6010666666666666</c:v>
                </c:pt>
                <c:pt idx="103">
                  <c:v>1.6010666666666666</c:v>
                </c:pt>
                <c:pt idx="104">
                  <c:v>1.6010666666666666</c:v>
                </c:pt>
                <c:pt idx="105">
                  <c:v>1.6010666666666666</c:v>
                </c:pt>
                <c:pt idx="106">
                  <c:v>1.6010666666666666</c:v>
                </c:pt>
                <c:pt idx="107">
                  <c:v>1.6010666666666666</c:v>
                </c:pt>
                <c:pt idx="108">
                  <c:v>1.6010666666666666</c:v>
                </c:pt>
                <c:pt idx="109">
                  <c:v>1.6010666666666666</c:v>
                </c:pt>
                <c:pt idx="110">
                  <c:v>1.8753333333333335</c:v>
                </c:pt>
                <c:pt idx="111">
                  <c:v>1.8753333333333335</c:v>
                </c:pt>
                <c:pt idx="112">
                  <c:v>1.8753333333333335</c:v>
                </c:pt>
                <c:pt idx="113">
                  <c:v>1.8753333333333335</c:v>
                </c:pt>
                <c:pt idx="114">
                  <c:v>1.8753333333333335</c:v>
                </c:pt>
                <c:pt idx="115">
                  <c:v>2.0706833333333332</c:v>
                </c:pt>
                <c:pt idx="116">
                  <c:v>2.0707</c:v>
                </c:pt>
                <c:pt idx="117">
                  <c:v>2.0707</c:v>
                </c:pt>
                <c:pt idx="118">
                  <c:v>2.0707</c:v>
                </c:pt>
                <c:pt idx="119">
                  <c:v>2.0707</c:v>
                </c:pt>
                <c:pt idx="120">
                  <c:v>2.0785666666666667</c:v>
                </c:pt>
                <c:pt idx="121">
                  <c:v>2.1808333333333332</c:v>
                </c:pt>
                <c:pt idx="122">
                  <c:v>2.1808333333333332</c:v>
                </c:pt>
                <c:pt idx="123">
                  <c:v>2.1808333333333332</c:v>
                </c:pt>
                <c:pt idx="124">
                  <c:v>2.18085</c:v>
                </c:pt>
                <c:pt idx="125">
                  <c:v>2.18085</c:v>
                </c:pt>
                <c:pt idx="126">
                  <c:v>2.18085</c:v>
                </c:pt>
                <c:pt idx="127">
                  <c:v>2.18085</c:v>
                </c:pt>
                <c:pt idx="128">
                  <c:v>2.18085</c:v>
                </c:pt>
                <c:pt idx="129">
                  <c:v>2.2337333333333333</c:v>
                </c:pt>
                <c:pt idx="130">
                  <c:v>2.3375333333333335</c:v>
                </c:pt>
                <c:pt idx="131">
                  <c:v>2.3375333333333335</c:v>
                </c:pt>
                <c:pt idx="132">
                  <c:v>2.3375333333333335</c:v>
                </c:pt>
                <c:pt idx="133">
                  <c:v>2.3375333333333335</c:v>
                </c:pt>
                <c:pt idx="134">
                  <c:v>2.3375333333333335</c:v>
                </c:pt>
                <c:pt idx="135">
                  <c:v>2.3375333333333335</c:v>
                </c:pt>
                <c:pt idx="136">
                  <c:v>2.3375333333333335</c:v>
                </c:pt>
                <c:pt idx="137">
                  <c:v>2.4537333333333331</c:v>
                </c:pt>
                <c:pt idx="138">
                  <c:v>2.4537333333333331</c:v>
                </c:pt>
                <c:pt idx="139">
                  <c:v>2.5181999999999998</c:v>
                </c:pt>
                <c:pt idx="140">
                  <c:v>2.5181999999999998</c:v>
                </c:pt>
                <c:pt idx="141">
                  <c:v>2.5181999999999998</c:v>
                </c:pt>
                <c:pt idx="142">
                  <c:v>2.5181999999999998</c:v>
                </c:pt>
                <c:pt idx="143">
                  <c:v>2.5181999999999998</c:v>
                </c:pt>
                <c:pt idx="144">
                  <c:v>2.5181999999999998</c:v>
                </c:pt>
                <c:pt idx="145">
                  <c:v>2.5181999999999998</c:v>
                </c:pt>
                <c:pt idx="146">
                  <c:v>2.5181999999999998</c:v>
                </c:pt>
                <c:pt idx="147">
                  <c:v>2.5181999999999998</c:v>
                </c:pt>
                <c:pt idx="148">
                  <c:v>2.5181999999999998</c:v>
                </c:pt>
                <c:pt idx="149">
                  <c:v>2.6292333333333331</c:v>
                </c:pt>
                <c:pt idx="150">
                  <c:v>2.6292833333333334</c:v>
                </c:pt>
                <c:pt idx="151">
                  <c:v>2.6292833333333334</c:v>
                </c:pt>
                <c:pt idx="152">
                  <c:v>2.6292833333333334</c:v>
                </c:pt>
                <c:pt idx="153">
                  <c:v>2.6292833333333334</c:v>
                </c:pt>
                <c:pt idx="154">
                  <c:v>2.6292833333333334</c:v>
                </c:pt>
                <c:pt idx="155">
                  <c:v>2.6292833333333334</c:v>
                </c:pt>
                <c:pt idx="156">
                  <c:v>2.6292833333333334</c:v>
                </c:pt>
                <c:pt idx="157">
                  <c:v>2.6292833333333334</c:v>
                </c:pt>
                <c:pt idx="158">
                  <c:v>2.6292833333333334</c:v>
                </c:pt>
                <c:pt idx="159">
                  <c:v>2.6292833333333334</c:v>
                </c:pt>
                <c:pt idx="160">
                  <c:v>2.6292833333333334</c:v>
                </c:pt>
                <c:pt idx="161">
                  <c:v>2.6292833333333334</c:v>
                </c:pt>
                <c:pt idx="162">
                  <c:v>2.6292833333333334</c:v>
                </c:pt>
                <c:pt idx="163">
                  <c:v>2.6292833333333334</c:v>
                </c:pt>
                <c:pt idx="164">
                  <c:v>2.6292833333333334</c:v>
                </c:pt>
                <c:pt idx="165">
                  <c:v>3.0539000000000001</c:v>
                </c:pt>
                <c:pt idx="166">
                  <c:v>3.0539166666666664</c:v>
                </c:pt>
                <c:pt idx="167">
                  <c:v>3.0539166666666664</c:v>
                </c:pt>
                <c:pt idx="168">
                  <c:v>3.0539166666666664</c:v>
                </c:pt>
                <c:pt idx="169">
                  <c:v>3.0539166666666664</c:v>
                </c:pt>
                <c:pt idx="170">
                  <c:v>3.0768</c:v>
                </c:pt>
                <c:pt idx="171">
                  <c:v>3.0768166666666668</c:v>
                </c:pt>
                <c:pt idx="172">
                  <c:v>3.0768166666666668</c:v>
                </c:pt>
                <c:pt idx="173">
                  <c:v>3.0768166666666668</c:v>
                </c:pt>
                <c:pt idx="174">
                  <c:v>3.0768333333333335</c:v>
                </c:pt>
                <c:pt idx="175">
                  <c:v>3.0768333333333335</c:v>
                </c:pt>
                <c:pt idx="176">
                  <c:v>3.0768333333333335</c:v>
                </c:pt>
                <c:pt idx="177">
                  <c:v>3.0768333333333335</c:v>
                </c:pt>
                <c:pt idx="178">
                  <c:v>3.0768333333333335</c:v>
                </c:pt>
                <c:pt idx="179">
                  <c:v>3.1265666666666672</c:v>
                </c:pt>
                <c:pt idx="180">
                  <c:v>3.1265666666666672</c:v>
                </c:pt>
                <c:pt idx="181">
                  <c:v>3.1265666666666672</c:v>
                </c:pt>
                <c:pt idx="182">
                  <c:v>3.1897333333333338</c:v>
                </c:pt>
                <c:pt idx="183">
                  <c:v>3.1897333333333338</c:v>
                </c:pt>
                <c:pt idx="184">
                  <c:v>3.1897333333333338</c:v>
                </c:pt>
                <c:pt idx="185">
                  <c:v>3.1897333333333338</c:v>
                </c:pt>
                <c:pt idx="186">
                  <c:v>3.1897333333333338</c:v>
                </c:pt>
                <c:pt idx="187">
                  <c:v>3.1897333333333338</c:v>
                </c:pt>
                <c:pt idx="188">
                  <c:v>3.1897333333333338</c:v>
                </c:pt>
                <c:pt idx="189">
                  <c:v>3.1897333333333338</c:v>
                </c:pt>
                <c:pt idx="190">
                  <c:v>3.1897333333333338</c:v>
                </c:pt>
                <c:pt idx="191">
                  <c:v>3.1897333333333338</c:v>
                </c:pt>
                <c:pt idx="192">
                  <c:v>3.1897333333333338</c:v>
                </c:pt>
                <c:pt idx="193">
                  <c:v>3.3318000000000003</c:v>
                </c:pt>
                <c:pt idx="194">
                  <c:v>3.3318000000000003</c:v>
                </c:pt>
                <c:pt idx="195">
                  <c:v>3.5002833333333339</c:v>
                </c:pt>
                <c:pt idx="196">
                  <c:v>3.5002833333333339</c:v>
                </c:pt>
                <c:pt idx="197">
                  <c:v>3.5002833333333339</c:v>
                </c:pt>
                <c:pt idx="198">
                  <c:v>3.5002833333333339</c:v>
                </c:pt>
                <c:pt idx="199">
                  <c:v>3.5002833333333339</c:v>
                </c:pt>
                <c:pt idx="200">
                  <c:v>3.5002833333333339</c:v>
                </c:pt>
                <c:pt idx="201">
                  <c:v>3.5002833333333339</c:v>
                </c:pt>
                <c:pt idx="202">
                  <c:v>3.5002833333333339</c:v>
                </c:pt>
                <c:pt idx="203">
                  <c:v>3.6193333333333335</c:v>
                </c:pt>
                <c:pt idx="204">
                  <c:v>3.6193333333333335</c:v>
                </c:pt>
                <c:pt idx="205">
                  <c:v>3.6193333333333335</c:v>
                </c:pt>
                <c:pt idx="206">
                  <c:v>3.6193333333333335</c:v>
                </c:pt>
                <c:pt idx="207">
                  <c:v>3.6193333333333335</c:v>
                </c:pt>
                <c:pt idx="208">
                  <c:v>3.6193333333333335</c:v>
                </c:pt>
                <c:pt idx="209">
                  <c:v>3.6193333333333335</c:v>
                </c:pt>
                <c:pt idx="210">
                  <c:v>3.6193333333333335</c:v>
                </c:pt>
                <c:pt idx="211">
                  <c:v>3.6193333333333335</c:v>
                </c:pt>
                <c:pt idx="212">
                  <c:v>3.6193333333333335</c:v>
                </c:pt>
                <c:pt idx="213">
                  <c:v>3.6193333333333335</c:v>
                </c:pt>
                <c:pt idx="214">
                  <c:v>4.0826500000000001</c:v>
                </c:pt>
                <c:pt idx="215">
                  <c:v>4.0826500000000001</c:v>
                </c:pt>
                <c:pt idx="216">
                  <c:v>4.0826500000000001</c:v>
                </c:pt>
                <c:pt idx="217">
                  <c:v>4.0826500000000001</c:v>
                </c:pt>
                <c:pt idx="218">
                  <c:v>4.0826500000000001</c:v>
                </c:pt>
                <c:pt idx="219">
                  <c:v>4.0826500000000001</c:v>
                </c:pt>
                <c:pt idx="220">
                  <c:v>4.1554000000000002</c:v>
                </c:pt>
                <c:pt idx="221">
                  <c:v>4.2520500000000006</c:v>
                </c:pt>
                <c:pt idx="222">
                  <c:v>4.2520500000000006</c:v>
                </c:pt>
                <c:pt idx="223">
                  <c:v>4.2520500000000006</c:v>
                </c:pt>
                <c:pt idx="224">
                  <c:v>4.2520500000000006</c:v>
                </c:pt>
                <c:pt idx="225">
                  <c:v>4.2520500000000006</c:v>
                </c:pt>
                <c:pt idx="226">
                  <c:v>4.2520500000000006</c:v>
                </c:pt>
                <c:pt idx="227">
                  <c:v>4.2520500000000006</c:v>
                </c:pt>
                <c:pt idx="228">
                  <c:v>4.2520500000000006</c:v>
                </c:pt>
                <c:pt idx="229">
                  <c:v>4.2520500000000006</c:v>
                </c:pt>
                <c:pt idx="230">
                  <c:v>4.2520500000000006</c:v>
                </c:pt>
                <c:pt idx="231">
                  <c:v>4.2520500000000006</c:v>
                </c:pt>
                <c:pt idx="232">
                  <c:v>4.2520500000000006</c:v>
                </c:pt>
                <c:pt idx="233">
                  <c:v>4.375633333333333</c:v>
                </c:pt>
                <c:pt idx="234">
                  <c:v>4.375633333333333</c:v>
                </c:pt>
                <c:pt idx="235">
                  <c:v>4.74655</c:v>
                </c:pt>
                <c:pt idx="236">
                  <c:v>4.74655</c:v>
                </c:pt>
                <c:pt idx="237">
                  <c:v>4.8317499999999995</c:v>
                </c:pt>
                <c:pt idx="238">
                  <c:v>4.8317499999999995</c:v>
                </c:pt>
                <c:pt idx="239">
                  <c:v>4.8993166666666665</c:v>
                </c:pt>
                <c:pt idx="240">
                  <c:v>4.8993166666666665</c:v>
                </c:pt>
                <c:pt idx="241">
                  <c:v>4.9661499999999998</c:v>
                </c:pt>
                <c:pt idx="242">
                  <c:v>4.9661666666666662</c:v>
                </c:pt>
                <c:pt idx="243">
                  <c:v>4.9661666666666662</c:v>
                </c:pt>
                <c:pt idx="244">
                  <c:v>4.9661666666666662</c:v>
                </c:pt>
                <c:pt idx="245">
                  <c:v>4.9661666666666662</c:v>
                </c:pt>
                <c:pt idx="246">
                  <c:v>4.9661666666666662</c:v>
                </c:pt>
                <c:pt idx="247">
                  <c:v>4.9661666666666662</c:v>
                </c:pt>
                <c:pt idx="248">
                  <c:v>5.1580333333333339</c:v>
                </c:pt>
                <c:pt idx="249">
                  <c:v>5.1975833333333332</c:v>
                </c:pt>
                <c:pt idx="250">
                  <c:v>5.1975833333333332</c:v>
                </c:pt>
                <c:pt idx="251">
                  <c:v>5.2269833333333331</c:v>
                </c:pt>
                <c:pt idx="252">
                  <c:v>5.2270000000000003</c:v>
                </c:pt>
                <c:pt idx="253">
                  <c:v>5.2270000000000003</c:v>
                </c:pt>
                <c:pt idx="254">
                  <c:v>5.3637499999999996</c:v>
                </c:pt>
                <c:pt idx="255">
                  <c:v>5.3637833333333331</c:v>
                </c:pt>
                <c:pt idx="256">
                  <c:v>5.4756666666666671</c:v>
                </c:pt>
                <c:pt idx="257">
                  <c:v>5.4756666666666671</c:v>
                </c:pt>
                <c:pt idx="258">
                  <c:v>5.4756666666666671</c:v>
                </c:pt>
                <c:pt idx="259">
                  <c:v>5.4756666666666671</c:v>
                </c:pt>
                <c:pt idx="260">
                  <c:v>5.4756833333333335</c:v>
                </c:pt>
                <c:pt idx="261">
                  <c:v>5.4756833333333335</c:v>
                </c:pt>
                <c:pt idx="262">
                  <c:v>5.4756833333333335</c:v>
                </c:pt>
                <c:pt idx="263">
                  <c:v>5.4756833333333335</c:v>
                </c:pt>
                <c:pt idx="264">
                  <c:v>5.4756833333333335</c:v>
                </c:pt>
                <c:pt idx="265">
                  <c:v>5.4756833333333335</c:v>
                </c:pt>
                <c:pt idx="266">
                  <c:v>5.4756833333333335</c:v>
                </c:pt>
                <c:pt idx="267">
                  <c:v>5.4756833333333335</c:v>
                </c:pt>
                <c:pt idx="268">
                  <c:v>5.4756833333333335</c:v>
                </c:pt>
                <c:pt idx="269">
                  <c:v>5.4756833333333335</c:v>
                </c:pt>
                <c:pt idx="270">
                  <c:v>5.4756833333333335</c:v>
                </c:pt>
                <c:pt idx="271">
                  <c:v>6.0220333333333329</c:v>
                </c:pt>
                <c:pt idx="272">
                  <c:v>6.0220666666666673</c:v>
                </c:pt>
                <c:pt idx="273">
                  <c:v>6.0220666666666673</c:v>
                </c:pt>
                <c:pt idx="274">
                  <c:v>6.0220666666666673</c:v>
                </c:pt>
                <c:pt idx="275">
                  <c:v>6.0220666666666673</c:v>
                </c:pt>
                <c:pt idx="276">
                  <c:v>6.0718999999999994</c:v>
                </c:pt>
                <c:pt idx="277">
                  <c:v>6.0994166666666665</c:v>
                </c:pt>
                <c:pt idx="278">
                  <c:v>6.0994166666666665</c:v>
                </c:pt>
                <c:pt idx="279">
                  <c:v>6.0994166666666665</c:v>
                </c:pt>
                <c:pt idx="280">
                  <c:v>6.0994333333333337</c:v>
                </c:pt>
                <c:pt idx="281">
                  <c:v>6.0994333333333337</c:v>
                </c:pt>
                <c:pt idx="282">
                  <c:v>6.0994333333333337</c:v>
                </c:pt>
                <c:pt idx="283">
                  <c:v>6.0994333333333337</c:v>
                </c:pt>
                <c:pt idx="284">
                  <c:v>6.0994333333333337</c:v>
                </c:pt>
                <c:pt idx="285">
                  <c:v>6.0994333333333337</c:v>
                </c:pt>
              </c:numCache>
            </c:numRef>
          </c:xVal>
          <c:yVal>
            <c:numRef>
              <c:f>baaah!$B$9:$B$294</c:f>
              <c:numCache>
                <c:formatCode>General</c:formatCode>
                <c:ptCount val="286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57</c:v>
                </c:pt>
                <c:pt idx="45">
                  <c:v>58</c:v>
                </c:pt>
                <c:pt idx="46">
                  <c:v>59</c:v>
                </c:pt>
                <c:pt idx="47">
                  <c:v>60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77</c:v>
                </c:pt>
                <c:pt idx="62">
                  <c:v>78</c:v>
                </c:pt>
                <c:pt idx="63">
                  <c:v>79</c:v>
                </c:pt>
                <c:pt idx="64">
                  <c:v>80</c:v>
                </c:pt>
                <c:pt idx="65">
                  <c:v>81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86</c:v>
                </c:pt>
                <c:pt idx="71">
                  <c:v>87</c:v>
                </c:pt>
                <c:pt idx="72">
                  <c:v>87</c:v>
                </c:pt>
                <c:pt idx="73">
                  <c:v>88</c:v>
                </c:pt>
                <c:pt idx="74">
                  <c:v>89</c:v>
                </c:pt>
                <c:pt idx="75">
                  <c:v>89</c:v>
                </c:pt>
                <c:pt idx="76">
                  <c:v>90</c:v>
                </c:pt>
                <c:pt idx="77">
                  <c:v>90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97</c:v>
                </c:pt>
                <c:pt idx="83">
                  <c:v>98</c:v>
                </c:pt>
                <c:pt idx="84">
                  <c:v>99</c:v>
                </c:pt>
                <c:pt idx="85">
                  <c:v>100</c:v>
                </c:pt>
                <c:pt idx="86">
                  <c:v>101</c:v>
                </c:pt>
                <c:pt idx="87">
                  <c:v>103</c:v>
                </c:pt>
                <c:pt idx="88">
                  <c:v>104</c:v>
                </c:pt>
                <c:pt idx="89">
                  <c:v>105</c:v>
                </c:pt>
                <c:pt idx="90">
                  <c:v>106</c:v>
                </c:pt>
                <c:pt idx="91">
                  <c:v>109</c:v>
                </c:pt>
                <c:pt idx="92">
                  <c:v>110</c:v>
                </c:pt>
                <c:pt idx="93">
                  <c:v>111</c:v>
                </c:pt>
                <c:pt idx="94">
                  <c:v>112</c:v>
                </c:pt>
                <c:pt idx="95">
                  <c:v>113</c:v>
                </c:pt>
                <c:pt idx="96">
                  <c:v>114</c:v>
                </c:pt>
                <c:pt idx="97">
                  <c:v>115</c:v>
                </c:pt>
                <c:pt idx="98">
                  <c:v>116</c:v>
                </c:pt>
                <c:pt idx="99">
                  <c:v>118</c:v>
                </c:pt>
                <c:pt idx="100">
                  <c:v>119</c:v>
                </c:pt>
                <c:pt idx="101">
                  <c:v>120</c:v>
                </c:pt>
                <c:pt idx="102">
                  <c:v>121</c:v>
                </c:pt>
                <c:pt idx="103">
                  <c:v>122</c:v>
                </c:pt>
                <c:pt idx="104">
                  <c:v>123</c:v>
                </c:pt>
                <c:pt idx="105">
                  <c:v>124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135</c:v>
                </c:pt>
                <c:pt idx="111">
                  <c:v>137</c:v>
                </c:pt>
                <c:pt idx="112">
                  <c:v>139</c:v>
                </c:pt>
                <c:pt idx="113">
                  <c:v>140</c:v>
                </c:pt>
                <c:pt idx="114">
                  <c:v>141</c:v>
                </c:pt>
                <c:pt idx="115">
                  <c:v>143</c:v>
                </c:pt>
                <c:pt idx="116">
                  <c:v>143</c:v>
                </c:pt>
                <c:pt idx="117">
                  <c:v>144</c:v>
                </c:pt>
                <c:pt idx="118">
                  <c:v>145</c:v>
                </c:pt>
                <c:pt idx="119">
                  <c:v>146</c:v>
                </c:pt>
                <c:pt idx="120">
                  <c:v>148</c:v>
                </c:pt>
                <c:pt idx="121">
                  <c:v>148</c:v>
                </c:pt>
                <c:pt idx="122">
                  <c:v>149</c:v>
                </c:pt>
                <c:pt idx="123">
                  <c:v>150</c:v>
                </c:pt>
                <c:pt idx="124">
                  <c:v>153</c:v>
                </c:pt>
                <c:pt idx="125">
                  <c:v>155</c:v>
                </c:pt>
                <c:pt idx="126">
                  <c:v>156</c:v>
                </c:pt>
                <c:pt idx="127">
                  <c:v>157</c:v>
                </c:pt>
                <c:pt idx="128">
                  <c:v>158</c:v>
                </c:pt>
                <c:pt idx="129">
                  <c:v>159</c:v>
                </c:pt>
                <c:pt idx="130">
                  <c:v>159</c:v>
                </c:pt>
                <c:pt idx="131">
                  <c:v>160</c:v>
                </c:pt>
                <c:pt idx="132">
                  <c:v>161</c:v>
                </c:pt>
                <c:pt idx="133">
                  <c:v>163</c:v>
                </c:pt>
                <c:pt idx="134">
                  <c:v>164</c:v>
                </c:pt>
                <c:pt idx="135">
                  <c:v>165</c:v>
                </c:pt>
                <c:pt idx="136">
                  <c:v>166</c:v>
                </c:pt>
                <c:pt idx="137">
                  <c:v>169</c:v>
                </c:pt>
                <c:pt idx="138">
                  <c:v>170</c:v>
                </c:pt>
                <c:pt idx="139">
                  <c:v>172</c:v>
                </c:pt>
                <c:pt idx="140">
                  <c:v>173</c:v>
                </c:pt>
                <c:pt idx="141">
                  <c:v>174</c:v>
                </c:pt>
                <c:pt idx="142">
                  <c:v>175</c:v>
                </c:pt>
                <c:pt idx="143">
                  <c:v>176</c:v>
                </c:pt>
                <c:pt idx="144">
                  <c:v>177</c:v>
                </c:pt>
                <c:pt idx="145">
                  <c:v>178</c:v>
                </c:pt>
                <c:pt idx="146">
                  <c:v>179</c:v>
                </c:pt>
                <c:pt idx="147">
                  <c:v>180</c:v>
                </c:pt>
                <c:pt idx="148">
                  <c:v>181</c:v>
                </c:pt>
                <c:pt idx="149">
                  <c:v>183</c:v>
                </c:pt>
                <c:pt idx="150">
                  <c:v>183</c:v>
                </c:pt>
                <c:pt idx="151">
                  <c:v>184</c:v>
                </c:pt>
                <c:pt idx="152">
                  <c:v>185</c:v>
                </c:pt>
                <c:pt idx="153">
                  <c:v>186</c:v>
                </c:pt>
                <c:pt idx="154">
                  <c:v>188</c:v>
                </c:pt>
                <c:pt idx="155">
                  <c:v>189</c:v>
                </c:pt>
                <c:pt idx="156">
                  <c:v>190</c:v>
                </c:pt>
                <c:pt idx="157">
                  <c:v>191</c:v>
                </c:pt>
                <c:pt idx="158">
                  <c:v>192</c:v>
                </c:pt>
                <c:pt idx="159">
                  <c:v>193</c:v>
                </c:pt>
                <c:pt idx="160">
                  <c:v>194</c:v>
                </c:pt>
                <c:pt idx="161">
                  <c:v>196</c:v>
                </c:pt>
                <c:pt idx="162">
                  <c:v>197</c:v>
                </c:pt>
                <c:pt idx="163">
                  <c:v>198</c:v>
                </c:pt>
                <c:pt idx="164">
                  <c:v>199</c:v>
                </c:pt>
                <c:pt idx="165">
                  <c:v>201</c:v>
                </c:pt>
                <c:pt idx="166">
                  <c:v>201</c:v>
                </c:pt>
                <c:pt idx="167">
                  <c:v>202</c:v>
                </c:pt>
                <c:pt idx="168">
                  <c:v>203</c:v>
                </c:pt>
                <c:pt idx="169">
                  <c:v>204</c:v>
                </c:pt>
                <c:pt idx="170">
                  <c:v>206</c:v>
                </c:pt>
                <c:pt idx="171">
                  <c:v>206</c:v>
                </c:pt>
                <c:pt idx="172">
                  <c:v>207</c:v>
                </c:pt>
                <c:pt idx="173">
                  <c:v>208</c:v>
                </c:pt>
                <c:pt idx="174">
                  <c:v>210</c:v>
                </c:pt>
                <c:pt idx="175">
                  <c:v>212</c:v>
                </c:pt>
                <c:pt idx="176">
                  <c:v>213</c:v>
                </c:pt>
                <c:pt idx="177">
                  <c:v>214</c:v>
                </c:pt>
                <c:pt idx="178">
                  <c:v>215</c:v>
                </c:pt>
                <c:pt idx="179">
                  <c:v>217</c:v>
                </c:pt>
                <c:pt idx="180">
                  <c:v>218</c:v>
                </c:pt>
                <c:pt idx="181">
                  <c:v>219</c:v>
                </c:pt>
                <c:pt idx="182">
                  <c:v>223</c:v>
                </c:pt>
                <c:pt idx="183">
                  <c:v>225</c:v>
                </c:pt>
                <c:pt idx="184">
                  <c:v>227</c:v>
                </c:pt>
                <c:pt idx="185">
                  <c:v>228</c:v>
                </c:pt>
                <c:pt idx="186">
                  <c:v>229</c:v>
                </c:pt>
                <c:pt idx="187">
                  <c:v>230</c:v>
                </c:pt>
                <c:pt idx="188">
                  <c:v>231</c:v>
                </c:pt>
                <c:pt idx="189">
                  <c:v>233</c:v>
                </c:pt>
                <c:pt idx="190">
                  <c:v>234</c:v>
                </c:pt>
                <c:pt idx="191">
                  <c:v>235</c:v>
                </c:pt>
                <c:pt idx="192">
                  <c:v>236</c:v>
                </c:pt>
                <c:pt idx="193">
                  <c:v>239</c:v>
                </c:pt>
                <c:pt idx="194">
                  <c:v>240</c:v>
                </c:pt>
                <c:pt idx="195">
                  <c:v>242</c:v>
                </c:pt>
                <c:pt idx="196">
                  <c:v>243</c:v>
                </c:pt>
                <c:pt idx="197">
                  <c:v>244</c:v>
                </c:pt>
                <c:pt idx="198">
                  <c:v>245</c:v>
                </c:pt>
                <c:pt idx="199">
                  <c:v>246</c:v>
                </c:pt>
                <c:pt idx="200">
                  <c:v>247</c:v>
                </c:pt>
                <c:pt idx="201">
                  <c:v>248</c:v>
                </c:pt>
                <c:pt idx="202">
                  <c:v>249</c:v>
                </c:pt>
                <c:pt idx="203">
                  <c:v>251</c:v>
                </c:pt>
                <c:pt idx="204">
                  <c:v>252</c:v>
                </c:pt>
                <c:pt idx="205">
                  <c:v>253</c:v>
                </c:pt>
                <c:pt idx="206">
                  <c:v>254</c:v>
                </c:pt>
                <c:pt idx="207">
                  <c:v>255</c:v>
                </c:pt>
                <c:pt idx="208">
                  <c:v>256</c:v>
                </c:pt>
                <c:pt idx="209">
                  <c:v>257</c:v>
                </c:pt>
                <c:pt idx="210">
                  <c:v>259</c:v>
                </c:pt>
                <c:pt idx="211">
                  <c:v>260</c:v>
                </c:pt>
                <c:pt idx="212">
                  <c:v>261</c:v>
                </c:pt>
                <c:pt idx="213">
                  <c:v>262</c:v>
                </c:pt>
                <c:pt idx="214">
                  <c:v>264</c:v>
                </c:pt>
                <c:pt idx="215">
                  <c:v>265</c:v>
                </c:pt>
                <c:pt idx="216">
                  <c:v>266</c:v>
                </c:pt>
                <c:pt idx="217">
                  <c:v>267</c:v>
                </c:pt>
                <c:pt idx="218">
                  <c:v>268</c:v>
                </c:pt>
                <c:pt idx="219">
                  <c:v>269</c:v>
                </c:pt>
                <c:pt idx="220">
                  <c:v>269</c:v>
                </c:pt>
                <c:pt idx="221">
                  <c:v>269</c:v>
                </c:pt>
                <c:pt idx="222">
                  <c:v>271</c:v>
                </c:pt>
                <c:pt idx="223">
                  <c:v>272</c:v>
                </c:pt>
                <c:pt idx="224">
                  <c:v>273</c:v>
                </c:pt>
                <c:pt idx="225">
                  <c:v>274</c:v>
                </c:pt>
                <c:pt idx="226">
                  <c:v>275</c:v>
                </c:pt>
                <c:pt idx="227">
                  <c:v>276</c:v>
                </c:pt>
                <c:pt idx="228">
                  <c:v>277</c:v>
                </c:pt>
                <c:pt idx="229">
                  <c:v>279</c:v>
                </c:pt>
                <c:pt idx="230">
                  <c:v>280</c:v>
                </c:pt>
                <c:pt idx="231">
                  <c:v>281</c:v>
                </c:pt>
                <c:pt idx="232">
                  <c:v>282</c:v>
                </c:pt>
                <c:pt idx="233">
                  <c:v>285</c:v>
                </c:pt>
                <c:pt idx="234">
                  <c:v>286</c:v>
                </c:pt>
                <c:pt idx="235">
                  <c:v>290</c:v>
                </c:pt>
                <c:pt idx="236">
                  <c:v>291</c:v>
                </c:pt>
                <c:pt idx="237">
                  <c:v>293</c:v>
                </c:pt>
                <c:pt idx="238">
                  <c:v>294</c:v>
                </c:pt>
                <c:pt idx="239">
                  <c:v>296</c:v>
                </c:pt>
                <c:pt idx="240">
                  <c:v>297</c:v>
                </c:pt>
                <c:pt idx="241">
                  <c:v>298</c:v>
                </c:pt>
                <c:pt idx="242">
                  <c:v>298</c:v>
                </c:pt>
                <c:pt idx="243">
                  <c:v>299</c:v>
                </c:pt>
                <c:pt idx="244">
                  <c:v>300</c:v>
                </c:pt>
                <c:pt idx="245">
                  <c:v>301</c:v>
                </c:pt>
                <c:pt idx="246">
                  <c:v>302</c:v>
                </c:pt>
                <c:pt idx="247">
                  <c:v>303</c:v>
                </c:pt>
                <c:pt idx="248">
                  <c:v>308</c:v>
                </c:pt>
                <c:pt idx="249">
                  <c:v>311</c:v>
                </c:pt>
                <c:pt idx="250">
                  <c:v>312</c:v>
                </c:pt>
                <c:pt idx="251">
                  <c:v>313</c:v>
                </c:pt>
                <c:pt idx="252">
                  <c:v>313</c:v>
                </c:pt>
                <c:pt idx="253">
                  <c:v>314</c:v>
                </c:pt>
                <c:pt idx="254">
                  <c:v>316</c:v>
                </c:pt>
                <c:pt idx="255">
                  <c:v>316</c:v>
                </c:pt>
                <c:pt idx="256">
                  <c:v>321</c:v>
                </c:pt>
                <c:pt idx="257">
                  <c:v>322</c:v>
                </c:pt>
                <c:pt idx="258">
                  <c:v>323</c:v>
                </c:pt>
                <c:pt idx="259">
                  <c:v>324</c:v>
                </c:pt>
                <c:pt idx="260">
                  <c:v>326</c:v>
                </c:pt>
                <c:pt idx="261">
                  <c:v>327</c:v>
                </c:pt>
                <c:pt idx="262">
                  <c:v>328</c:v>
                </c:pt>
                <c:pt idx="263">
                  <c:v>329</c:v>
                </c:pt>
                <c:pt idx="264">
                  <c:v>330</c:v>
                </c:pt>
                <c:pt idx="265">
                  <c:v>331</c:v>
                </c:pt>
                <c:pt idx="266">
                  <c:v>332</c:v>
                </c:pt>
                <c:pt idx="267">
                  <c:v>334</c:v>
                </c:pt>
                <c:pt idx="268">
                  <c:v>335</c:v>
                </c:pt>
                <c:pt idx="269">
                  <c:v>336</c:v>
                </c:pt>
                <c:pt idx="270">
                  <c:v>337</c:v>
                </c:pt>
                <c:pt idx="271">
                  <c:v>339</c:v>
                </c:pt>
                <c:pt idx="272">
                  <c:v>339</c:v>
                </c:pt>
                <c:pt idx="273">
                  <c:v>340</c:v>
                </c:pt>
                <c:pt idx="274">
                  <c:v>341</c:v>
                </c:pt>
                <c:pt idx="275">
                  <c:v>342</c:v>
                </c:pt>
                <c:pt idx="276">
                  <c:v>344</c:v>
                </c:pt>
                <c:pt idx="277">
                  <c:v>344</c:v>
                </c:pt>
                <c:pt idx="278">
                  <c:v>345</c:v>
                </c:pt>
                <c:pt idx="279">
                  <c:v>346</c:v>
                </c:pt>
                <c:pt idx="280">
                  <c:v>350</c:v>
                </c:pt>
                <c:pt idx="281">
                  <c:v>351</c:v>
                </c:pt>
                <c:pt idx="282">
                  <c:v>352</c:v>
                </c:pt>
                <c:pt idx="283">
                  <c:v>353</c:v>
                </c:pt>
                <c:pt idx="284">
                  <c:v>354</c:v>
                </c:pt>
                <c:pt idx="285">
                  <c:v>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133-4E72-AA3F-7453E3195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42047"/>
        <c:axId val="329348287"/>
      </c:scatterChart>
      <c:valAx>
        <c:axId val="32934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Elasped(min)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48287"/>
        <c:crosses val="autoZero"/>
        <c:crossBetween val="midCat"/>
        <c:majorUnit val="0.25"/>
      </c:valAx>
      <c:valAx>
        <c:axId val="32934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4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633941</xdr:colOff>
      <xdr:row>23</xdr:row>
      <xdr:rowOff>148167</xdr:rowOff>
    </xdr:from>
    <xdr:to>
      <xdr:col>35</xdr:col>
      <xdr:colOff>57150</xdr:colOff>
      <xdr:row>46</xdr:row>
      <xdr:rowOff>157692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C9AFAE-2834-4F3F-86F9-FC69FFD29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1333500</xdr:colOff>
      <xdr:row>2</xdr:row>
      <xdr:rowOff>14287</xdr:rowOff>
    </xdr:from>
    <xdr:to>
      <xdr:col>28</xdr:col>
      <xdr:colOff>190500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1045A-71EB-46EA-A5A6-48EA63676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219075</xdr:colOff>
      <xdr:row>23</xdr:row>
      <xdr:rowOff>100012</xdr:rowOff>
    </xdr:from>
    <xdr:to>
      <xdr:col>32</xdr:col>
      <xdr:colOff>104775</xdr:colOff>
      <xdr:row>37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6A58D9-56A5-4492-A60E-D7F8B9EC0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1063625</xdr:colOff>
      <xdr:row>17</xdr:row>
      <xdr:rowOff>39686</xdr:rowOff>
    </xdr:from>
    <xdr:to>
      <xdr:col>26</xdr:col>
      <xdr:colOff>142875</xdr:colOff>
      <xdr:row>54</xdr:row>
      <xdr:rowOff>126999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C0DDA6-9A34-4E3E-B398-ECF0B7983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920750</xdr:colOff>
      <xdr:row>10</xdr:row>
      <xdr:rowOff>43919</xdr:rowOff>
    </xdr:from>
    <xdr:to>
      <xdr:col>25</xdr:col>
      <xdr:colOff>613835</xdr:colOff>
      <xdr:row>41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CE92F8-F6D3-49F3-8CAD-C998D850F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4"/>
  <sheetViews>
    <sheetView tabSelected="1" topLeftCell="A7" zoomScaleNormal="100" workbookViewId="0">
      <selection activeCell="H23" sqref="H7:J23"/>
    </sheetView>
  </sheetViews>
  <sheetFormatPr defaultRowHeight="15" x14ac:dyDescent="0.25"/>
  <cols>
    <col min="1" max="1" width="9.140625" style="7"/>
    <col min="2" max="2" width="20.85546875" customWidth="1"/>
    <col min="3" max="3" width="35.28515625" customWidth="1"/>
    <col min="4" max="4" width="21.7109375" customWidth="1"/>
    <col min="7" max="7" width="18.7109375" customWidth="1"/>
    <col min="8" max="16" width="18.7109375" style="5" customWidth="1"/>
    <col min="17" max="19" width="18.7109375" style="3" customWidth="1"/>
    <col min="20" max="21" width="18.7109375" style="1" customWidth="1"/>
    <col min="25" max="29" width="21.42578125" customWidth="1"/>
  </cols>
  <sheetData>
    <row r="1" spans="1:37" x14ac:dyDescent="0.25">
      <c r="B1" t="s">
        <v>13</v>
      </c>
      <c r="C1">
        <f>COUNT(B6:B294)</f>
        <v>289</v>
      </c>
      <c r="D1" t="s">
        <v>16</v>
      </c>
      <c r="E1">
        <f>MAX(E6:E294)</f>
        <v>13</v>
      </c>
      <c r="W1" t="s">
        <v>17</v>
      </c>
    </row>
    <row r="2" spans="1:37" x14ac:dyDescent="0.25">
      <c r="B2" t="s">
        <v>14</v>
      </c>
      <c r="C2">
        <f>COUNT(Sheet1!A:A)</f>
        <v>270</v>
      </c>
      <c r="L2" s="5" t="s">
        <v>44</v>
      </c>
      <c r="M2" s="5">
        <v>2</v>
      </c>
    </row>
    <row r="3" spans="1:37" x14ac:dyDescent="0.25">
      <c r="K3" s="5" t="s">
        <v>43</v>
      </c>
      <c r="L3" s="5">
        <v>30</v>
      </c>
      <c r="M3" s="5">
        <v>-30</v>
      </c>
      <c r="AD3" s="2" t="s">
        <v>22</v>
      </c>
      <c r="AE3" s="2"/>
      <c r="AF3" s="2"/>
      <c r="AG3" s="2"/>
      <c r="AH3" s="2"/>
      <c r="AI3" s="2"/>
    </row>
    <row r="4" spans="1:37" x14ac:dyDescent="0.25">
      <c r="J4" s="5" t="s">
        <v>38</v>
      </c>
      <c r="L4" s="5" t="s">
        <v>42</v>
      </c>
      <c r="M4" s="5">
        <v>0</v>
      </c>
      <c r="AD4" s="2" t="s">
        <v>24</v>
      </c>
      <c r="AE4" s="2" t="s">
        <v>20</v>
      </c>
      <c r="AF4" s="2" t="s">
        <v>21</v>
      </c>
      <c r="AG4" s="2" t="s">
        <v>23</v>
      </c>
      <c r="AH4" s="2"/>
      <c r="AI4" s="2"/>
    </row>
    <row r="5" spans="1:37" x14ac:dyDescent="0.25">
      <c r="A5" s="7" t="s">
        <v>31</v>
      </c>
      <c r="B5" t="s">
        <v>0</v>
      </c>
      <c r="C5" t="s">
        <v>9</v>
      </c>
      <c r="D5" t="s">
        <v>10</v>
      </c>
      <c r="E5" t="s">
        <v>1</v>
      </c>
      <c r="F5" t="s">
        <v>2</v>
      </c>
      <c r="G5" t="s">
        <v>3</v>
      </c>
      <c r="H5" s="5" t="s">
        <v>28</v>
      </c>
      <c r="J5" s="5" t="s">
        <v>29</v>
      </c>
      <c r="K5" s="5" t="s">
        <v>30</v>
      </c>
      <c r="L5" s="5" t="s">
        <v>40</v>
      </c>
      <c r="M5" s="5" t="s">
        <v>41</v>
      </c>
      <c r="N5" s="5" t="s">
        <v>45</v>
      </c>
      <c r="P5" s="5" t="s">
        <v>39</v>
      </c>
      <c r="Q5" s="3" t="s">
        <v>29</v>
      </c>
      <c r="R5" s="3" t="s">
        <v>30</v>
      </c>
      <c r="T5" s="1" t="s">
        <v>18</v>
      </c>
      <c r="U5" s="1" t="s">
        <v>19</v>
      </c>
      <c r="V5" t="s">
        <v>12</v>
      </c>
      <c r="W5" t="s">
        <v>11</v>
      </c>
      <c r="X5" t="s">
        <v>32</v>
      </c>
      <c r="Y5" t="s">
        <v>33</v>
      </c>
      <c r="Z5" t="s">
        <v>34</v>
      </c>
      <c r="AD5" s="2">
        <v>1</v>
      </c>
      <c r="AE5" s="2">
        <v>29</v>
      </c>
      <c r="AF5" s="2">
        <v>50</v>
      </c>
      <c r="AG5" s="2">
        <f>(30-(AE5+(AF5/60)))</f>
        <v>0.16666666666666785</v>
      </c>
      <c r="AH5" s="2">
        <f>AI5+$AK$6</f>
        <v>20</v>
      </c>
      <c r="AI5" s="2">
        <v>20</v>
      </c>
      <c r="AK5" t="s">
        <v>27</v>
      </c>
    </row>
    <row r="6" spans="1:37" x14ac:dyDescent="0.25">
      <c r="A6" s="7">
        <f>COUNTIF(B7:B294,B6)</f>
        <v>0</v>
      </c>
      <c r="B6">
        <v>5</v>
      </c>
      <c r="C6">
        <v>25261</v>
      </c>
      <c r="D6" t="s">
        <v>5</v>
      </c>
      <c r="E6">
        <v>1</v>
      </c>
      <c r="F6">
        <v>1</v>
      </c>
      <c r="G6">
        <v>2</v>
      </c>
      <c r="H6" s="5">
        <v>7</v>
      </c>
      <c r="L6" s="5">
        <f>M2</f>
        <v>2</v>
      </c>
      <c r="M6" s="5">
        <f>-1*$M$2</f>
        <v>-2</v>
      </c>
      <c r="Q6" s="3">
        <f>W6*IF(H6=7,1,0)</f>
        <v>0.42101666666666665</v>
      </c>
      <c r="V6">
        <f t="shared" ref="V6:V69" si="0">G6+2</f>
        <v>4</v>
      </c>
      <c r="W6">
        <f t="shared" ref="W6:W69" si="1">(C6/1000)/60</f>
        <v>0.42101666666666665</v>
      </c>
      <c r="Y6">
        <v>0</v>
      </c>
      <c r="AD6" s="2">
        <v>5</v>
      </c>
      <c r="AE6" s="2">
        <v>28</v>
      </c>
      <c r="AF6" s="2">
        <v>53</v>
      </c>
      <c r="AG6" s="2">
        <f t="shared" ref="AG6:AG8" si="2">(30-(AE6+(AF6/60)))</f>
        <v>1.1166666666666671</v>
      </c>
      <c r="AH6" s="2">
        <f t="shared" ref="AH6:AH17" si="3">AI6+$AK$6</f>
        <v>103</v>
      </c>
      <c r="AI6" s="2">
        <v>103</v>
      </c>
      <c r="AK6">
        <v>0</v>
      </c>
    </row>
    <row r="7" spans="1:37" x14ac:dyDescent="0.25">
      <c r="A7" s="7">
        <f t="shared" ref="A7:A70" si="4">COUNTIF(B8:B295,B7)</f>
        <v>0</v>
      </c>
      <c r="B7">
        <v>6</v>
      </c>
      <c r="C7">
        <v>25261</v>
      </c>
      <c r="D7" t="s">
        <v>4</v>
      </c>
      <c r="E7">
        <v>1</v>
      </c>
      <c r="F7">
        <v>1</v>
      </c>
      <c r="G7">
        <v>1</v>
      </c>
      <c r="H7" s="5">
        <v>7</v>
      </c>
      <c r="J7" s="5">
        <f>IF(Q7&lt;&gt;"",Q7,J6)</f>
        <v>0.42101666666666665</v>
      </c>
      <c r="L7" s="5">
        <f>(1)*($M$2-J7)+COUNT($U$7:U7)*($M$4/60)</f>
        <v>1.5789833333333334</v>
      </c>
      <c r="M7" s="5">
        <f t="shared" ref="M7:M8" si="5">-1*$M$2</f>
        <v>-2</v>
      </c>
      <c r="Q7" s="3">
        <f>W7*IF(H7=7,1,0)</f>
        <v>0.42101666666666665</v>
      </c>
      <c r="T7" s="1">
        <f>AVERAGE(Q5:R12)*1</f>
        <v>0.2388416666666667</v>
      </c>
      <c r="U7" s="1">
        <f>-W7*ABS(F7-F6)</f>
        <v>0</v>
      </c>
      <c r="V7">
        <f t="shared" si="0"/>
        <v>3</v>
      </c>
      <c r="W7">
        <f t="shared" si="1"/>
        <v>0.42101666666666665</v>
      </c>
      <c r="X7">
        <f>IF(ABS(W8-W7)&lt;&gt;0,ABS(W8-W7),"")</f>
        <v>7.7933333333333354E-2</v>
      </c>
      <c r="Y7">
        <v>0</v>
      </c>
      <c r="Z7">
        <f>MAX($Q$6:Q7)+MAX($R$6:R7)</f>
        <v>0.42101666666666665</v>
      </c>
      <c r="AA7" t="s">
        <v>37</v>
      </c>
      <c r="AB7" t="s">
        <v>35</v>
      </c>
      <c r="AD7" s="2">
        <v>7</v>
      </c>
      <c r="AE7" s="2">
        <v>28</v>
      </c>
      <c r="AF7" s="2">
        <v>21</v>
      </c>
      <c r="AG7" s="2">
        <f t="shared" si="2"/>
        <v>1.6499999999999986</v>
      </c>
      <c r="AH7" s="2">
        <f t="shared" si="3"/>
        <v>163</v>
      </c>
      <c r="AI7" s="2">
        <v>163</v>
      </c>
    </row>
    <row r="8" spans="1:37" x14ac:dyDescent="0.25">
      <c r="A8" s="7">
        <f t="shared" si="4"/>
        <v>1</v>
      </c>
      <c r="B8" s="6">
        <v>8</v>
      </c>
      <c r="C8" s="6">
        <v>29937</v>
      </c>
      <c r="D8" t="s">
        <v>4</v>
      </c>
      <c r="E8">
        <v>1</v>
      </c>
      <c r="F8">
        <v>1</v>
      </c>
      <c r="G8">
        <v>2</v>
      </c>
      <c r="H8" s="5">
        <v>7</v>
      </c>
      <c r="J8" s="5">
        <f t="shared" ref="J8:J70" si="6">IF(Q8&lt;&gt;"",Q8,J7)</f>
        <v>0.49895</v>
      </c>
      <c r="L8" s="5">
        <f>(1)*($M$2-J8)+COUNT($U$7:U8)*($M$4/60)</f>
        <v>1.50105</v>
      </c>
      <c r="M8" s="5">
        <f t="shared" si="5"/>
        <v>-2</v>
      </c>
      <c r="Q8" s="3">
        <f>W8*IF(H8=7,1,0)</f>
        <v>0.49895</v>
      </c>
      <c r="V8">
        <f t="shared" si="0"/>
        <v>4</v>
      </c>
      <c r="W8">
        <f t="shared" si="1"/>
        <v>0.49895</v>
      </c>
      <c r="X8">
        <f t="shared" ref="X8:X71" si="7">IF(ABS(W9-W8)&lt;&gt;0,ABS(W9-W8),"")</f>
        <v>0.48125000000000001</v>
      </c>
      <c r="Y8">
        <v>7.8766666666666665E-2</v>
      </c>
      <c r="Z8">
        <f>MAX($Q$6:Q8)+MAX($R$6:R8)</f>
        <v>0.49895</v>
      </c>
      <c r="AA8">
        <f>Z8-Y8</f>
        <v>0.42018333333333335</v>
      </c>
      <c r="AD8" s="2">
        <v>9</v>
      </c>
      <c r="AE8" s="2">
        <v>27</v>
      </c>
      <c r="AF8" s="2">
        <v>25</v>
      </c>
      <c r="AG8" s="2">
        <f t="shared" si="2"/>
        <v>2.5833333333333321</v>
      </c>
      <c r="AH8" s="2">
        <f t="shared" si="3"/>
        <v>223</v>
      </c>
      <c r="AI8" s="2">
        <v>223</v>
      </c>
    </row>
    <row r="9" spans="1:37" x14ac:dyDescent="0.25">
      <c r="A9" s="7">
        <f t="shared" si="4"/>
        <v>0</v>
      </c>
      <c r="B9" s="6">
        <v>8</v>
      </c>
      <c r="C9" s="6">
        <v>1062</v>
      </c>
      <c r="D9" t="s">
        <v>4</v>
      </c>
      <c r="E9">
        <v>1</v>
      </c>
      <c r="F9">
        <v>1</v>
      </c>
      <c r="G9">
        <v>2</v>
      </c>
      <c r="H9" s="5">
        <v>14</v>
      </c>
      <c r="J9" s="5">
        <f t="shared" si="6"/>
        <v>0.49895</v>
      </c>
      <c r="K9" s="5">
        <f t="shared" ref="K9:K40" si="8">IF(R9&lt;&gt;"",R9,K8)</f>
        <v>1.77E-2</v>
      </c>
      <c r="L9" s="5">
        <f>(1)*($M$2-J9)+COUNT($U$7:U9)*($M$4/60)</f>
        <v>1.50105</v>
      </c>
      <c r="M9" s="5">
        <f>(-1)*(($M$2-K9)+COUNT($U$7:U8)*($M$4/60))</f>
        <v>-1.9823</v>
      </c>
      <c r="N9" s="5">
        <f>J9+K9</f>
        <v>0.51665000000000005</v>
      </c>
      <c r="P9" s="5">
        <f t="shared" ref="P9:P73" si="9">(L9-ABS(M9))</f>
        <v>-0.48124999999999996</v>
      </c>
      <c r="Q9" s="3">
        <f>Q8</f>
        <v>0.49895</v>
      </c>
      <c r="R9" s="3">
        <f t="shared" ref="R9:R23" si="10">W9*IF(H9=14,1,0)</f>
        <v>1.77E-2</v>
      </c>
      <c r="V9">
        <f t="shared" si="0"/>
        <v>4</v>
      </c>
      <c r="W9">
        <f t="shared" si="1"/>
        <v>1.77E-2</v>
      </c>
      <c r="X9" t="str">
        <f t="shared" si="7"/>
        <v/>
      </c>
      <c r="Y9">
        <v>7.8766666666666665E-2</v>
      </c>
      <c r="Z9">
        <f>MAX($Q$6:Q9)+MAX($R$6:R9)</f>
        <v>0.51665000000000005</v>
      </c>
      <c r="AA9">
        <f t="shared" ref="AA9:AA72" si="11">Z9-Y9</f>
        <v>0.4378833333333334</v>
      </c>
      <c r="AD9" s="2"/>
      <c r="AE9" s="2"/>
      <c r="AF9" s="2"/>
      <c r="AG9" s="2"/>
      <c r="AH9" s="2"/>
      <c r="AI9" s="2"/>
    </row>
    <row r="10" spans="1:37" x14ac:dyDescent="0.25">
      <c r="A10" s="7">
        <f t="shared" si="4"/>
        <v>0</v>
      </c>
      <c r="B10">
        <v>9</v>
      </c>
      <c r="C10">
        <v>1062</v>
      </c>
      <c r="D10" t="s">
        <v>8</v>
      </c>
      <c r="E10">
        <v>1</v>
      </c>
      <c r="F10">
        <v>1</v>
      </c>
      <c r="G10">
        <v>1</v>
      </c>
      <c r="H10" s="5">
        <v>14</v>
      </c>
      <c r="J10" s="5">
        <f t="shared" si="6"/>
        <v>0.49895</v>
      </c>
      <c r="K10" s="5">
        <f t="shared" si="8"/>
        <v>1.77E-2</v>
      </c>
      <c r="L10" s="5">
        <f>(1)*($M$2-J10)+COUNT($U$7:U10)*($M$4/60)</f>
        <v>1.50105</v>
      </c>
      <c r="M10" s="5">
        <f>(-1)*(($M$2-K10)+COUNT($U$7:U9)*($M$4/60))</f>
        <v>-1.9823</v>
      </c>
      <c r="N10" s="5">
        <f t="shared" ref="N10:N73" si="12">J10+K10</f>
        <v>0.51665000000000005</v>
      </c>
      <c r="P10" s="5">
        <f>(L10-ABS(M10))</f>
        <v>-0.48124999999999996</v>
      </c>
      <c r="R10" s="3">
        <f t="shared" si="10"/>
        <v>1.77E-2</v>
      </c>
      <c r="V10">
        <f t="shared" si="0"/>
        <v>3</v>
      </c>
      <c r="W10">
        <f t="shared" si="1"/>
        <v>1.77E-2</v>
      </c>
      <c r="X10" t="str">
        <f t="shared" si="7"/>
        <v/>
      </c>
      <c r="Y10">
        <v>7.8766666666666665E-2</v>
      </c>
      <c r="Z10">
        <f>MAX($Q$6:Q10)+MAX($R$6:R10)</f>
        <v>0.51665000000000005</v>
      </c>
      <c r="AA10">
        <f>Z10-Y10</f>
        <v>0.4378833333333334</v>
      </c>
      <c r="AD10" s="2"/>
      <c r="AE10" s="2"/>
      <c r="AF10" s="2"/>
      <c r="AG10" s="2"/>
      <c r="AH10" s="2"/>
      <c r="AI10" s="2"/>
    </row>
    <row r="11" spans="1:37" x14ac:dyDescent="0.25">
      <c r="A11" s="7">
        <f t="shared" si="4"/>
        <v>0</v>
      </c>
      <c r="B11">
        <v>10</v>
      </c>
      <c r="C11">
        <v>1062</v>
      </c>
      <c r="D11" t="s">
        <v>8</v>
      </c>
      <c r="E11">
        <v>1</v>
      </c>
      <c r="F11">
        <v>1</v>
      </c>
      <c r="G11">
        <v>2</v>
      </c>
      <c r="H11" s="5">
        <v>14</v>
      </c>
      <c r="J11" s="5">
        <f t="shared" si="6"/>
        <v>0.49895</v>
      </c>
      <c r="K11" s="5">
        <f t="shared" si="8"/>
        <v>1.77E-2</v>
      </c>
      <c r="L11" s="5">
        <f>(1)*($M$2-J11)+COUNT($U$7:U11)*($M$4/60)</f>
        <v>1.50105</v>
      </c>
      <c r="M11" s="5">
        <f>(-1)*(($M$2-K11)+COUNT($U$7:U10)*($M$4/60))</f>
        <v>-1.9823</v>
      </c>
      <c r="N11" s="5">
        <f t="shared" si="12"/>
        <v>0.51665000000000005</v>
      </c>
      <c r="P11" s="5">
        <f t="shared" si="9"/>
        <v>-0.48124999999999996</v>
      </c>
      <c r="R11" s="3">
        <f t="shared" si="10"/>
        <v>1.77E-2</v>
      </c>
      <c r="V11">
        <f t="shared" si="0"/>
        <v>4</v>
      </c>
      <c r="W11">
        <f t="shared" si="1"/>
        <v>1.77E-2</v>
      </c>
      <c r="X11" t="str">
        <f t="shared" si="7"/>
        <v/>
      </c>
      <c r="Y11">
        <v>7.8766666666666665E-2</v>
      </c>
      <c r="Z11">
        <f>MAX($Q$6:Q11)+MAX($R$6:R11)</f>
        <v>0.51665000000000005</v>
      </c>
      <c r="AA11">
        <f t="shared" si="11"/>
        <v>0.4378833333333334</v>
      </c>
      <c r="AD11" s="2" t="s">
        <v>26</v>
      </c>
      <c r="AE11" s="2"/>
      <c r="AF11" s="2"/>
      <c r="AG11" s="2"/>
      <c r="AH11" s="2"/>
      <c r="AI11" s="2"/>
    </row>
    <row r="12" spans="1:37" x14ac:dyDescent="0.25">
      <c r="A12" s="7">
        <f t="shared" si="4"/>
        <v>0</v>
      </c>
      <c r="B12">
        <v>11</v>
      </c>
      <c r="C12">
        <v>1062</v>
      </c>
      <c r="D12" t="s">
        <v>8</v>
      </c>
      <c r="E12">
        <v>1</v>
      </c>
      <c r="F12">
        <v>1</v>
      </c>
      <c r="G12">
        <v>1</v>
      </c>
      <c r="H12" s="5">
        <v>14</v>
      </c>
      <c r="J12" s="5">
        <f t="shared" si="6"/>
        <v>0.49895</v>
      </c>
      <c r="K12" s="5">
        <f t="shared" si="8"/>
        <v>1.77E-2</v>
      </c>
      <c r="L12" s="5">
        <f>(1)*($M$2-J12)+COUNT($U$7:U12)*($M$4/60)</f>
        <v>1.50105</v>
      </c>
      <c r="M12" s="5">
        <f>(-1)*(($M$2-K12)+COUNT($U$7:U11)*($M$4/60))</f>
        <v>-1.9823</v>
      </c>
      <c r="N12" s="5">
        <f t="shared" si="12"/>
        <v>0.51665000000000005</v>
      </c>
      <c r="P12" s="5">
        <f t="shared" si="9"/>
        <v>-0.48124999999999996</v>
      </c>
      <c r="R12" s="3">
        <f t="shared" si="10"/>
        <v>1.77E-2</v>
      </c>
      <c r="V12">
        <f t="shared" si="0"/>
        <v>3</v>
      </c>
      <c r="W12">
        <f t="shared" si="1"/>
        <v>1.77E-2</v>
      </c>
      <c r="X12" t="str">
        <f t="shared" si="7"/>
        <v/>
      </c>
      <c r="Y12">
        <v>7.8766666666666665E-2</v>
      </c>
      <c r="Z12">
        <f>MAX($Q$6:Q12)+MAX($R$6:R12)</f>
        <v>0.51665000000000005</v>
      </c>
      <c r="AA12">
        <f t="shared" si="11"/>
        <v>0.4378833333333334</v>
      </c>
      <c r="AD12" s="2" t="s">
        <v>24</v>
      </c>
      <c r="AE12" s="2" t="s">
        <v>20</v>
      </c>
      <c r="AF12" s="2" t="s">
        <v>21</v>
      </c>
      <c r="AG12" s="2" t="s">
        <v>23</v>
      </c>
      <c r="AH12" s="2" t="s">
        <v>25</v>
      </c>
      <c r="AI12" s="2"/>
    </row>
    <row r="13" spans="1:37" x14ac:dyDescent="0.25">
      <c r="A13" s="7">
        <f t="shared" si="4"/>
        <v>0</v>
      </c>
      <c r="B13">
        <v>12</v>
      </c>
      <c r="C13">
        <v>1062</v>
      </c>
      <c r="D13" t="s">
        <v>8</v>
      </c>
      <c r="E13">
        <v>1</v>
      </c>
      <c r="F13">
        <v>1</v>
      </c>
      <c r="G13">
        <v>2</v>
      </c>
      <c r="H13" s="5">
        <v>14</v>
      </c>
      <c r="J13" s="5">
        <f t="shared" si="6"/>
        <v>0.49895</v>
      </c>
      <c r="K13" s="5">
        <f t="shared" si="8"/>
        <v>1.77E-2</v>
      </c>
      <c r="L13" s="5">
        <f>(1)*($M$2-J13)+COUNT($U$7:U13)*($M$4/60)</f>
        <v>1.50105</v>
      </c>
      <c r="M13" s="5">
        <f>(-1)*(($M$2-K13)+COUNT($U$7:U12)*($M$4/60))</f>
        <v>-1.9823</v>
      </c>
      <c r="N13" s="5">
        <f t="shared" si="12"/>
        <v>0.51665000000000005</v>
      </c>
      <c r="P13" s="5">
        <f t="shared" si="9"/>
        <v>-0.48124999999999996</v>
      </c>
      <c r="R13" s="3">
        <f t="shared" si="10"/>
        <v>1.77E-2</v>
      </c>
      <c r="V13">
        <f t="shared" si="0"/>
        <v>4</v>
      </c>
      <c r="W13">
        <f t="shared" si="1"/>
        <v>1.77E-2</v>
      </c>
      <c r="X13" t="str">
        <f t="shared" si="7"/>
        <v/>
      </c>
      <c r="Y13">
        <v>7.8766666666666665E-2</v>
      </c>
      <c r="Z13">
        <f>MAX($Q$6:Q13)+MAX($R$6:R13)</f>
        <v>0.51665000000000005</v>
      </c>
      <c r="AA13">
        <f t="shared" si="11"/>
        <v>0.4378833333333334</v>
      </c>
      <c r="AD13" s="2">
        <v>2</v>
      </c>
      <c r="AE13" s="2">
        <v>29</v>
      </c>
      <c r="AF13" s="2">
        <v>52</v>
      </c>
      <c r="AG13" s="2">
        <f>(30-(AE13+(AF13/60)))</f>
        <v>0.13333333333333286</v>
      </c>
      <c r="AH13" s="2">
        <f t="shared" si="3"/>
        <v>37</v>
      </c>
      <c r="AI13" s="2">
        <v>37</v>
      </c>
    </row>
    <row r="14" spans="1:37" x14ac:dyDescent="0.25">
      <c r="A14" s="7">
        <f t="shared" si="4"/>
        <v>0</v>
      </c>
      <c r="B14">
        <v>13</v>
      </c>
      <c r="C14">
        <v>1062</v>
      </c>
      <c r="D14" t="s">
        <v>8</v>
      </c>
      <c r="E14">
        <v>1</v>
      </c>
      <c r="F14">
        <v>1</v>
      </c>
      <c r="G14">
        <v>1</v>
      </c>
      <c r="H14" s="5">
        <v>14</v>
      </c>
      <c r="J14" s="5">
        <f t="shared" si="6"/>
        <v>0.49895</v>
      </c>
      <c r="K14" s="5">
        <f t="shared" si="8"/>
        <v>1.77E-2</v>
      </c>
      <c r="L14" s="5">
        <f>(1)*($M$2-J14)+COUNT($U$7:U14)*($M$4/60)</f>
        <v>1.50105</v>
      </c>
      <c r="M14" s="5">
        <f>(-1)*(($M$2-K14)+COUNT($U$7:U13)*($M$4/60))</f>
        <v>-1.9823</v>
      </c>
      <c r="N14" s="5">
        <f t="shared" si="12"/>
        <v>0.51665000000000005</v>
      </c>
      <c r="P14" s="5">
        <f t="shared" si="9"/>
        <v>-0.48124999999999996</v>
      </c>
      <c r="R14" s="3">
        <f t="shared" si="10"/>
        <v>1.77E-2</v>
      </c>
      <c r="V14">
        <f t="shared" si="0"/>
        <v>3</v>
      </c>
      <c r="W14">
        <f t="shared" si="1"/>
        <v>1.77E-2</v>
      </c>
      <c r="X14" t="str">
        <f t="shared" si="7"/>
        <v/>
      </c>
      <c r="Y14">
        <v>7.8766666666666665E-2</v>
      </c>
      <c r="Z14">
        <f>MAX($Q$6:Q14)+MAX($R$6:R14)</f>
        <v>0.51665000000000005</v>
      </c>
      <c r="AA14">
        <f t="shared" si="11"/>
        <v>0.4378833333333334</v>
      </c>
      <c r="AD14" s="2">
        <v>4</v>
      </c>
      <c r="AE14" s="2">
        <v>29</v>
      </c>
      <c r="AF14" s="2">
        <v>46</v>
      </c>
      <c r="AG14" s="2">
        <f t="shared" ref="AG14:AG17" si="13">(30-(AE14+(AF14/60)))</f>
        <v>0.23333333333333428</v>
      </c>
      <c r="AH14" s="2">
        <f t="shared" si="3"/>
        <v>77</v>
      </c>
      <c r="AI14" s="2">
        <v>77</v>
      </c>
    </row>
    <row r="15" spans="1:37" x14ac:dyDescent="0.25">
      <c r="A15" s="7">
        <f t="shared" si="4"/>
        <v>0</v>
      </c>
      <c r="B15">
        <v>14</v>
      </c>
      <c r="C15">
        <v>1062</v>
      </c>
      <c r="D15" t="s">
        <v>8</v>
      </c>
      <c r="E15">
        <v>1</v>
      </c>
      <c r="F15">
        <v>1</v>
      </c>
      <c r="G15">
        <v>2</v>
      </c>
      <c r="H15" s="5">
        <v>14</v>
      </c>
      <c r="J15" s="5">
        <f t="shared" si="6"/>
        <v>0.49895</v>
      </c>
      <c r="K15" s="5">
        <f t="shared" si="8"/>
        <v>1.77E-2</v>
      </c>
      <c r="L15" s="5">
        <f>(1)*($M$2-J15)+COUNT($U$7:U15)*($M$4/60)</f>
        <v>1.50105</v>
      </c>
      <c r="M15" s="5">
        <f>(-1)*(($M$2-K15)+COUNT($U$7:U14)*($M$4/60))</f>
        <v>-1.9823</v>
      </c>
      <c r="N15" s="5">
        <f t="shared" si="12"/>
        <v>0.51665000000000005</v>
      </c>
      <c r="P15" s="5">
        <f t="shared" si="9"/>
        <v>-0.48124999999999996</v>
      </c>
      <c r="R15" s="3">
        <f t="shared" si="10"/>
        <v>1.77E-2</v>
      </c>
      <c r="V15">
        <f t="shared" si="0"/>
        <v>4</v>
      </c>
      <c r="W15">
        <f t="shared" si="1"/>
        <v>1.77E-2</v>
      </c>
      <c r="X15" t="str">
        <f t="shared" si="7"/>
        <v/>
      </c>
      <c r="Y15">
        <v>7.8766666666666665E-2</v>
      </c>
      <c r="Z15">
        <f>MAX($Q$6:Q15)+MAX($R$6:R15)</f>
        <v>0.51665000000000005</v>
      </c>
      <c r="AA15">
        <f t="shared" si="11"/>
        <v>0.4378833333333334</v>
      </c>
      <c r="AD15" s="2">
        <v>6</v>
      </c>
      <c r="AE15" s="2">
        <v>29</v>
      </c>
      <c r="AF15" s="2">
        <v>2</v>
      </c>
      <c r="AG15" s="2">
        <f t="shared" si="13"/>
        <v>0.96666666666666501</v>
      </c>
      <c r="AH15" s="2">
        <f t="shared" si="3"/>
        <v>126</v>
      </c>
      <c r="AI15" s="2">
        <v>126</v>
      </c>
    </row>
    <row r="16" spans="1:37" x14ac:dyDescent="0.25">
      <c r="A16" s="7">
        <f t="shared" si="4"/>
        <v>0</v>
      </c>
      <c r="B16">
        <v>15</v>
      </c>
      <c r="C16">
        <v>1062</v>
      </c>
      <c r="D16" t="s">
        <v>7</v>
      </c>
      <c r="E16">
        <v>1</v>
      </c>
      <c r="F16">
        <v>1</v>
      </c>
      <c r="G16">
        <v>1</v>
      </c>
      <c r="H16" s="5">
        <v>14</v>
      </c>
      <c r="J16" s="5">
        <f t="shared" si="6"/>
        <v>0.49895</v>
      </c>
      <c r="K16" s="5">
        <f t="shared" si="8"/>
        <v>1.77E-2</v>
      </c>
      <c r="L16" s="5">
        <f>(1)*($M$2-J16)+COUNT($U$7:U16)*($M$4/60)</f>
        <v>1.50105</v>
      </c>
      <c r="M16" s="5">
        <f>(-1)*(($M$2-K16)+COUNT($U$7:U15)*($M$4/60))</f>
        <v>-1.9823</v>
      </c>
      <c r="N16" s="5">
        <f t="shared" si="12"/>
        <v>0.51665000000000005</v>
      </c>
      <c r="P16" s="5">
        <f t="shared" si="9"/>
        <v>-0.48124999999999996</v>
      </c>
      <c r="R16" s="3">
        <f t="shared" si="10"/>
        <v>1.77E-2</v>
      </c>
      <c r="V16">
        <f t="shared" si="0"/>
        <v>3</v>
      </c>
      <c r="W16">
        <f t="shared" si="1"/>
        <v>1.77E-2</v>
      </c>
      <c r="X16" t="str">
        <f t="shared" si="7"/>
        <v/>
      </c>
      <c r="Y16">
        <v>7.8766666666666665E-2</v>
      </c>
      <c r="Z16">
        <f>MAX($Q$6:Q16)+MAX($R$6:R16)</f>
        <v>0.51665000000000005</v>
      </c>
      <c r="AA16">
        <f t="shared" si="11"/>
        <v>0.4378833333333334</v>
      </c>
      <c r="AD16" s="2">
        <v>8</v>
      </c>
      <c r="AE16" s="2">
        <v>28</v>
      </c>
      <c r="AF16" s="2">
        <v>34</v>
      </c>
      <c r="AG16" s="2">
        <f t="shared" si="13"/>
        <v>1.4333333333333336</v>
      </c>
      <c r="AH16" s="2">
        <f t="shared" si="3"/>
        <v>196</v>
      </c>
      <c r="AI16" s="2">
        <v>196</v>
      </c>
    </row>
    <row r="17" spans="1:35" x14ac:dyDescent="0.25">
      <c r="A17" s="7">
        <f t="shared" si="4"/>
        <v>0</v>
      </c>
      <c r="B17">
        <v>16</v>
      </c>
      <c r="C17">
        <v>1062</v>
      </c>
      <c r="D17" t="s">
        <v>7</v>
      </c>
      <c r="E17">
        <v>1</v>
      </c>
      <c r="F17">
        <v>1</v>
      </c>
      <c r="G17">
        <v>2</v>
      </c>
      <c r="H17" s="5">
        <v>14</v>
      </c>
      <c r="J17" s="5">
        <f t="shared" si="6"/>
        <v>0.49895</v>
      </c>
      <c r="K17" s="5">
        <f t="shared" si="8"/>
        <v>1.77E-2</v>
      </c>
      <c r="L17" s="5">
        <f>(1)*($M$2-J17)+COUNT($U$7:U17)*($M$4/60)</f>
        <v>1.50105</v>
      </c>
      <c r="M17" s="5">
        <f>(-1)*(($M$2-K17)+COUNT($U$7:U16)*($M$4/60))</f>
        <v>-1.9823</v>
      </c>
      <c r="N17" s="5">
        <f t="shared" si="12"/>
        <v>0.51665000000000005</v>
      </c>
      <c r="P17" s="5">
        <f t="shared" si="9"/>
        <v>-0.48124999999999996</v>
      </c>
      <c r="R17" s="3">
        <f t="shared" si="10"/>
        <v>1.77E-2</v>
      </c>
      <c r="V17">
        <f t="shared" si="0"/>
        <v>4</v>
      </c>
      <c r="W17">
        <f t="shared" si="1"/>
        <v>1.77E-2</v>
      </c>
      <c r="X17" t="str">
        <f t="shared" si="7"/>
        <v/>
      </c>
      <c r="Y17">
        <v>7.8766666666666665E-2</v>
      </c>
      <c r="Z17">
        <f>MAX($Q$6:Q17)+MAX($R$6:R17)</f>
        <v>0.51665000000000005</v>
      </c>
      <c r="AA17">
        <f t="shared" si="11"/>
        <v>0.4378833333333334</v>
      </c>
      <c r="AD17" s="2">
        <v>10</v>
      </c>
      <c r="AE17" s="2">
        <v>27</v>
      </c>
      <c r="AF17" s="2">
        <v>27</v>
      </c>
      <c r="AG17" s="2">
        <f t="shared" si="13"/>
        <v>2.5500000000000007</v>
      </c>
      <c r="AH17" s="2">
        <f t="shared" si="3"/>
        <v>260</v>
      </c>
      <c r="AI17" s="2">
        <v>260</v>
      </c>
    </row>
    <row r="18" spans="1:35" x14ac:dyDescent="0.25">
      <c r="A18" s="7">
        <f t="shared" si="4"/>
        <v>0</v>
      </c>
      <c r="B18">
        <v>17</v>
      </c>
      <c r="C18">
        <v>1062</v>
      </c>
      <c r="D18" t="s">
        <v>6</v>
      </c>
      <c r="E18">
        <v>1</v>
      </c>
      <c r="F18">
        <v>1</v>
      </c>
      <c r="G18">
        <v>1</v>
      </c>
      <c r="H18" s="5">
        <v>14</v>
      </c>
      <c r="J18" s="5">
        <f t="shared" si="6"/>
        <v>0.49895</v>
      </c>
      <c r="K18" s="5">
        <f t="shared" si="8"/>
        <v>1.77E-2</v>
      </c>
      <c r="L18" s="5">
        <f>(1)*($M$2-J18)+COUNT($U$7:U18)*($M$4/60)</f>
        <v>1.50105</v>
      </c>
      <c r="M18" s="5">
        <f>(-1)*(($M$2-K18)+COUNT($U$7:U17)*($M$4/60))</f>
        <v>-1.9823</v>
      </c>
      <c r="N18" s="5">
        <f t="shared" si="12"/>
        <v>0.51665000000000005</v>
      </c>
      <c r="P18" s="5">
        <f t="shared" si="9"/>
        <v>-0.48124999999999996</v>
      </c>
      <c r="R18" s="3">
        <f t="shared" si="10"/>
        <v>1.77E-2</v>
      </c>
      <c r="V18">
        <f t="shared" si="0"/>
        <v>3</v>
      </c>
      <c r="W18">
        <f t="shared" si="1"/>
        <v>1.77E-2</v>
      </c>
      <c r="X18" t="str">
        <f t="shared" si="7"/>
        <v/>
      </c>
      <c r="Y18">
        <v>7.8766666666666665E-2</v>
      </c>
      <c r="Z18">
        <f>MAX($Q$6:Q18)+MAX($R$6:R18)</f>
        <v>0.51665000000000005</v>
      </c>
      <c r="AA18">
        <f t="shared" si="11"/>
        <v>0.4378833333333334</v>
      </c>
    </row>
    <row r="19" spans="1:35" x14ac:dyDescent="0.25">
      <c r="A19" s="7">
        <f t="shared" si="4"/>
        <v>0</v>
      </c>
      <c r="B19">
        <v>18</v>
      </c>
      <c r="C19">
        <v>1062</v>
      </c>
      <c r="D19" t="s">
        <v>6</v>
      </c>
      <c r="E19">
        <v>1</v>
      </c>
      <c r="F19">
        <v>1</v>
      </c>
      <c r="G19">
        <v>2</v>
      </c>
      <c r="H19" s="5">
        <v>14</v>
      </c>
      <c r="J19" s="5">
        <f t="shared" si="6"/>
        <v>0.49895</v>
      </c>
      <c r="K19" s="5">
        <f t="shared" si="8"/>
        <v>1.77E-2</v>
      </c>
      <c r="L19" s="5">
        <f>(1)*($M$2-J19)+COUNT($U$7:U19)*($M$4/60)</f>
        <v>1.50105</v>
      </c>
      <c r="M19" s="5">
        <f>(-1)*(($M$2-K19)+COUNT($U$7:U18)*($M$4/60))</f>
        <v>-1.9823</v>
      </c>
      <c r="N19" s="5">
        <f t="shared" si="12"/>
        <v>0.51665000000000005</v>
      </c>
      <c r="P19" s="5">
        <f t="shared" si="9"/>
        <v>-0.48124999999999996</v>
      </c>
      <c r="R19" s="3">
        <f t="shared" si="10"/>
        <v>1.77E-2</v>
      </c>
      <c r="V19">
        <f t="shared" si="0"/>
        <v>4</v>
      </c>
      <c r="W19">
        <f t="shared" si="1"/>
        <v>1.77E-2</v>
      </c>
      <c r="X19" t="str">
        <f t="shared" si="7"/>
        <v/>
      </c>
      <c r="Y19">
        <v>7.8766666666666665E-2</v>
      </c>
      <c r="Z19">
        <f>MAX($Q$6:Q19)+MAX($R$6:R19)</f>
        <v>0.51665000000000005</v>
      </c>
      <c r="AA19">
        <f t="shared" si="11"/>
        <v>0.4378833333333334</v>
      </c>
    </row>
    <row r="20" spans="1:35" x14ac:dyDescent="0.25">
      <c r="A20" s="7">
        <f t="shared" si="4"/>
        <v>0</v>
      </c>
      <c r="B20">
        <v>20</v>
      </c>
      <c r="C20">
        <v>1062</v>
      </c>
      <c r="D20" t="s">
        <v>5</v>
      </c>
      <c r="E20">
        <v>2</v>
      </c>
      <c r="F20">
        <v>2</v>
      </c>
      <c r="G20">
        <v>1</v>
      </c>
      <c r="H20" s="5">
        <v>14</v>
      </c>
      <c r="J20" s="5">
        <f t="shared" si="6"/>
        <v>0.49895</v>
      </c>
      <c r="K20" s="5">
        <f t="shared" si="8"/>
        <v>1.77E-2</v>
      </c>
      <c r="L20" s="5">
        <f>(1)*($M$2-J20)+COUNT($U$7:U20)*($M$4/60)</f>
        <v>1.50105</v>
      </c>
      <c r="M20" s="5">
        <f>(-1)*(($M$2-K20)+COUNT($U$7:U19)*($M$4/60))</f>
        <v>-1.9823</v>
      </c>
      <c r="N20" s="5">
        <f t="shared" si="12"/>
        <v>0.51665000000000005</v>
      </c>
      <c r="P20" s="5">
        <f t="shared" si="9"/>
        <v>-0.48124999999999996</v>
      </c>
      <c r="R20" s="3">
        <f t="shared" si="10"/>
        <v>1.77E-2</v>
      </c>
      <c r="T20" s="1">
        <f>AVERAGE(Q18:R25)*ABS(F20-F19)</f>
        <v>0.13801666666666668</v>
      </c>
      <c r="U20" s="1">
        <f>-W20*ABS(F20-F19)</f>
        <v>-1.77E-2</v>
      </c>
      <c r="V20">
        <f t="shared" si="0"/>
        <v>3</v>
      </c>
      <c r="W20">
        <f t="shared" si="1"/>
        <v>1.77E-2</v>
      </c>
      <c r="X20" t="str">
        <f t="shared" si="7"/>
        <v/>
      </c>
      <c r="Y20">
        <v>7.8766666666666665E-2</v>
      </c>
      <c r="Z20">
        <f>MAX($Q$6:Q20)+MAX($R$6:R20)</f>
        <v>0.51665000000000005</v>
      </c>
      <c r="AA20">
        <f t="shared" si="11"/>
        <v>0.4378833333333334</v>
      </c>
    </row>
    <row r="21" spans="1:35" x14ac:dyDescent="0.25">
      <c r="A21" s="7">
        <f t="shared" si="4"/>
        <v>0</v>
      </c>
      <c r="B21">
        <v>21</v>
      </c>
      <c r="C21">
        <v>1062</v>
      </c>
      <c r="D21" t="s">
        <v>5</v>
      </c>
      <c r="E21">
        <v>2</v>
      </c>
      <c r="F21">
        <v>2</v>
      </c>
      <c r="G21">
        <v>2</v>
      </c>
      <c r="H21" s="5">
        <v>14</v>
      </c>
      <c r="J21" s="5">
        <f t="shared" si="6"/>
        <v>0.49895</v>
      </c>
      <c r="K21" s="5">
        <f t="shared" si="8"/>
        <v>1.77E-2</v>
      </c>
      <c r="L21" s="5">
        <f>(1)*($M$2-J21)+COUNT($U$7:U21)*($M$4/60)</f>
        <v>1.50105</v>
      </c>
      <c r="M21" s="5">
        <f>(-1)*(($M$2-K21)+COUNT($U$7:U20)*($M$4/60))</f>
        <v>-1.9823</v>
      </c>
      <c r="N21" s="5">
        <f t="shared" si="12"/>
        <v>0.51665000000000005</v>
      </c>
      <c r="P21" s="5">
        <f t="shared" si="9"/>
        <v>-0.48124999999999996</v>
      </c>
      <c r="R21" s="3">
        <f t="shared" si="10"/>
        <v>1.77E-2</v>
      </c>
      <c r="V21">
        <f t="shared" si="0"/>
        <v>4</v>
      </c>
      <c r="W21">
        <f t="shared" si="1"/>
        <v>1.77E-2</v>
      </c>
      <c r="X21" t="str">
        <f t="shared" si="7"/>
        <v/>
      </c>
      <c r="Y21">
        <v>7.8766666666666665E-2</v>
      </c>
      <c r="Z21">
        <f>MAX($Q$6:Q21)+MAX($R$6:R21)</f>
        <v>0.51665000000000005</v>
      </c>
      <c r="AA21">
        <f t="shared" si="11"/>
        <v>0.4378833333333334</v>
      </c>
    </row>
    <row r="22" spans="1:35" x14ac:dyDescent="0.25">
      <c r="A22" s="7">
        <f t="shared" si="4"/>
        <v>0</v>
      </c>
      <c r="B22">
        <v>22</v>
      </c>
      <c r="C22">
        <v>1062</v>
      </c>
      <c r="D22" t="s">
        <v>5</v>
      </c>
      <c r="E22">
        <v>2</v>
      </c>
      <c r="F22">
        <v>2</v>
      </c>
      <c r="G22">
        <v>1</v>
      </c>
      <c r="H22" s="5">
        <v>14</v>
      </c>
      <c r="J22" s="5">
        <f t="shared" si="6"/>
        <v>0.49895</v>
      </c>
      <c r="K22" s="5">
        <f t="shared" si="8"/>
        <v>1.77E-2</v>
      </c>
      <c r="L22" s="5">
        <f>(1)*($M$2-J22)+COUNT($U$7:U22)*($M$4/60)</f>
        <v>1.50105</v>
      </c>
      <c r="M22" s="5">
        <f>(-1)*(($M$2-K22)+COUNT($U$7:U21)*($M$4/60))</f>
        <v>-1.9823</v>
      </c>
      <c r="N22" s="5">
        <f t="shared" si="12"/>
        <v>0.51665000000000005</v>
      </c>
      <c r="P22" s="5">
        <f t="shared" si="9"/>
        <v>-0.48124999999999996</v>
      </c>
      <c r="R22" s="3">
        <f t="shared" si="10"/>
        <v>1.77E-2</v>
      </c>
      <c r="V22">
        <f t="shared" si="0"/>
        <v>3</v>
      </c>
      <c r="W22">
        <f t="shared" si="1"/>
        <v>1.77E-2</v>
      </c>
      <c r="X22" t="str">
        <f t="shared" si="7"/>
        <v/>
      </c>
      <c r="Y22">
        <v>7.8766666666666665E-2</v>
      </c>
      <c r="Z22">
        <f>MAX($Q$6:Q22)+MAX($R$6:R22)</f>
        <v>0.51665000000000005</v>
      </c>
      <c r="AA22">
        <f t="shared" si="11"/>
        <v>0.4378833333333334</v>
      </c>
    </row>
    <row r="23" spans="1:35" x14ac:dyDescent="0.25">
      <c r="A23" s="7">
        <f t="shared" si="4"/>
        <v>0</v>
      </c>
      <c r="B23">
        <v>23</v>
      </c>
      <c r="C23">
        <v>1062</v>
      </c>
      <c r="D23" t="s">
        <v>4</v>
      </c>
      <c r="E23">
        <v>2</v>
      </c>
      <c r="F23">
        <v>2</v>
      </c>
      <c r="G23">
        <v>2</v>
      </c>
      <c r="H23" s="5">
        <v>14</v>
      </c>
      <c r="J23" s="5">
        <f t="shared" si="6"/>
        <v>0.49895</v>
      </c>
      <c r="K23" s="5">
        <f t="shared" si="8"/>
        <v>1.77E-2</v>
      </c>
      <c r="L23" s="5">
        <f>(1)*($M$2-J23)+COUNT($U$7:U23)*($M$4/60)</f>
        <v>1.50105</v>
      </c>
      <c r="M23" s="5">
        <f>(-1)*(($M$2-K23)+COUNT($U$7:U22)*($M$4/60))</f>
        <v>-1.9823</v>
      </c>
      <c r="N23" s="5">
        <f t="shared" si="12"/>
        <v>0.51665000000000005</v>
      </c>
      <c r="P23" s="5">
        <f t="shared" si="9"/>
        <v>-0.48124999999999996</v>
      </c>
      <c r="R23" s="3">
        <f t="shared" si="10"/>
        <v>1.77E-2</v>
      </c>
      <c r="V23">
        <f t="shared" si="0"/>
        <v>4</v>
      </c>
      <c r="W23">
        <f t="shared" si="1"/>
        <v>1.77E-2</v>
      </c>
      <c r="X23">
        <f t="shared" si="7"/>
        <v>0.48126666666666668</v>
      </c>
      <c r="Y23">
        <v>7.8766666666666665E-2</v>
      </c>
      <c r="Z23">
        <f>MAX($Q$6:Q23)+MAX($R$6:R23)</f>
        <v>0.51665000000000005</v>
      </c>
      <c r="AA23">
        <f t="shared" si="11"/>
        <v>0.4378833333333334</v>
      </c>
    </row>
    <row r="24" spans="1:35" x14ac:dyDescent="0.25">
      <c r="A24" s="7">
        <f t="shared" si="4"/>
        <v>0</v>
      </c>
      <c r="B24">
        <v>25</v>
      </c>
      <c r="C24">
        <v>29938</v>
      </c>
      <c r="D24" t="s">
        <v>4</v>
      </c>
      <c r="E24">
        <v>2</v>
      </c>
      <c r="F24">
        <v>2</v>
      </c>
      <c r="G24">
        <v>1</v>
      </c>
      <c r="H24" s="5">
        <v>7</v>
      </c>
      <c r="J24" s="5">
        <f t="shared" si="6"/>
        <v>0.49896666666666667</v>
      </c>
      <c r="K24" s="5">
        <f t="shared" si="8"/>
        <v>1.77E-2</v>
      </c>
      <c r="L24" s="5">
        <f>(1)*($M$2-J24)+COUNT($U$7:U24)*($M$4/60)</f>
        <v>1.5010333333333334</v>
      </c>
      <c r="M24" s="5">
        <f>(-1)*(($M$2-K24)+COUNT($U$7:U23)*($M$4/60))</f>
        <v>-1.9823</v>
      </c>
      <c r="N24" s="5">
        <f t="shared" si="12"/>
        <v>0.51666666666666672</v>
      </c>
      <c r="P24" s="5">
        <f t="shared" si="9"/>
        <v>-0.48126666666666651</v>
      </c>
      <c r="Q24" s="3">
        <f t="shared" ref="Q24:Q39" si="14">W24*IF(H24=7,1,0)</f>
        <v>0.49896666666666667</v>
      </c>
      <c r="V24">
        <f t="shared" si="0"/>
        <v>3</v>
      </c>
      <c r="W24">
        <f t="shared" si="1"/>
        <v>0.49896666666666667</v>
      </c>
      <c r="X24" t="str">
        <f t="shared" si="7"/>
        <v/>
      </c>
      <c r="Y24">
        <v>0.17936666666666667</v>
      </c>
      <c r="Z24">
        <f>MAX($Q$6:Q24)+MAX($R$6:R24)</f>
        <v>0.51666666666666672</v>
      </c>
      <c r="AA24">
        <f t="shared" si="11"/>
        <v>0.33730000000000004</v>
      </c>
      <c r="AB24" t="s">
        <v>35</v>
      </c>
      <c r="AC24" t="s">
        <v>36</v>
      </c>
    </row>
    <row r="25" spans="1:35" x14ac:dyDescent="0.25">
      <c r="A25" s="7">
        <f t="shared" si="4"/>
        <v>0</v>
      </c>
      <c r="B25">
        <v>26</v>
      </c>
      <c r="C25">
        <v>29938</v>
      </c>
      <c r="D25" t="s">
        <v>8</v>
      </c>
      <c r="E25">
        <v>2</v>
      </c>
      <c r="F25">
        <v>2</v>
      </c>
      <c r="G25">
        <v>2</v>
      </c>
      <c r="H25" s="5">
        <v>7</v>
      </c>
      <c r="J25" s="5">
        <f t="shared" si="6"/>
        <v>0.49896666666666667</v>
      </c>
      <c r="K25" s="5">
        <f t="shared" si="8"/>
        <v>1.77E-2</v>
      </c>
      <c r="L25" s="5">
        <f>(1)*($M$2-J25)+COUNT($U$7:U25)*($M$4/60)</f>
        <v>1.5010333333333334</v>
      </c>
      <c r="M25" s="5">
        <f>(-1)*(($M$2-K25)+COUNT($U$7:U24)*($M$4/60))</f>
        <v>-1.9823</v>
      </c>
      <c r="N25" s="5">
        <f t="shared" si="12"/>
        <v>0.51666666666666672</v>
      </c>
      <c r="P25" s="5">
        <f t="shared" si="9"/>
        <v>-0.48126666666666651</v>
      </c>
      <c r="Q25" s="3">
        <f t="shared" si="14"/>
        <v>0.49896666666666667</v>
      </c>
      <c r="V25">
        <f t="shared" si="0"/>
        <v>4</v>
      </c>
      <c r="W25">
        <f t="shared" si="1"/>
        <v>0.49896666666666667</v>
      </c>
      <c r="X25" t="str">
        <f t="shared" si="7"/>
        <v/>
      </c>
      <c r="Y25">
        <v>0.17936666666666667</v>
      </c>
      <c r="Z25">
        <f>MAX($Q$6:Q25)+MAX($R$6:R25)</f>
        <v>0.51666666666666672</v>
      </c>
      <c r="AA25">
        <f t="shared" si="11"/>
        <v>0.33730000000000004</v>
      </c>
      <c r="AB25">
        <f>AA24</f>
        <v>0.33730000000000004</v>
      </c>
    </row>
    <row r="26" spans="1:35" x14ac:dyDescent="0.25">
      <c r="A26" s="7">
        <f t="shared" si="4"/>
        <v>0</v>
      </c>
      <c r="B26">
        <v>27</v>
      </c>
      <c r="C26">
        <v>29938</v>
      </c>
      <c r="D26" t="s">
        <v>8</v>
      </c>
      <c r="E26">
        <v>2</v>
      </c>
      <c r="F26">
        <v>2</v>
      </c>
      <c r="G26">
        <v>1</v>
      </c>
      <c r="H26" s="5">
        <v>7</v>
      </c>
      <c r="J26" s="5">
        <f t="shared" si="6"/>
        <v>0.49896666666666667</v>
      </c>
      <c r="K26" s="5">
        <f t="shared" si="8"/>
        <v>1.77E-2</v>
      </c>
      <c r="L26" s="5">
        <f>(1)*($M$2-J26)+COUNT($U$7:U26)*($M$4/60)</f>
        <v>1.5010333333333334</v>
      </c>
      <c r="M26" s="5">
        <f>(-1)*(($M$2-K26)+COUNT($U$7:U25)*($M$4/60))</f>
        <v>-1.9823</v>
      </c>
      <c r="N26" s="5">
        <f t="shared" si="12"/>
        <v>0.51666666666666672</v>
      </c>
      <c r="P26" s="5">
        <f t="shared" si="9"/>
        <v>-0.48126666666666651</v>
      </c>
      <c r="Q26" s="3">
        <f t="shared" si="14"/>
        <v>0.49896666666666667</v>
      </c>
      <c r="V26">
        <f t="shared" si="0"/>
        <v>3</v>
      </c>
      <c r="W26">
        <f t="shared" si="1"/>
        <v>0.49896666666666667</v>
      </c>
      <c r="X26">
        <f t="shared" si="7"/>
        <v>4.4066666666666698E-2</v>
      </c>
      <c r="Y26">
        <v>0.17936666666666667</v>
      </c>
      <c r="Z26">
        <f>MAX($Q$6:Q26)+MAX($R$6:R26)</f>
        <v>0.51666666666666672</v>
      </c>
      <c r="AA26">
        <f t="shared" si="11"/>
        <v>0.33730000000000004</v>
      </c>
      <c r="AB26">
        <f t="shared" ref="AB26:AB89" si="15">AA25</f>
        <v>0.33730000000000004</v>
      </c>
      <c r="AC26">
        <f>Z26-AB25</f>
        <v>0.17936666666666667</v>
      </c>
      <c r="AD26">
        <f>Y26-AC26</f>
        <v>0</v>
      </c>
    </row>
    <row r="27" spans="1:35" x14ac:dyDescent="0.25">
      <c r="A27" s="7">
        <f t="shared" si="4"/>
        <v>1</v>
      </c>
      <c r="B27" s="6">
        <v>28</v>
      </c>
      <c r="C27">
        <v>32582</v>
      </c>
      <c r="D27" t="s">
        <v>8</v>
      </c>
      <c r="E27">
        <v>2</v>
      </c>
      <c r="F27">
        <v>2</v>
      </c>
      <c r="G27">
        <v>2</v>
      </c>
      <c r="H27" s="5">
        <v>7</v>
      </c>
      <c r="J27" s="5">
        <f t="shared" si="6"/>
        <v>0.54303333333333337</v>
      </c>
      <c r="K27" s="5">
        <f t="shared" si="8"/>
        <v>1.77E-2</v>
      </c>
      <c r="L27" s="5">
        <f>(1)*($M$2-J27)+COUNT($U$7:U27)*($M$4/60)</f>
        <v>1.4569666666666667</v>
      </c>
      <c r="M27" s="5">
        <f>(-1)*(($M$2-K27)+COUNT($U$7:U26)*($M$4/60))</f>
        <v>-1.9823</v>
      </c>
      <c r="N27" s="5">
        <f t="shared" si="12"/>
        <v>0.56073333333333342</v>
      </c>
      <c r="P27" s="5">
        <f t="shared" si="9"/>
        <v>-0.52533333333333321</v>
      </c>
      <c r="Q27" s="3">
        <f t="shared" si="14"/>
        <v>0.54303333333333337</v>
      </c>
      <c r="V27">
        <f t="shared" si="0"/>
        <v>4</v>
      </c>
      <c r="W27">
        <f t="shared" si="1"/>
        <v>0.54303333333333337</v>
      </c>
      <c r="X27">
        <f t="shared" si="7"/>
        <v>1.6666666666553809E-5</v>
      </c>
      <c r="Y27">
        <v>0.22376666666666667</v>
      </c>
      <c r="Z27">
        <f>MAX($Q$6:Q27)+MAX($R$6:R27)</f>
        <v>0.56073333333333342</v>
      </c>
      <c r="AA27">
        <f t="shared" si="11"/>
        <v>0.33696666666666675</v>
      </c>
      <c r="AB27">
        <f t="shared" si="15"/>
        <v>0.33730000000000004</v>
      </c>
      <c r="AC27">
        <f t="shared" ref="AC27:AC90" si="16">Z27-AB26</f>
        <v>0.22343333333333337</v>
      </c>
      <c r="AD27">
        <f t="shared" ref="AD27:AD90" si="17">Y27-AC27</f>
        <v>3.3333333333329662E-4</v>
      </c>
    </row>
    <row r="28" spans="1:35" x14ac:dyDescent="0.25">
      <c r="A28" s="7">
        <f t="shared" si="4"/>
        <v>0</v>
      </c>
      <c r="B28" s="6">
        <v>28</v>
      </c>
      <c r="C28">
        <v>32583</v>
      </c>
      <c r="D28" t="s">
        <v>8</v>
      </c>
      <c r="E28">
        <v>2</v>
      </c>
      <c r="F28">
        <v>2</v>
      </c>
      <c r="G28">
        <v>2</v>
      </c>
      <c r="H28" s="5">
        <v>7</v>
      </c>
      <c r="J28" s="5">
        <f t="shared" si="6"/>
        <v>0.54304999999999992</v>
      </c>
      <c r="K28" s="5">
        <f t="shared" si="8"/>
        <v>1.77E-2</v>
      </c>
      <c r="L28" s="5">
        <f>(1)*($M$2-J28)+COUNT($U$7:U28)*($M$4/60)</f>
        <v>1.45695</v>
      </c>
      <c r="M28" s="5">
        <f>(-1)*(($M$2-K28)+COUNT($U$7:U27)*($M$4/60))</f>
        <v>-1.9823</v>
      </c>
      <c r="N28" s="5">
        <f t="shared" si="12"/>
        <v>0.56074999999999997</v>
      </c>
      <c r="P28" s="5">
        <f t="shared" si="9"/>
        <v>-0.52534999999999998</v>
      </c>
      <c r="Q28" s="3">
        <f t="shared" si="14"/>
        <v>0.54304999999999992</v>
      </c>
      <c r="V28">
        <f t="shared" si="0"/>
        <v>4</v>
      </c>
      <c r="W28">
        <f t="shared" si="1"/>
        <v>0.54304999999999992</v>
      </c>
      <c r="X28" t="str">
        <f t="shared" si="7"/>
        <v/>
      </c>
      <c r="Y28">
        <v>0.22376666666666667</v>
      </c>
      <c r="Z28">
        <f>MAX($Q$6:Q28)+MAX($R$6:R28)</f>
        <v>0.56074999999999997</v>
      </c>
      <c r="AA28">
        <f t="shared" si="11"/>
        <v>0.3369833333333333</v>
      </c>
      <c r="AB28">
        <f t="shared" si="15"/>
        <v>0.33696666666666675</v>
      </c>
      <c r="AC28">
        <f t="shared" si="16"/>
        <v>0.22344999999999993</v>
      </c>
      <c r="AD28">
        <f t="shared" si="17"/>
        <v>3.1666666666674281E-4</v>
      </c>
    </row>
    <row r="29" spans="1:35" x14ac:dyDescent="0.25">
      <c r="A29" s="7">
        <f t="shared" si="4"/>
        <v>0</v>
      </c>
      <c r="B29">
        <v>29</v>
      </c>
      <c r="C29">
        <v>32583</v>
      </c>
      <c r="D29" t="s">
        <v>8</v>
      </c>
      <c r="E29">
        <v>2</v>
      </c>
      <c r="F29">
        <v>2</v>
      </c>
      <c r="G29">
        <v>1</v>
      </c>
      <c r="H29" s="5">
        <v>7</v>
      </c>
      <c r="J29" s="5">
        <f t="shared" si="6"/>
        <v>0.54304999999999992</v>
      </c>
      <c r="K29" s="5">
        <f t="shared" si="8"/>
        <v>1.77E-2</v>
      </c>
      <c r="L29" s="5">
        <f>(1)*($M$2-J29)+COUNT($U$7:U29)*($M$4/60)</f>
        <v>1.45695</v>
      </c>
      <c r="M29" s="5">
        <f>(-1)*(($M$2-K29)+COUNT($U$7:U28)*($M$4/60))</f>
        <v>-1.9823</v>
      </c>
      <c r="N29" s="5">
        <f t="shared" si="12"/>
        <v>0.56074999999999997</v>
      </c>
      <c r="P29" s="5">
        <f t="shared" si="9"/>
        <v>-0.52534999999999998</v>
      </c>
      <c r="Q29" s="3">
        <f t="shared" si="14"/>
        <v>0.54304999999999992</v>
      </c>
      <c r="V29">
        <f t="shared" si="0"/>
        <v>3</v>
      </c>
      <c r="W29">
        <f t="shared" si="1"/>
        <v>0.54304999999999992</v>
      </c>
      <c r="X29" t="str">
        <f t="shared" si="7"/>
        <v/>
      </c>
      <c r="Y29">
        <v>0.22376666666666667</v>
      </c>
      <c r="Z29">
        <f>MAX($Q$6:Q29)+MAX($R$6:R29)</f>
        <v>0.56074999999999997</v>
      </c>
      <c r="AA29">
        <f t="shared" si="11"/>
        <v>0.3369833333333333</v>
      </c>
      <c r="AB29">
        <f t="shared" si="15"/>
        <v>0.3369833333333333</v>
      </c>
      <c r="AC29">
        <f t="shared" si="16"/>
        <v>0.22378333333333322</v>
      </c>
      <c r="AD29">
        <f t="shared" si="17"/>
        <v>-1.6666666666553809E-5</v>
      </c>
    </row>
    <row r="30" spans="1:35" x14ac:dyDescent="0.25">
      <c r="A30" s="7">
        <f t="shared" si="4"/>
        <v>0</v>
      </c>
      <c r="B30">
        <v>30</v>
      </c>
      <c r="C30">
        <v>32583</v>
      </c>
      <c r="D30" t="s">
        <v>8</v>
      </c>
      <c r="E30">
        <v>2</v>
      </c>
      <c r="F30">
        <v>2</v>
      </c>
      <c r="G30">
        <v>2</v>
      </c>
      <c r="H30" s="5">
        <v>7</v>
      </c>
      <c r="J30" s="5">
        <f t="shared" si="6"/>
        <v>0.54304999999999992</v>
      </c>
      <c r="K30" s="5">
        <f t="shared" si="8"/>
        <v>1.77E-2</v>
      </c>
      <c r="L30" s="5">
        <f>(1)*($M$2-J30)+COUNT($U$7:U30)*($M$4/60)</f>
        <v>1.45695</v>
      </c>
      <c r="M30" s="5">
        <f>(-1)*(($M$2-K30)+COUNT($U$7:U29)*($M$4/60))</f>
        <v>-1.9823</v>
      </c>
      <c r="N30" s="5">
        <f t="shared" si="12"/>
        <v>0.56074999999999997</v>
      </c>
      <c r="P30" s="5">
        <f t="shared" si="9"/>
        <v>-0.52534999999999998</v>
      </c>
      <c r="Q30" s="3">
        <f t="shared" si="14"/>
        <v>0.54304999999999992</v>
      </c>
      <c r="V30">
        <f t="shared" si="0"/>
        <v>4</v>
      </c>
      <c r="W30">
        <f t="shared" si="1"/>
        <v>0.54304999999999992</v>
      </c>
      <c r="X30" t="str">
        <f t="shared" si="7"/>
        <v/>
      </c>
      <c r="Y30">
        <v>0.22376666666666667</v>
      </c>
      <c r="Z30">
        <f>MAX($Q$6:Q30)+MAX($R$6:R30)</f>
        <v>0.56074999999999997</v>
      </c>
      <c r="AA30">
        <f t="shared" si="11"/>
        <v>0.3369833333333333</v>
      </c>
      <c r="AB30">
        <f t="shared" si="15"/>
        <v>0.3369833333333333</v>
      </c>
      <c r="AC30">
        <f t="shared" si="16"/>
        <v>0.22376666666666667</v>
      </c>
      <c r="AD30">
        <f t="shared" si="17"/>
        <v>0</v>
      </c>
    </row>
    <row r="31" spans="1:35" x14ac:dyDescent="0.25">
      <c r="A31" s="7">
        <f t="shared" si="4"/>
        <v>0</v>
      </c>
      <c r="B31">
        <v>31</v>
      </c>
      <c r="C31">
        <v>32583</v>
      </c>
      <c r="D31" t="s">
        <v>8</v>
      </c>
      <c r="E31">
        <v>2</v>
      </c>
      <c r="F31">
        <v>2</v>
      </c>
      <c r="G31">
        <v>1</v>
      </c>
      <c r="H31" s="5">
        <v>7</v>
      </c>
      <c r="J31" s="5">
        <f t="shared" si="6"/>
        <v>0.54304999999999992</v>
      </c>
      <c r="K31" s="5">
        <f t="shared" si="8"/>
        <v>1.77E-2</v>
      </c>
      <c r="L31" s="5">
        <f>(1)*($M$2-J31)+COUNT($U$7:U31)*($M$4/60)</f>
        <v>1.45695</v>
      </c>
      <c r="M31" s="5">
        <f>(-1)*(($M$2-K31)+COUNT($U$7:U30)*($M$4/60))</f>
        <v>-1.9823</v>
      </c>
      <c r="N31" s="5">
        <f t="shared" si="12"/>
        <v>0.56074999999999997</v>
      </c>
      <c r="P31" s="5">
        <f t="shared" si="9"/>
        <v>-0.52534999999999998</v>
      </c>
      <c r="Q31" s="3">
        <f t="shared" si="14"/>
        <v>0.54304999999999992</v>
      </c>
      <c r="V31">
        <f t="shared" si="0"/>
        <v>3</v>
      </c>
      <c r="W31">
        <f t="shared" si="1"/>
        <v>0.54304999999999992</v>
      </c>
      <c r="X31" t="str">
        <f t="shared" si="7"/>
        <v/>
      </c>
      <c r="Y31">
        <v>0.22376666666666667</v>
      </c>
      <c r="Z31">
        <f>MAX($Q$6:Q31)+MAX($R$6:R31)</f>
        <v>0.56074999999999997</v>
      </c>
      <c r="AA31">
        <f t="shared" si="11"/>
        <v>0.3369833333333333</v>
      </c>
      <c r="AB31">
        <f t="shared" si="15"/>
        <v>0.3369833333333333</v>
      </c>
      <c r="AC31">
        <f t="shared" si="16"/>
        <v>0.22376666666666667</v>
      </c>
      <c r="AD31">
        <f t="shared" si="17"/>
        <v>0</v>
      </c>
    </row>
    <row r="32" spans="1:35" x14ac:dyDescent="0.25">
      <c r="A32" s="7">
        <f t="shared" si="4"/>
        <v>0</v>
      </c>
      <c r="B32">
        <v>32</v>
      </c>
      <c r="C32">
        <v>32583</v>
      </c>
      <c r="D32" t="s">
        <v>7</v>
      </c>
      <c r="E32">
        <v>2</v>
      </c>
      <c r="F32">
        <v>2</v>
      </c>
      <c r="G32">
        <v>2</v>
      </c>
      <c r="H32" s="5">
        <v>7</v>
      </c>
      <c r="J32" s="5">
        <f t="shared" si="6"/>
        <v>0.54304999999999992</v>
      </c>
      <c r="K32" s="5">
        <f t="shared" si="8"/>
        <v>1.77E-2</v>
      </c>
      <c r="L32" s="5">
        <f>(1)*($M$2-J32)+COUNT($U$7:U32)*($M$4/60)</f>
        <v>1.45695</v>
      </c>
      <c r="M32" s="5">
        <f>(-1)*(($M$2-K32)+COUNT($U$7:U31)*($M$4/60))</f>
        <v>-1.9823</v>
      </c>
      <c r="N32" s="5">
        <f t="shared" si="12"/>
        <v>0.56074999999999997</v>
      </c>
      <c r="P32" s="5">
        <f t="shared" si="9"/>
        <v>-0.52534999999999998</v>
      </c>
      <c r="Q32" s="3">
        <f t="shared" si="14"/>
        <v>0.54304999999999992</v>
      </c>
      <c r="V32">
        <f t="shared" si="0"/>
        <v>4</v>
      </c>
      <c r="W32">
        <f t="shared" si="1"/>
        <v>0.54304999999999992</v>
      </c>
      <c r="X32" t="str">
        <f t="shared" si="7"/>
        <v/>
      </c>
      <c r="Y32">
        <v>0.22376666666666667</v>
      </c>
      <c r="Z32">
        <f>MAX($Q$6:Q32)+MAX($R$6:R32)</f>
        <v>0.56074999999999997</v>
      </c>
      <c r="AA32">
        <f t="shared" si="11"/>
        <v>0.3369833333333333</v>
      </c>
      <c r="AB32">
        <f t="shared" si="15"/>
        <v>0.3369833333333333</v>
      </c>
      <c r="AC32">
        <f t="shared" si="16"/>
        <v>0.22376666666666667</v>
      </c>
      <c r="AD32">
        <f t="shared" si="17"/>
        <v>0</v>
      </c>
    </row>
    <row r="33" spans="1:30" x14ac:dyDescent="0.25">
      <c r="A33" s="7">
        <f t="shared" si="4"/>
        <v>0</v>
      </c>
      <c r="B33">
        <v>33</v>
      </c>
      <c r="C33">
        <v>32583</v>
      </c>
      <c r="D33" t="s">
        <v>7</v>
      </c>
      <c r="E33">
        <v>2</v>
      </c>
      <c r="F33">
        <v>2</v>
      </c>
      <c r="G33">
        <v>1</v>
      </c>
      <c r="H33" s="5">
        <v>7</v>
      </c>
      <c r="J33" s="5">
        <f t="shared" si="6"/>
        <v>0.54304999999999992</v>
      </c>
      <c r="K33" s="5">
        <f t="shared" si="8"/>
        <v>1.77E-2</v>
      </c>
      <c r="L33" s="5">
        <f>(1)*($M$2-J33)+COUNT($U$7:U33)*($M$4/60)</f>
        <v>1.45695</v>
      </c>
      <c r="M33" s="5">
        <f>(-1)*(($M$2-K33)+COUNT($U$7:U32)*($M$4/60))</f>
        <v>-1.9823</v>
      </c>
      <c r="N33" s="5">
        <f t="shared" si="12"/>
        <v>0.56074999999999997</v>
      </c>
      <c r="P33" s="5">
        <f t="shared" si="9"/>
        <v>-0.52534999999999998</v>
      </c>
      <c r="Q33" s="3">
        <f t="shared" si="14"/>
        <v>0.54304999999999992</v>
      </c>
      <c r="V33">
        <f t="shared" si="0"/>
        <v>3</v>
      </c>
      <c r="W33">
        <f t="shared" si="1"/>
        <v>0.54304999999999992</v>
      </c>
      <c r="X33" t="str">
        <f t="shared" si="7"/>
        <v/>
      </c>
      <c r="Y33">
        <v>0.22376666666666667</v>
      </c>
      <c r="Z33">
        <f>MAX($Q$6:Q33)+MAX($R$6:R33)</f>
        <v>0.56074999999999997</v>
      </c>
      <c r="AA33">
        <f t="shared" si="11"/>
        <v>0.3369833333333333</v>
      </c>
      <c r="AB33">
        <f t="shared" si="15"/>
        <v>0.3369833333333333</v>
      </c>
      <c r="AC33">
        <f t="shared" si="16"/>
        <v>0.22376666666666667</v>
      </c>
      <c r="AD33">
        <f t="shared" si="17"/>
        <v>0</v>
      </c>
    </row>
    <row r="34" spans="1:30" x14ac:dyDescent="0.25">
      <c r="A34" s="7">
        <f t="shared" si="4"/>
        <v>0</v>
      </c>
      <c r="B34">
        <v>34</v>
      </c>
      <c r="C34">
        <v>32583</v>
      </c>
      <c r="D34" t="s">
        <v>6</v>
      </c>
      <c r="E34">
        <v>2</v>
      </c>
      <c r="F34">
        <v>2</v>
      </c>
      <c r="G34">
        <v>2</v>
      </c>
      <c r="H34" s="5">
        <v>7</v>
      </c>
      <c r="J34" s="5">
        <f t="shared" si="6"/>
        <v>0.54304999999999992</v>
      </c>
      <c r="K34" s="5">
        <f t="shared" si="8"/>
        <v>1.77E-2</v>
      </c>
      <c r="L34" s="5">
        <f>(1)*($M$2-J34)+COUNT($U$7:U34)*($M$4/60)</f>
        <v>1.45695</v>
      </c>
      <c r="M34" s="5">
        <f>(-1)*(($M$2-K34)+COUNT($U$7:U33)*($M$4/60))</f>
        <v>-1.9823</v>
      </c>
      <c r="N34" s="5">
        <f t="shared" si="12"/>
        <v>0.56074999999999997</v>
      </c>
      <c r="P34" s="5">
        <f t="shared" si="9"/>
        <v>-0.52534999999999998</v>
      </c>
      <c r="Q34" s="3">
        <f t="shared" si="14"/>
        <v>0.54304999999999992</v>
      </c>
      <c r="V34">
        <f t="shared" si="0"/>
        <v>4</v>
      </c>
      <c r="W34">
        <f t="shared" si="1"/>
        <v>0.54304999999999992</v>
      </c>
      <c r="X34" t="str">
        <f t="shared" si="7"/>
        <v/>
      </c>
      <c r="Y34">
        <v>0.22376666666666667</v>
      </c>
      <c r="Z34">
        <f>MAX($Q$6:Q34)+MAX($R$6:R34)</f>
        <v>0.56074999999999997</v>
      </c>
      <c r="AA34">
        <f t="shared" si="11"/>
        <v>0.3369833333333333</v>
      </c>
      <c r="AB34">
        <f t="shared" si="15"/>
        <v>0.3369833333333333</v>
      </c>
      <c r="AC34">
        <f t="shared" si="16"/>
        <v>0.22376666666666667</v>
      </c>
      <c r="AD34">
        <f t="shared" si="17"/>
        <v>0</v>
      </c>
    </row>
    <row r="35" spans="1:30" x14ac:dyDescent="0.25">
      <c r="A35" s="7">
        <f t="shared" si="4"/>
        <v>0</v>
      </c>
      <c r="B35">
        <v>35</v>
      </c>
      <c r="C35">
        <v>32583</v>
      </c>
      <c r="D35" t="s">
        <v>6</v>
      </c>
      <c r="E35">
        <v>2</v>
      </c>
      <c r="F35">
        <v>2</v>
      </c>
      <c r="G35">
        <v>1</v>
      </c>
      <c r="H35" s="5">
        <v>7</v>
      </c>
      <c r="J35" s="5">
        <f t="shared" si="6"/>
        <v>0.54304999999999992</v>
      </c>
      <c r="K35" s="5">
        <f t="shared" si="8"/>
        <v>1.77E-2</v>
      </c>
      <c r="L35" s="5">
        <f>(1)*($M$2-J35)+COUNT($U$7:U35)*($M$4/60)</f>
        <v>1.45695</v>
      </c>
      <c r="M35" s="5">
        <f>(-1)*(($M$2-K35)+COUNT($U$7:U34)*($M$4/60))</f>
        <v>-1.9823</v>
      </c>
      <c r="N35" s="5">
        <f t="shared" si="12"/>
        <v>0.56074999999999997</v>
      </c>
      <c r="P35" s="5">
        <f t="shared" si="9"/>
        <v>-0.52534999999999998</v>
      </c>
      <c r="Q35" s="3">
        <f t="shared" si="14"/>
        <v>0.54304999999999992</v>
      </c>
      <c r="V35">
        <f t="shared" si="0"/>
        <v>3</v>
      </c>
      <c r="W35">
        <f t="shared" si="1"/>
        <v>0.54304999999999992</v>
      </c>
      <c r="X35">
        <f t="shared" si="7"/>
        <v>0.10026666666666673</v>
      </c>
      <c r="Y35">
        <v>0.22376666666666667</v>
      </c>
      <c r="Z35">
        <f>MAX($Q$6:Q35)+MAX($R$6:R35)</f>
        <v>0.56074999999999997</v>
      </c>
      <c r="AA35">
        <f t="shared" si="11"/>
        <v>0.3369833333333333</v>
      </c>
      <c r="AB35">
        <f t="shared" si="15"/>
        <v>0.3369833333333333</v>
      </c>
      <c r="AC35">
        <f t="shared" si="16"/>
        <v>0.22376666666666667</v>
      </c>
      <c r="AD35">
        <f t="shared" si="17"/>
        <v>0</v>
      </c>
    </row>
    <row r="36" spans="1:30" x14ac:dyDescent="0.25">
      <c r="A36" s="7">
        <f t="shared" si="4"/>
        <v>0</v>
      </c>
      <c r="B36">
        <v>37</v>
      </c>
      <c r="C36">
        <v>38599</v>
      </c>
      <c r="D36" t="s">
        <v>5</v>
      </c>
      <c r="E36">
        <v>3</v>
      </c>
      <c r="F36">
        <v>1</v>
      </c>
      <c r="G36">
        <v>2</v>
      </c>
      <c r="H36" s="5">
        <v>7</v>
      </c>
      <c r="J36" s="5">
        <f t="shared" si="6"/>
        <v>0.64331666666666665</v>
      </c>
      <c r="K36" s="5">
        <f t="shared" si="8"/>
        <v>1.77E-2</v>
      </c>
      <c r="L36" s="5">
        <f>(1)*($M$2-J36)+COUNT($U$7:U36)*($M$4/60)</f>
        <v>1.3566833333333332</v>
      </c>
      <c r="M36" s="5">
        <f>(-1)*(($M$2-K36)+COUNT($U$7:U35)*($M$4/60))</f>
        <v>-1.9823</v>
      </c>
      <c r="N36" s="5">
        <f t="shared" si="12"/>
        <v>0.6610166666666667</v>
      </c>
      <c r="P36" s="5">
        <f t="shared" si="9"/>
        <v>-0.62561666666666671</v>
      </c>
      <c r="Q36" s="3">
        <f t="shared" si="14"/>
        <v>0.64331666666666665</v>
      </c>
      <c r="T36" s="1">
        <f>AVERAGE(Q34:R41)*ABS(F36-F35)</f>
        <v>0.48690833333333333</v>
      </c>
      <c r="U36" s="1">
        <f>-W36*ABS(F36-F35)</f>
        <v>-0.64331666666666665</v>
      </c>
      <c r="V36">
        <f t="shared" si="0"/>
        <v>4</v>
      </c>
      <c r="W36">
        <f t="shared" si="1"/>
        <v>0.64331666666666665</v>
      </c>
      <c r="X36" t="str">
        <f t="shared" si="7"/>
        <v/>
      </c>
      <c r="Y36">
        <v>0.32453333333333334</v>
      </c>
      <c r="Z36">
        <f>MAX($Q$6:Q36)+MAX($R$6:R36)</f>
        <v>0.6610166666666667</v>
      </c>
      <c r="AA36">
        <f t="shared" si="11"/>
        <v>0.33648333333333336</v>
      </c>
      <c r="AB36">
        <f t="shared" si="15"/>
        <v>0.3369833333333333</v>
      </c>
      <c r="AC36">
        <f t="shared" si="16"/>
        <v>0.3240333333333334</v>
      </c>
      <c r="AD36">
        <f t="shared" si="17"/>
        <v>4.9999999999994493E-4</v>
      </c>
    </row>
    <row r="37" spans="1:30" x14ac:dyDescent="0.25">
      <c r="A37" s="7">
        <f t="shared" si="4"/>
        <v>0</v>
      </c>
      <c r="B37">
        <v>38</v>
      </c>
      <c r="C37">
        <v>38599</v>
      </c>
      <c r="D37" t="s">
        <v>5</v>
      </c>
      <c r="E37">
        <v>3</v>
      </c>
      <c r="F37">
        <v>1</v>
      </c>
      <c r="G37">
        <v>1</v>
      </c>
      <c r="H37" s="5">
        <v>7</v>
      </c>
      <c r="J37" s="5">
        <f t="shared" si="6"/>
        <v>0.64331666666666665</v>
      </c>
      <c r="K37" s="5">
        <f t="shared" si="8"/>
        <v>1.77E-2</v>
      </c>
      <c r="L37" s="5">
        <f>(1)*($M$2-J37)+COUNT($U$7:U37)*($M$4/60)</f>
        <v>1.3566833333333332</v>
      </c>
      <c r="M37" s="5">
        <f>(-1)*(($M$2-K37)+COUNT($U$7:U36)*($M$4/60))</f>
        <v>-1.9823</v>
      </c>
      <c r="N37" s="5">
        <f t="shared" si="12"/>
        <v>0.6610166666666667</v>
      </c>
      <c r="P37" s="5">
        <f t="shared" si="9"/>
        <v>-0.62561666666666671</v>
      </c>
      <c r="Q37" s="3">
        <f t="shared" si="14"/>
        <v>0.64331666666666665</v>
      </c>
      <c r="V37">
        <f t="shared" si="0"/>
        <v>3</v>
      </c>
      <c r="W37">
        <f t="shared" si="1"/>
        <v>0.64331666666666665</v>
      </c>
      <c r="X37" t="str">
        <f t="shared" si="7"/>
        <v/>
      </c>
      <c r="Y37">
        <v>0.32453333333333334</v>
      </c>
      <c r="Z37">
        <f>MAX($Q$6:Q37)+MAX($R$6:R37)</f>
        <v>0.6610166666666667</v>
      </c>
      <c r="AA37">
        <f t="shared" si="11"/>
        <v>0.33648333333333336</v>
      </c>
      <c r="AB37">
        <f t="shared" si="15"/>
        <v>0.33648333333333336</v>
      </c>
      <c r="AC37">
        <f t="shared" si="16"/>
        <v>0.3240333333333334</v>
      </c>
      <c r="AD37">
        <f t="shared" si="17"/>
        <v>4.9999999999994493E-4</v>
      </c>
    </row>
    <row r="38" spans="1:30" x14ac:dyDescent="0.25">
      <c r="A38" s="7">
        <f t="shared" si="4"/>
        <v>0</v>
      </c>
      <c r="B38">
        <v>39</v>
      </c>
      <c r="C38">
        <v>38599</v>
      </c>
      <c r="D38" t="s">
        <v>5</v>
      </c>
      <c r="E38">
        <v>3</v>
      </c>
      <c r="F38">
        <v>1</v>
      </c>
      <c r="G38">
        <v>2</v>
      </c>
      <c r="H38" s="5">
        <v>7</v>
      </c>
      <c r="J38" s="5">
        <f t="shared" si="6"/>
        <v>0.64331666666666665</v>
      </c>
      <c r="K38" s="5">
        <f t="shared" si="8"/>
        <v>1.77E-2</v>
      </c>
      <c r="L38" s="5">
        <f>(1)*($M$2-J38)+COUNT($U$7:U38)*($M$4/60)</f>
        <v>1.3566833333333332</v>
      </c>
      <c r="M38" s="5">
        <f>(-1)*(($M$2-K38)+COUNT($U$7:U37)*($M$4/60))</f>
        <v>-1.9823</v>
      </c>
      <c r="N38" s="5">
        <f t="shared" si="12"/>
        <v>0.6610166666666667</v>
      </c>
      <c r="P38" s="5">
        <f t="shared" si="9"/>
        <v>-0.62561666666666671</v>
      </c>
      <c r="Q38" s="3">
        <f t="shared" si="14"/>
        <v>0.64331666666666665</v>
      </c>
      <c r="V38">
        <f t="shared" si="0"/>
        <v>4</v>
      </c>
      <c r="W38">
        <f t="shared" si="1"/>
        <v>0.64331666666666665</v>
      </c>
      <c r="X38" t="str">
        <f t="shared" si="7"/>
        <v/>
      </c>
      <c r="Y38">
        <v>0.32453333333333334</v>
      </c>
      <c r="Z38">
        <f>MAX($Q$6:Q38)+MAX($R$6:R38)</f>
        <v>0.6610166666666667</v>
      </c>
      <c r="AA38">
        <f t="shared" si="11"/>
        <v>0.33648333333333336</v>
      </c>
      <c r="AB38">
        <f t="shared" si="15"/>
        <v>0.33648333333333336</v>
      </c>
      <c r="AC38">
        <f t="shared" si="16"/>
        <v>0.32453333333333334</v>
      </c>
      <c r="AD38">
        <f t="shared" si="17"/>
        <v>0</v>
      </c>
    </row>
    <row r="39" spans="1:30" x14ac:dyDescent="0.25">
      <c r="A39" s="7">
        <f t="shared" si="4"/>
        <v>0</v>
      </c>
      <c r="B39">
        <v>40</v>
      </c>
      <c r="C39">
        <v>38599</v>
      </c>
      <c r="D39" t="s">
        <v>4</v>
      </c>
      <c r="E39">
        <v>3</v>
      </c>
      <c r="F39">
        <v>1</v>
      </c>
      <c r="G39">
        <v>1</v>
      </c>
      <c r="H39" s="5">
        <v>7</v>
      </c>
      <c r="J39" s="5">
        <f t="shared" si="6"/>
        <v>0.64331666666666665</v>
      </c>
      <c r="K39" s="5">
        <f t="shared" si="8"/>
        <v>1.77E-2</v>
      </c>
      <c r="L39" s="5">
        <f>(1)*($M$2-J39)+COUNT($U$7:U39)*($M$4/60)</f>
        <v>1.3566833333333332</v>
      </c>
      <c r="M39" s="5">
        <f>(-1)*(($M$2-K39)+COUNT($U$7:U38)*($M$4/60))</f>
        <v>-1.9823</v>
      </c>
      <c r="N39" s="5">
        <f t="shared" si="12"/>
        <v>0.6610166666666667</v>
      </c>
      <c r="P39" s="5">
        <f t="shared" si="9"/>
        <v>-0.62561666666666671</v>
      </c>
      <c r="Q39" s="3">
        <f t="shared" si="14"/>
        <v>0.64331666666666665</v>
      </c>
      <c r="V39">
        <f t="shared" si="0"/>
        <v>3</v>
      </c>
      <c r="W39">
        <f t="shared" si="1"/>
        <v>0.64331666666666665</v>
      </c>
      <c r="X39">
        <f t="shared" si="7"/>
        <v>0.52536666666666665</v>
      </c>
      <c r="Y39">
        <v>0.32453333333333334</v>
      </c>
      <c r="Z39">
        <f>MAX($Q$6:Q39)+MAX($R$6:R39)</f>
        <v>0.6610166666666667</v>
      </c>
      <c r="AA39">
        <f t="shared" si="11"/>
        <v>0.33648333333333336</v>
      </c>
      <c r="AB39">
        <f t="shared" si="15"/>
        <v>0.33648333333333336</v>
      </c>
      <c r="AC39">
        <f t="shared" si="16"/>
        <v>0.32453333333333334</v>
      </c>
      <c r="AD39">
        <f t="shared" si="17"/>
        <v>0</v>
      </c>
    </row>
    <row r="40" spans="1:30" x14ac:dyDescent="0.25">
      <c r="A40" s="7">
        <f t="shared" si="4"/>
        <v>0</v>
      </c>
      <c r="B40">
        <v>43</v>
      </c>
      <c r="C40">
        <v>7077</v>
      </c>
      <c r="D40" t="s">
        <v>4</v>
      </c>
      <c r="E40">
        <v>3</v>
      </c>
      <c r="F40">
        <v>1</v>
      </c>
      <c r="G40">
        <v>2</v>
      </c>
      <c r="H40" s="5">
        <v>14</v>
      </c>
      <c r="J40" s="5">
        <f t="shared" si="6"/>
        <v>0.64331666666666665</v>
      </c>
      <c r="K40" s="5">
        <f t="shared" si="8"/>
        <v>0.11795</v>
      </c>
      <c r="L40" s="5">
        <f>(1)*($M$2-J40)+COUNT($U$7:U40)*($M$4/60)</f>
        <v>1.3566833333333332</v>
      </c>
      <c r="M40" s="5">
        <f>(-1)*(($M$2-K40)+COUNT($U$7:U39)*($M$4/60))</f>
        <v>-1.88205</v>
      </c>
      <c r="N40" s="5">
        <f t="shared" si="12"/>
        <v>0.76126666666666665</v>
      </c>
      <c r="P40" s="5">
        <f t="shared" si="9"/>
        <v>-0.52536666666666676</v>
      </c>
      <c r="R40" s="3">
        <f t="shared" ref="R40:R56" si="18">W40*IF(H40=14,1,0)</f>
        <v>0.11795</v>
      </c>
      <c r="V40">
        <f t="shared" si="0"/>
        <v>4</v>
      </c>
      <c r="W40">
        <f t="shared" si="1"/>
        <v>0.11795</v>
      </c>
      <c r="X40" t="str">
        <f t="shared" si="7"/>
        <v/>
      </c>
      <c r="Y40">
        <v>0.38803333333333334</v>
      </c>
      <c r="Z40">
        <f>MAX($Q$6:Q40)+MAX($R$6:R40)</f>
        <v>0.76126666666666665</v>
      </c>
      <c r="AA40">
        <f t="shared" si="11"/>
        <v>0.37323333333333331</v>
      </c>
      <c r="AB40">
        <f t="shared" si="15"/>
        <v>0.33648333333333336</v>
      </c>
      <c r="AC40">
        <f t="shared" si="16"/>
        <v>0.42478333333333329</v>
      </c>
      <c r="AD40">
        <f t="shared" si="17"/>
        <v>-3.6749999999999949E-2</v>
      </c>
    </row>
    <row r="41" spans="1:30" x14ac:dyDescent="0.25">
      <c r="A41" s="7">
        <f t="shared" si="4"/>
        <v>0</v>
      </c>
      <c r="B41">
        <v>44</v>
      </c>
      <c r="C41">
        <v>7077</v>
      </c>
      <c r="D41" t="s">
        <v>4</v>
      </c>
      <c r="E41">
        <v>3</v>
      </c>
      <c r="F41">
        <v>1</v>
      </c>
      <c r="G41">
        <v>1</v>
      </c>
      <c r="H41" s="5">
        <v>14</v>
      </c>
      <c r="J41" s="5">
        <f t="shared" si="6"/>
        <v>0.64331666666666665</v>
      </c>
      <c r="K41" s="5">
        <f t="shared" ref="K41:K70" si="19">IF(R41&lt;&gt;"",R41,K40)</f>
        <v>0.11795</v>
      </c>
      <c r="L41" s="5">
        <f>(1)*($M$2-J41)+COUNT($U$7:U41)*($M$4/60)</f>
        <v>1.3566833333333332</v>
      </c>
      <c r="M41" s="5">
        <f>(-1)*(($M$2-K41)+COUNT($U$7:U40)*($M$4/60))</f>
        <v>-1.88205</v>
      </c>
      <c r="N41" s="5">
        <f t="shared" si="12"/>
        <v>0.76126666666666665</v>
      </c>
      <c r="P41" s="5">
        <f t="shared" si="9"/>
        <v>-0.52536666666666676</v>
      </c>
      <c r="R41" s="3">
        <f t="shared" si="18"/>
        <v>0.11795</v>
      </c>
      <c r="V41">
        <f t="shared" si="0"/>
        <v>3</v>
      </c>
      <c r="W41">
        <f t="shared" si="1"/>
        <v>0.11795</v>
      </c>
      <c r="X41" t="str">
        <f t="shared" si="7"/>
        <v/>
      </c>
      <c r="Y41">
        <v>0.38803333333333334</v>
      </c>
      <c r="Z41">
        <f>MAX($Q$6:Q41)+MAX($R$6:R41)</f>
        <v>0.76126666666666665</v>
      </c>
      <c r="AA41">
        <f t="shared" si="11"/>
        <v>0.37323333333333331</v>
      </c>
      <c r="AB41">
        <f t="shared" si="15"/>
        <v>0.37323333333333331</v>
      </c>
      <c r="AC41">
        <f t="shared" si="16"/>
        <v>0.42478333333333329</v>
      </c>
      <c r="AD41">
        <f t="shared" si="17"/>
        <v>-3.6749999999999949E-2</v>
      </c>
    </row>
    <row r="42" spans="1:30" x14ac:dyDescent="0.25">
      <c r="A42" s="7">
        <f t="shared" si="4"/>
        <v>0</v>
      </c>
      <c r="B42">
        <v>45</v>
      </c>
      <c r="C42">
        <v>7077</v>
      </c>
      <c r="D42" t="s">
        <v>4</v>
      </c>
      <c r="E42">
        <v>3</v>
      </c>
      <c r="F42">
        <v>1</v>
      </c>
      <c r="G42">
        <v>2</v>
      </c>
      <c r="H42" s="5">
        <v>14</v>
      </c>
      <c r="J42" s="5">
        <f t="shared" si="6"/>
        <v>0.64331666666666665</v>
      </c>
      <c r="K42" s="5">
        <f t="shared" si="19"/>
        <v>0.11795</v>
      </c>
      <c r="L42" s="5">
        <f>(1)*($M$2-J42)+COUNT($U$7:U42)*($M$4/60)</f>
        <v>1.3566833333333332</v>
      </c>
      <c r="M42" s="5">
        <f>(-1)*(($M$2-K42)+COUNT($U$7:U41)*($M$4/60))</f>
        <v>-1.88205</v>
      </c>
      <c r="N42" s="5">
        <f t="shared" si="12"/>
        <v>0.76126666666666665</v>
      </c>
      <c r="P42" s="5">
        <f t="shared" si="9"/>
        <v>-0.52536666666666676</v>
      </c>
      <c r="R42" s="3">
        <f t="shared" si="18"/>
        <v>0.11795</v>
      </c>
      <c r="V42">
        <f t="shared" si="0"/>
        <v>4</v>
      </c>
      <c r="W42">
        <f t="shared" si="1"/>
        <v>0.11795</v>
      </c>
      <c r="X42" t="str">
        <f t="shared" si="7"/>
        <v/>
      </c>
      <c r="Y42">
        <v>0.38803333333333334</v>
      </c>
      <c r="Z42">
        <f>MAX($Q$6:Q42)+MAX($R$6:R42)</f>
        <v>0.76126666666666665</v>
      </c>
      <c r="AA42">
        <f t="shared" si="11"/>
        <v>0.37323333333333331</v>
      </c>
      <c r="AB42">
        <f t="shared" si="15"/>
        <v>0.37323333333333331</v>
      </c>
      <c r="AC42">
        <f t="shared" si="16"/>
        <v>0.38803333333333334</v>
      </c>
      <c r="AD42">
        <f t="shared" si="17"/>
        <v>0</v>
      </c>
    </row>
    <row r="43" spans="1:30" x14ac:dyDescent="0.25">
      <c r="A43" s="7">
        <f t="shared" si="4"/>
        <v>0</v>
      </c>
      <c r="B43">
        <v>46</v>
      </c>
      <c r="C43">
        <v>7077</v>
      </c>
      <c r="D43" t="s">
        <v>8</v>
      </c>
      <c r="E43">
        <v>3</v>
      </c>
      <c r="F43">
        <v>1</v>
      </c>
      <c r="G43">
        <v>1</v>
      </c>
      <c r="H43" s="5">
        <v>14</v>
      </c>
      <c r="J43" s="5">
        <f t="shared" si="6"/>
        <v>0.64331666666666665</v>
      </c>
      <c r="K43" s="5">
        <f t="shared" si="19"/>
        <v>0.11795</v>
      </c>
      <c r="L43" s="5">
        <f>(1)*($M$2-J43)+COUNT($U$7:U43)*($M$4/60)</f>
        <v>1.3566833333333332</v>
      </c>
      <c r="M43" s="5">
        <f>(-1)*(($M$2-K43)+COUNT($U$7:U42)*($M$4/60))</f>
        <v>-1.88205</v>
      </c>
      <c r="N43" s="5">
        <f t="shared" si="12"/>
        <v>0.76126666666666665</v>
      </c>
      <c r="P43" s="5">
        <f t="shared" si="9"/>
        <v>-0.52536666666666676</v>
      </c>
      <c r="R43" s="3">
        <f t="shared" si="18"/>
        <v>0.11795</v>
      </c>
      <c r="V43">
        <f t="shared" si="0"/>
        <v>3</v>
      </c>
      <c r="W43">
        <f t="shared" si="1"/>
        <v>0.11795</v>
      </c>
      <c r="X43" t="str">
        <f t="shared" si="7"/>
        <v/>
      </c>
      <c r="Y43">
        <v>0.38803333333333334</v>
      </c>
      <c r="Z43">
        <f>MAX($Q$6:Q43)+MAX($R$6:R43)</f>
        <v>0.76126666666666665</v>
      </c>
      <c r="AA43">
        <f t="shared" si="11"/>
        <v>0.37323333333333331</v>
      </c>
      <c r="AB43">
        <f t="shared" si="15"/>
        <v>0.37323333333333331</v>
      </c>
      <c r="AC43">
        <f t="shared" si="16"/>
        <v>0.38803333333333334</v>
      </c>
      <c r="AD43">
        <f t="shared" si="17"/>
        <v>0</v>
      </c>
    </row>
    <row r="44" spans="1:30" x14ac:dyDescent="0.25">
      <c r="A44" s="7">
        <f t="shared" si="4"/>
        <v>0</v>
      </c>
      <c r="B44">
        <v>47</v>
      </c>
      <c r="C44">
        <v>7077</v>
      </c>
      <c r="D44" t="s">
        <v>8</v>
      </c>
      <c r="E44">
        <v>3</v>
      </c>
      <c r="F44">
        <v>1</v>
      </c>
      <c r="G44">
        <v>2</v>
      </c>
      <c r="H44" s="5">
        <v>14</v>
      </c>
      <c r="J44" s="5">
        <f t="shared" si="6"/>
        <v>0.64331666666666665</v>
      </c>
      <c r="K44" s="5">
        <f t="shared" si="19"/>
        <v>0.11795</v>
      </c>
      <c r="L44" s="5">
        <f>(1)*($M$2-J44)+COUNT($U$7:U44)*($M$4/60)</f>
        <v>1.3566833333333332</v>
      </c>
      <c r="M44" s="5">
        <f>(-1)*(($M$2-K44)+COUNT($U$7:U43)*($M$4/60))</f>
        <v>-1.88205</v>
      </c>
      <c r="N44" s="5">
        <f t="shared" si="12"/>
        <v>0.76126666666666665</v>
      </c>
      <c r="P44" s="5">
        <f t="shared" si="9"/>
        <v>-0.52536666666666676</v>
      </c>
      <c r="R44" s="3">
        <f t="shared" si="18"/>
        <v>0.11795</v>
      </c>
      <c r="V44">
        <f t="shared" si="0"/>
        <v>4</v>
      </c>
      <c r="W44">
        <f t="shared" si="1"/>
        <v>0.11795</v>
      </c>
      <c r="X44" t="str">
        <f t="shared" si="7"/>
        <v/>
      </c>
      <c r="Y44">
        <v>0.38803333333333334</v>
      </c>
      <c r="Z44">
        <f>MAX($Q$6:Q44)+MAX($R$6:R44)</f>
        <v>0.76126666666666665</v>
      </c>
      <c r="AA44">
        <f t="shared" si="11"/>
        <v>0.37323333333333331</v>
      </c>
      <c r="AB44">
        <f t="shared" si="15"/>
        <v>0.37323333333333331</v>
      </c>
      <c r="AC44">
        <f t="shared" si="16"/>
        <v>0.38803333333333334</v>
      </c>
      <c r="AD44">
        <f t="shared" si="17"/>
        <v>0</v>
      </c>
    </row>
    <row r="45" spans="1:30" x14ac:dyDescent="0.25">
      <c r="A45" s="7">
        <f t="shared" si="4"/>
        <v>0</v>
      </c>
      <c r="B45">
        <v>48</v>
      </c>
      <c r="C45">
        <v>7077</v>
      </c>
      <c r="D45" t="s">
        <v>8</v>
      </c>
      <c r="E45">
        <v>3</v>
      </c>
      <c r="F45">
        <v>1</v>
      </c>
      <c r="G45">
        <v>1</v>
      </c>
      <c r="H45" s="5">
        <v>14</v>
      </c>
      <c r="J45" s="5">
        <f t="shared" si="6"/>
        <v>0.64331666666666665</v>
      </c>
      <c r="K45" s="5">
        <f t="shared" si="19"/>
        <v>0.11795</v>
      </c>
      <c r="L45" s="5">
        <f>(1)*($M$2-J45)+COUNT($U$7:U45)*($M$4/60)</f>
        <v>1.3566833333333332</v>
      </c>
      <c r="M45" s="5">
        <f>(-1)*(($M$2-K45)+COUNT($U$7:U44)*($M$4/60))</f>
        <v>-1.88205</v>
      </c>
      <c r="N45" s="5">
        <f t="shared" si="12"/>
        <v>0.76126666666666665</v>
      </c>
      <c r="P45" s="5">
        <f t="shared" si="9"/>
        <v>-0.52536666666666676</v>
      </c>
      <c r="R45" s="3">
        <f t="shared" si="18"/>
        <v>0.11795</v>
      </c>
      <c r="V45">
        <f t="shared" si="0"/>
        <v>3</v>
      </c>
      <c r="W45">
        <f t="shared" si="1"/>
        <v>0.11795</v>
      </c>
      <c r="X45" t="str">
        <f t="shared" si="7"/>
        <v/>
      </c>
      <c r="Y45">
        <v>0.38803333333333334</v>
      </c>
      <c r="Z45">
        <f>MAX($Q$6:Q45)+MAX($R$6:R45)</f>
        <v>0.76126666666666665</v>
      </c>
      <c r="AA45">
        <f t="shared" si="11"/>
        <v>0.37323333333333331</v>
      </c>
      <c r="AB45">
        <f t="shared" si="15"/>
        <v>0.37323333333333331</v>
      </c>
      <c r="AC45">
        <f t="shared" si="16"/>
        <v>0.38803333333333334</v>
      </c>
      <c r="AD45">
        <f t="shared" si="17"/>
        <v>0</v>
      </c>
    </row>
    <row r="46" spans="1:30" x14ac:dyDescent="0.25">
      <c r="A46" s="7">
        <f t="shared" si="4"/>
        <v>0</v>
      </c>
      <c r="B46">
        <v>49</v>
      </c>
      <c r="C46">
        <v>7077</v>
      </c>
      <c r="D46" t="s">
        <v>8</v>
      </c>
      <c r="E46">
        <v>3</v>
      </c>
      <c r="F46">
        <v>1</v>
      </c>
      <c r="G46">
        <v>2</v>
      </c>
      <c r="H46" s="5">
        <v>14</v>
      </c>
      <c r="J46" s="5">
        <f t="shared" si="6"/>
        <v>0.64331666666666665</v>
      </c>
      <c r="K46" s="5">
        <f t="shared" si="19"/>
        <v>0.11795</v>
      </c>
      <c r="L46" s="5">
        <f>(1)*($M$2-J46)+COUNT($U$7:U46)*($M$4/60)</f>
        <v>1.3566833333333332</v>
      </c>
      <c r="M46" s="5">
        <f>(-1)*(($M$2-K46)+COUNT($U$7:U45)*($M$4/60))</f>
        <v>-1.88205</v>
      </c>
      <c r="N46" s="5">
        <f t="shared" si="12"/>
        <v>0.76126666666666665</v>
      </c>
      <c r="P46" s="5">
        <f t="shared" si="9"/>
        <v>-0.52536666666666676</v>
      </c>
      <c r="R46" s="3">
        <f t="shared" si="18"/>
        <v>0.11795</v>
      </c>
      <c r="V46">
        <f t="shared" si="0"/>
        <v>4</v>
      </c>
      <c r="W46">
        <f t="shared" si="1"/>
        <v>0.11795</v>
      </c>
      <c r="X46" t="str">
        <f t="shared" si="7"/>
        <v/>
      </c>
      <c r="Y46">
        <v>0.38803333333333334</v>
      </c>
      <c r="Z46">
        <f>MAX($Q$6:Q46)+MAX($R$6:R46)</f>
        <v>0.76126666666666665</v>
      </c>
      <c r="AA46">
        <f t="shared" si="11"/>
        <v>0.37323333333333331</v>
      </c>
      <c r="AB46">
        <f t="shared" si="15"/>
        <v>0.37323333333333331</v>
      </c>
      <c r="AC46">
        <f t="shared" si="16"/>
        <v>0.38803333333333334</v>
      </c>
      <c r="AD46">
        <f t="shared" si="17"/>
        <v>0</v>
      </c>
    </row>
    <row r="47" spans="1:30" x14ac:dyDescent="0.25">
      <c r="A47" s="7">
        <f t="shared" si="4"/>
        <v>0</v>
      </c>
      <c r="B47">
        <v>50</v>
      </c>
      <c r="C47">
        <v>7077</v>
      </c>
      <c r="D47" t="s">
        <v>8</v>
      </c>
      <c r="E47">
        <v>3</v>
      </c>
      <c r="F47">
        <v>1</v>
      </c>
      <c r="G47">
        <v>1</v>
      </c>
      <c r="H47" s="5">
        <v>14</v>
      </c>
      <c r="J47" s="5">
        <f t="shared" si="6"/>
        <v>0.64331666666666665</v>
      </c>
      <c r="K47" s="5">
        <f t="shared" si="19"/>
        <v>0.11795</v>
      </c>
      <c r="L47" s="5">
        <f>(1)*($M$2-J47)+COUNT($U$7:U47)*($M$4/60)</f>
        <v>1.3566833333333332</v>
      </c>
      <c r="M47" s="5">
        <f>(-1)*(($M$2-K47)+COUNT($U$7:U46)*($M$4/60))</f>
        <v>-1.88205</v>
      </c>
      <c r="N47" s="5">
        <f t="shared" si="12"/>
        <v>0.76126666666666665</v>
      </c>
      <c r="P47" s="5">
        <f t="shared" si="9"/>
        <v>-0.52536666666666676</v>
      </c>
      <c r="R47" s="3">
        <f t="shared" si="18"/>
        <v>0.11795</v>
      </c>
      <c r="V47">
        <f t="shared" si="0"/>
        <v>3</v>
      </c>
      <c r="W47">
        <f t="shared" si="1"/>
        <v>0.11795</v>
      </c>
      <c r="X47" t="str">
        <f t="shared" si="7"/>
        <v/>
      </c>
      <c r="Y47">
        <v>0.38803333333333334</v>
      </c>
      <c r="Z47">
        <f>MAX($Q$6:Q47)+MAX($R$6:R47)</f>
        <v>0.76126666666666665</v>
      </c>
      <c r="AA47">
        <f t="shared" si="11"/>
        <v>0.37323333333333331</v>
      </c>
      <c r="AB47">
        <f t="shared" si="15"/>
        <v>0.37323333333333331</v>
      </c>
      <c r="AC47">
        <f t="shared" si="16"/>
        <v>0.38803333333333334</v>
      </c>
      <c r="AD47">
        <f t="shared" si="17"/>
        <v>0</v>
      </c>
    </row>
    <row r="48" spans="1:30" x14ac:dyDescent="0.25">
      <c r="A48" s="7">
        <f t="shared" si="4"/>
        <v>0</v>
      </c>
      <c r="B48">
        <v>51</v>
      </c>
      <c r="C48">
        <v>7077</v>
      </c>
      <c r="D48" t="s">
        <v>8</v>
      </c>
      <c r="E48">
        <v>3</v>
      </c>
      <c r="F48">
        <v>1</v>
      </c>
      <c r="G48">
        <v>2</v>
      </c>
      <c r="H48" s="5">
        <v>14</v>
      </c>
      <c r="J48" s="5">
        <f t="shared" si="6"/>
        <v>0.64331666666666665</v>
      </c>
      <c r="K48" s="5">
        <f t="shared" si="19"/>
        <v>0.11795</v>
      </c>
      <c r="L48" s="5">
        <f>(1)*($M$2-J48)+COUNT($U$7:U48)*($M$4/60)</f>
        <v>1.3566833333333332</v>
      </c>
      <c r="M48" s="5">
        <f>(-1)*(($M$2-K48)+COUNT($U$7:U47)*($M$4/60))</f>
        <v>-1.88205</v>
      </c>
      <c r="N48" s="5">
        <f t="shared" si="12"/>
        <v>0.76126666666666665</v>
      </c>
      <c r="P48" s="5">
        <f t="shared" si="9"/>
        <v>-0.52536666666666676</v>
      </c>
      <c r="R48" s="3">
        <f t="shared" si="18"/>
        <v>0.11795</v>
      </c>
      <c r="V48">
        <f t="shared" si="0"/>
        <v>4</v>
      </c>
      <c r="W48">
        <f t="shared" si="1"/>
        <v>0.11795</v>
      </c>
      <c r="X48" t="str">
        <f t="shared" si="7"/>
        <v/>
      </c>
      <c r="Y48">
        <v>0.38803333333333334</v>
      </c>
      <c r="Z48">
        <f>MAX($Q$6:Q48)+MAX($R$6:R48)</f>
        <v>0.76126666666666665</v>
      </c>
      <c r="AA48">
        <f t="shared" si="11"/>
        <v>0.37323333333333331</v>
      </c>
      <c r="AB48">
        <f t="shared" si="15"/>
        <v>0.37323333333333331</v>
      </c>
      <c r="AC48">
        <f t="shared" si="16"/>
        <v>0.38803333333333334</v>
      </c>
      <c r="AD48">
        <f t="shared" si="17"/>
        <v>0</v>
      </c>
    </row>
    <row r="49" spans="1:30" x14ac:dyDescent="0.25">
      <c r="A49" s="7">
        <f t="shared" si="4"/>
        <v>0</v>
      </c>
      <c r="B49">
        <v>52</v>
      </c>
      <c r="C49">
        <v>7077</v>
      </c>
      <c r="D49" t="s">
        <v>7</v>
      </c>
      <c r="E49">
        <v>3</v>
      </c>
      <c r="F49">
        <v>1</v>
      </c>
      <c r="G49">
        <v>1</v>
      </c>
      <c r="H49" s="5">
        <v>14</v>
      </c>
      <c r="J49" s="5">
        <f t="shared" si="6"/>
        <v>0.64331666666666665</v>
      </c>
      <c r="K49" s="5">
        <f t="shared" si="19"/>
        <v>0.11795</v>
      </c>
      <c r="L49" s="5">
        <f>(1)*($M$2-J49)+COUNT($U$7:U49)*($M$4/60)</f>
        <v>1.3566833333333332</v>
      </c>
      <c r="M49" s="5">
        <f>(-1)*(($M$2-K49)+COUNT($U$7:U48)*($M$4/60))</f>
        <v>-1.88205</v>
      </c>
      <c r="N49" s="5">
        <f t="shared" si="12"/>
        <v>0.76126666666666665</v>
      </c>
      <c r="P49" s="5">
        <f t="shared" si="9"/>
        <v>-0.52536666666666676</v>
      </c>
      <c r="R49" s="3">
        <f t="shared" si="18"/>
        <v>0.11795</v>
      </c>
      <c r="V49">
        <f t="shared" si="0"/>
        <v>3</v>
      </c>
      <c r="W49">
        <f t="shared" si="1"/>
        <v>0.11795</v>
      </c>
      <c r="X49" t="str">
        <f t="shared" si="7"/>
        <v/>
      </c>
      <c r="Y49">
        <v>0.38803333333333334</v>
      </c>
      <c r="Z49">
        <f>MAX($Q$6:Q49)+MAX($R$6:R49)</f>
        <v>0.76126666666666665</v>
      </c>
      <c r="AA49">
        <f t="shared" si="11"/>
        <v>0.37323333333333331</v>
      </c>
      <c r="AB49">
        <f t="shared" si="15"/>
        <v>0.37323333333333331</v>
      </c>
      <c r="AC49">
        <f t="shared" si="16"/>
        <v>0.38803333333333334</v>
      </c>
      <c r="AD49">
        <f t="shared" si="17"/>
        <v>0</v>
      </c>
    </row>
    <row r="50" spans="1:30" x14ac:dyDescent="0.25">
      <c r="A50" s="7">
        <f t="shared" si="4"/>
        <v>0</v>
      </c>
      <c r="B50">
        <v>53</v>
      </c>
      <c r="C50">
        <v>7077</v>
      </c>
      <c r="D50" t="s">
        <v>7</v>
      </c>
      <c r="E50">
        <v>3</v>
      </c>
      <c r="F50">
        <v>1</v>
      </c>
      <c r="G50">
        <v>2</v>
      </c>
      <c r="H50" s="5">
        <v>14</v>
      </c>
      <c r="J50" s="5">
        <f t="shared" si="6"/>
        <v>0.64331666666666665</v>
      </c>
      <c r="K50" s="5">
        <f t="shared" si="19"/>
        <v>0.11795</v>
      </c>
      <c r="L50" s="5">
        <f>(1)*($M$2-J50)+COUNT($U$7:U50)*($M$4/60)</f>
        <v>1.3566833333333332</v>
      </c>
      <c r="M50" s="5">
        <f>(-1)*(($M$2-K50)+COUNT($U$7:U49)*($M$4/60))</f>
        <v>-1.88205</v>
      </c>
      <c r="N50" s="5">
        <f t="shared" si="12"/>
        <v>0.76126666666666665</v>
      </c>
      <c r="P50" s="5">
        <f t="shared" si="9"/>
        <v>-0.52536666666666676</v>
      </c>
      <c r="R50" s="3">
        <f t="shared" si="18"/>
        <v>0.11795</v>
      </c>
      <c r="V50">
        <f t="shared" si="0"/>
        <v>4</v>
      </c>
      <c r="W50">
        <f t="shared" si="1"/>
        <v>0.11795</v>
      </c>
      <c r="X50" t="str">
        <f t="shared" si="7"/>
        <v/>
      </c>
      <c r="Y50">
        <v>0.38803333333333334</v>
      </c>
      <c r="Z50">
        <f>MAX($Q$6:Q50)+MAX($R$6:R50)</f>
        <v>0.76126666666666665</v>
      </c>
      <c r="AA50">
        <f t="shared" si="11"/>
        <v>0.37323333333333331</v>
      </c>
      <c r="AB50">
        <f t="shared" si="15"/>
        <v>0.37323333333333331</v>
      </c>
      <c r="AC50">
        <f t="shared" si="16"/>
        <v>0.38803333333333334</v>
      </c>
      <c r="AD50">
        <f t="shared" si="17"/>
        <v>0</v>
      </c>
    </row>
    <row r="51" spans="1:30" x14ac:dyDescent="0.25">
      <c r="A51" s="7">
        <f t="shared" si="4"/>
        <v>0</v>
      </c>
      <c r="B51">
        <v>54</v>
      </c>
      <c r="C51">
        <v>7077</v>
      </c>
      <c r="D51" t="s">
        <v>6</v>
      </c>
      <c r="E51">
        <v>3</v>
      </c>
      <c r="F51">
        <v>1</v>
      </c>
      <c r="G51">
        <v>1</v>
      </c>
      <c r="H51" s="5">
        <v>14</v>
      </c>
      <c r="J51" s="5">
        <f t="shared" si="6"/>
        <v>0.64331666666666665</v>
      </c>
      <c r="K51" s="5">
        <f t="shared" si="19"/>
        <v>0.11795</v>
      </c>
      <c r="L51" s="5">
        <f>(1)*($M$2-J51)+COUNT($U$7:U51)*($M$4/60)</f>
        <v>1.3566833333333332</v>
      </c>
      <c r="M51" s="5">
        <f>(-1)*(($M$2-K51)+COUNT($U$7:U50)*($M$4/60))</f>
        <v>-1.88205</v>
      </c>
      <c r="N51" s="5">
        <f t="shared" si="12"/>
        <v>0.76126666666666665</v>
      </c>
      <c r="P51" s="5">
        <f t="shared" si="9"/>
        <v>-0.52536666666666676</v>
      </c>
      <c r="R51" s="3">
        <f t="shared" si="18"/>
        <v>0.11795</v>
      </c>
      <c r="V51">
        <f t="shared" si="0"/>
        <v>3</v>
      </c>
      <c r="W51">
        <f t="shared" si="1"/>
        <v>0.11795</v>
      </c>
      <c r="X51" t="str">
        <f t="shared" si="7"/>
        <v/>
      </c>
      <c r="Y51">
        <v>0.38803333333333334</v>
      </c>
      <c r="Z51">
        <f>MAX($Q$6:Q51)+MAX($R$6:R51)</f>
        <v>0.76126666666666665</v>
      </c>
      <c r="AA51">
        <f t="shared" si="11"/>
        <v>0.37323333333333331</v>
      </c>
      <c r="AB51">
        <f t="shared" si="15"/>
        <v>0.37323333333333331</v>
      </c>
      <c r="AC51">
        <f t="shared" si="16"/>
        <v>0.38803333333333334</v>
      </c>
      <c r="AD51">
        <f t="shared" si="17"/>
        <v>0</v>
      </c>
    </row>
    <row r="52" spans="1:30" x14ac:dyDescent="0.25">
      <c r="A52" s="7">
        <f t="shared" si="4"/>
        <v>0</v>
      </c>
      <c r="B52">
        <v>55</v>
      </c>
      <c r="C52">
        <v>7077</v>
      </c>
      <c r="D52" t="s">
        <v>6</v>
      </c>
      <c r="E52">
        <v>3</v>
      </c>
      <c r="F52">
        <v>1</v>
      </c>
      <c r="G52">
        <v>2</v>
      </c>
      <c r="H52" s="5">
        <v>14</v>
      </c>
      <c r="J52" s="5">
        <f t="shared" si="6"/>
        <v>0.64331666666666665</v>
      </c>
      <c r="K52" s="5">
        <f t="shared" si="19"/>
        <v>0.11795</v>
      </c>
      <c r="L52" s="5">
        <f>(1)*($M$2-J52)+COUNT($U$7:U52)*($M$4/60)</f>
        <v>1.3566833333333332</v>
      </c>
      <c r="M52" s="5">
        <f>(-1)*(($M$2-K52)+COUNT($U$7:U51)*($M$4/60))</f>
        <v>-1.88205</v>
      </c>
      <c r="N52" s="5">
        <f t="shared" si="12"/>
        <v>0.76126666666666665</v>
      </c>
      <c r="P52" s="5">
        <f t="shared" si="9"/>
        <v>-0.52536666666666676</v>
      </c>
      <c r="R52" s="3">
        <f t="shared" si="18"/>
        <v>0.11795</v>
      </c>
      <c r="V52">
        <f t="shared" si="0"/>
        <v>4</v>
      </c>
      <c r="W52">
        <f t="shared" si="1"/>
        <v>0.11795</v>
      </c>
      <c r="X52" t="str">
        <f t="shared" si="7"/>
        <v/>
      </c>
      <c r="Y52">
        <v>0.38803333333333334</v>
      </c>
      <c r="Z52">
        <f>MAX($Q$6:Q52)+MAX($R$6:R52)</f>
        <v>0.76126666666666665</v>
      </c>
      <c r="AA52">
        <f t="shared" si="11"/>
        <v>0.37323333333333331</v>
      </c>
      <c r="AB52">
        <f t="shared" si="15"/>
        <v>0.37323333333333331</v>
      </c>
      <c r="AC52">
        <f t="shared" si="16"/>
        <v>0.38803333333333334</v>
      </c>
      <c r="AD52">
        <f t="shared" si="17"/>
        <v>0</v>
      </c>
    </row>
    <row r="53" spans="1:30" x14ac:dyDescent="0.25">
      <c r="A53" s="7">
        <f t="shared" si="4"/>
        <v>0</v>
      </c>
      <c r="B53">
        <v>57</v>
      </c>
      <c r="C53">
        <v>7077</v>
      </c>
      <c r="D53" t="s">
        <v>5</v>
      </c>
      <c r="E53">
        <v>4</v>
      </c>
      <c r="F53">
        <v>2</v>
      </c>
      <c r="G53">
        <v>1</v>
      </c>
      <c r="H53" s="5">
        <v>14</v>
      </c>
      <c r="J53" s="5">
        <f t="shared" si="6"/>
        <v>0.64331666666666665</v>
      </c>
      <c r="K53" s="5">
        <f t="shared" si="19"/>
        <v>0.11795</v>
      </c>
      <c r="L53" s="5">
        <f>(1)*($M$2-J53)+COUNT($U$7:U53)*($M$4/60)</f>
        <v>1.3566833333333332</v>
      </c>
      <c r="M53" s="5">
        <f>(-1)*(($M$2-K53)+COUNT($U$7:U52)*($M$4/60))</f>
        <v>-1.88205</v>
      </c>
      <c r="N53" s="5">
        <f t="shared" si="12"/>
        <v>0.76126666666666665</v>
      </c>
      <c r="P53" s="5">
        <f t="shared" si="9"/>
        <v>-0.52536666666666676</v>
      </c>
      <c r="R53" s="3">
        <f t="shared" si="18"/>
        <v>0.11795</v>
      </c>
      <c r="T53" s="1">
        <f>AVERAGE(Q51:R58)*ABS(F53-F52)</f>
        <v>0.26474999999999999</v>
      </c>
      <c r="U53" s="1">
        <f>-W53*ABS(F53-F52)</f>
        <v>-0.11795</v>
      </c>
      <c r="V53">
        <f t="shared" si="0"/>
        <v>3</v>
      </c>
      <c r="W53">
        <f t="shared" si="1"/>
        <v>0.11795</v>
      </c>
      <c r="X53" t="str">
        <f t="shared" si="7"/>
        <v/>
      </c>
      <c r="Y53">
        <v>0.38803333333333334</v>
      </c>
      <c r="Z53">
        <f>MAX($Q$6:Q53)+MAX($R$6:R53)</f>
        <v>0.76126666666666665</v>
      </c>
      <c r="AA53">
        <f t="shared" si="11"/>
        <v>0.37323333333333331</v>
      </c>
      <c r="AB53">
        <f t="shared" si="15"/>
        <v>0.37323333333333331</v>
      </c>
      <c r="AC53">
        <f t="shared" si="16"/>
        <v>0.38803333333333334</v>
      </c>
      <c r="AD53">
        <f t="shared" si="17"/>
        <v>0</v>
      </c>
    </row>
    <row r="54" spans="1:30" x14ac:dyDescent="0.25">
      <c r="A54" s="7">
        <f t="shared" si="4"/>
        <v>0</v>
      </c>
      <c r="B54">
        <v>58</v>
      </c>
      <c r="C54">
        <v>7077</v>
      </c>
      <c r="D54" t="s">
        <v>5</v>
      </c>
      <c r="E54">
        <v>4</v>
      </c>
      <c r="F54">
        <v>2</v>
      </c>
      <c r="G54">
        <v>2</v>
      </c>
      <c r="H54" s="5">
        <v>14</v>
      </c>
      <c r="J54" s="5">
        <f t="shared" si="6"/>
        <v>0.64331666666666665</v>
      </c>
      <c r="K54" s="5">
        <f t="shared" si="19"/>
        <v>0.11795</v>
      </c>
      <c r="L54" s="5">
        <f>(1)*($M$2-J54)+COUNT($U$7:U54)*($M$4/60)</f>
        <v>1.3566833333333332</v>
      </c>
      <c r="M54" s="5">
        <f>(-1)*(($M$2-K54)+COUNT($U$7:U53)*($M$4/60))</f>
        <v>-1.88205</v>
      </c>
      <c r="N54" s="5">
        <f t="shared" si="12"/>
        <v>0.76126666666666665</v>
      </c>
      <c r="P54" s="5">
        <f t="shared" si="9"/>
        <v>-0.52536666666666676</v>
      </c>
      <c r="R54" s="3">
        <f t="shared" si="18"/>
        <v>0.11795</v>
      </c>
      <c r="V54">
        <f t="shared" si="0"/>
        <v>4</v>
      </c>
      <c r="W54">
        <f t="shared" si="1"/>
        <v>0.11795</v>
      </c>
      <c r="X54" t="str">
        <f t="shared" si="7"/>
        <v/>
      </c>
      <c r="Y54">
        <v>0.38803333333333334</v>
      </c>
      <c r="Z54">
        <f>MAX($Q$6:Q54)+MAX($R$6:R54)</f>
        <v>0.76126666666666665</v>
      </c>
      <c r="AA54">
        <f t="shared" si="11"/>
        <v>0.37323333333333331</v>
      </c>
      <c r="AB54">
        <f t="shared" si="15"/>
        <v>0.37323333333333331</v>
      </c>
      <c r="AC54">
        <f t="shared" si="16"/>
        <v>0.38803333333333334</v>
      </c>
      <c r="AD54">
        <f t="shared" si="17"/>
        <v>0</v>
      </c>
    </row>
    <row r="55" spans="1:30" x14ac:dyDescent="0.25">
      <c r="A55" s="7">
        <f t="shared" si="4"/>
        <v>0</v>
      </c>
      <c r="B55">
        <v>59</v>
      </c>
      <c r="C55">
        <v>7077</v>
      </c>
      <c r="D55" t="s">
        <v>5</v>
      </c>
      <c r="E55">
        <v>4</v>
      </c>
      <c r="F55">
        <v>2</v>
      </c>
      <c r="G55">
        <v>1</v>
      </c>
      <c r="H55" s="5">
        <v>14</v>
      </c>
      <c r="J55" s="5">
        <f t="shared" si="6"/>
        <v>0.64331666666666665</v>
      </c>
      <c r="K55" s="5">
        <f t="shared" si="19"/>
        <v>0.11795</v>
      </c>
      <c r="L55" s="5">
        <f>(1)*($M$2-J55)+COUNT($U$7:U55)*($M$4/60)</f>
        <v>1.3566833333333332</v>
      </c>
      <c r="M55" s="5">
        <f>(-1)*(($M$2-K55)+COUNT($U$7:U54)*($M$4/60))</f>
        <v>-1.88205</v>
      </c>
      <c r="N55" s="5">
        <f t="shared" si="12"/>
        <v>0.76126666666666665</v>
      </c>
      <c r="P55" s="5">
        <f t="shared" si="9"/>
        <v>-0.52536666666666676</v>
      </c>
      <c r="R55" s="3">
        <f t="shared" si="18"/>
        <v>0.11795</v>
      </c>
      <c r="V55">
        <f t="shared" si="0"/>
        <v>3</v>
      </c>
      <c r="W55">
        <f t="shared" si="1"/>
        <v>0.11795</v>
      </c>
      <c r="X55" t="str">
        <f t="shared" si="7"/>
        <v/>
      </c>
      <c r="Y55">
        <v>0.38803333333333334</v>
      </c>
      <c r="Z55">
        <f>MAX($Q$6:Q55)+MAX($R$6:R55)</f>
        <v>0.76126666666666665</v>
      </c>
      <c r="AA55">
        <f t="shared" si="11"/>
        <v>0.37323333333333331</v>
      </c>
      <c r="AB55">
        <f t="shared" si="15"/>
        <v>0.37323333333333331</v>
      </c>
      <c r="AC55">
        <f t="shared" si="16"/>
        <v>0.38803333333333334</v>
      </c>
      <c r="AD55">
        <f t="shared" si="17"/>
        <v>0</v>
      </c>
    </row>
    <row r="56" spans="1:30" x14ac:dyDescent="0.25">
      <c r="A56" s="7">
        <f t="shared" si="4"/>
        <v>0</v>
      </c>
      <c r="B56">
        <v>60</v>
      </c>
      <c r="C56">
        <v>7077</v>
      </c>
      <c r="D56" t="s">
        <v>4</v>
      </c>
      <c r="E56">
        <v>4</v>
      </c>
      <c r="F56">
        <v>2</v>
      </c>
      <c r="G56">
        <v>2</v>
      </c>
      <c r="H56" s="5">
        <v>14</v>
      </c>
      <c r="J56" s="5">
        <f t="shared" si="6"/>
        <v>0.64331666666666665</v>
      </c>
      <c r="K56" s="5">
        <f t="shared" si="19"/>
        <v>0.11795</v>
      </c>
      <c r="L56" s="5">
        <f>(1)*($M$2-J56)+COUNT($U$7:U56)*($M$4/60)</f>
        <v>1.3566833333333332</v>
      </c>
      <c r="M56" s="5">
        <f>(-1)*(($M$2-K56)+COUNT($U$7:U55)*($M$4/60))</f>
        <v>-1.88205</v>
      </c>
      <c r="N56" s="5">
        <f t="shared" si="12"/>
        <v>0.76126666666666665</v>
      </c>
      <c r="P56" s="5">
        <f t="shared" si="9"/>
        <v>-0.52536666666666676</v>
      </c>
      <c r="R56" s="3">
        <f t="shared" si="18"/>
        <v>0.11795</v>
      </c>
      <c r="V56">
        <f t="shared" si="0"/>
        <v>4</v>
      </c>
      <c r="W56">
        <f t="shared" si="1"/>
        <v>0.11795</v>
      </c>
      <c r="X56">
        <f t="shared" si="7"/>
        <v>0.58719999999999994</v>
      </c>
      <c r="Y56">
        <v>0.38803333333333334</v>
      </c>
      <c r="Z56">
        <f>MAX($Q$6:Q56)+MAX($R$6:R56)</f>
        <v>0.76126666666666665</v>
      </c>
      <c r="AA56">
        <f t="shared" si="11"/>
        <v>0.37323333333333331</v>
      </c>
      <c r="AB56">
        <f t="shared" si="15"/>
        <v>0.37323333333333331</v>
      </c>
      <c r="AC56">
        <f t="shared" si="16"/>
        <v>0.38803333333333334</v>
      </c>
      <c r="AD56">
        <f t="shared" si="17"/>
        <v>0</v>
      </c>
    </row>
    <row r="57" spans="1:30" x14ac:dyDescent="0.25">
      <c r="A57" s="7">
        <f t="shared" si="4"/>
        <v>0</v>
      </c>
      <c r="B57">
        <v>63</v>
      </c>
      <c r="C57">
        <v>42309</v>
      </c>
      <c r="D57" t="s">
        <v>4</v>
      </c>
      <c r="E57">
        <v>4</v>
      </c>
      <c r="F57">
        <v>2</v>
      </c>
      <c r="G57">
        <v>1</v>
      </c>
      <c r="H57" s="5">
        <v>7</v>
      </c>
      <c r="J57" s="5">
        <f t="shared" si="6"/>
        <v>0.70514999999999994</v>
      </c>
      <c r="K57" s="5">
        <f t="shared" si="19"/>
        <v>0.11795</v>
      </c>
      <c r="L57" s="5">
        <f>(1)*($M$2-J57)+COUNT($U$7:U57)*($M$4/60)</f>
        <v>1.2948500000000001</v>
      </c>
      <c r="M57" s="5">
        <f>(-1)*(($M$2-K57)+COUNT($U$7:U56)*($M$4/60))</f>
        <v>-1.88205</v>
      </c>
      <c r="N57" s="5">
        <f t="shared" si="12"/>
        <v>0.82309999999999994</v>
      </c>
      <c r="P57" s="5">
        <f t="shared" si="9"/>
        <v>-0.58719999999999994</v>
      </c>
      <c r="Q57" s="3">
        <f t="shared" ref="Q57:Q80" si="20">W57*IF(H57=7,1,0)</f>
        <v>0.70514999999999994</v>
      </c>
      <c r="V57">
        <f t="shared" si="0"/>
        <v>3</v>
      </c>
      <c r="W57">
        <f t="shared" si="1"/>
        <v>0.70514999999999994</v>
      </c>
      <c r="X57" t="str">
        <f t="shared" si="7"/>
        <v/>
      </c>
      <c r="Y57">
        <v>0.49898333333333333</v>
      </c>
      <c r="Z57">
        <f>MAX($Q$6:Q57)+MAX($R$6:R57)</f>
        <v>0.82309999999999994</v>
      </c>
      <c r="AA57">
        <f t="shared" si="11"/>
        <v>0.32411666666666661</v>
      </c>
      <c r="AB57">
        <f t="shared" si="15"/>
        <v>0.37323333333333331</v>
      </c>
      <c r="AC57">
        <f t="shared" si="16"/>
        <v>0.44986666666666664</v>
      </c>
      <c r="AD57">
        <f t="shared" si="17"/>
        <v>4.9116666666666697E-2</v>
      </c>
    </row>
    <row r="58" spans="1:30" x14ac:dyDescent="0.25">
      <c r="A58" s="7">
        <f t="shared" si="4"/>
        <v>0</v>
      </c>
      <c r="B58">
        <v>64</v>
      </c>
      <c r="C58">
        <v>42309</v>
      </c>
      <c r="D58" t="s">
        <v>4</v>
      </c>
      <c r="E58">
        <v>4</v>
      </c>
      <c r="F58">
        <v>2</v>
      </c>
      <c r="G58">
        <v>2</v>
      </c>
      <c r="H58" s="5">
        <v>7</v>
      </c>
      <c r="J58" s="5">
        <f t="shared" si="6"/>
        <v>0.70514999999999994</v>
      </c>
      <c r="K58" s="5">
        <f t="shared" si="19"/>
        <v>0.11795</v>
      </c>
      <c r="L58" s="5">
        <f>(1)*($M$2-J58)+COUNT($U$7:U58)*($M$4/60)</f>
        <v>1.2948500000000001</v>
      </c>
      <c r="M58" s="5">
        <f>(-1)*(($M$2-K58)+COUNT($U$7:U57)*($M$4/60))</f>
        <v>-1.88205</v>
      </c>
      <c r="N58" s="5">
        <f t="shared" si="12"/>
        <v>0.82309999999999994</v>
      </c>
      <c r="P58" s="5">
        <f t="shared" si="9"/>
        <v>-0.58719999999999994</v>
      </c>
      <c r="Q58" s="3">
        <f t="shared" si="20"/>
        <v>0.70514999999999994</v>
      </c>
      <c r="V58">
        <f t="shared" si="0"/>
        <v>4</v>
      </c>
      <c r="W58">
        <f t="shared" si="1"/>
        <v>0.70514999999999994</v>
      </c>
      <c r="X58" t="str">
        <f t="shared" si="7"/>
        <v/>
      </c>
      <c r="Y58">
        <v>0.49898333333333333</v>
      </c>
      <c r="Z58">
        <f>MAX($Q$6:Q58)+MAX($R$6:R58)</f>
        <v>0.82309999999999994</v>
      </c>
      <c r="AA58">
        <f t="shared" si="11"/>
        <v>0.32411666666666661</v>
      </c>
      <c r="AB58">
        <f t="shared" si="15"/>
        <v>0.32411666666666661</v>
      </c>
      <c r="AC58">
        <f t="shared" si="16"/>
        <v>0.44986666666666664</v>
      </c>
      <c r="AD58">
        <f t="shared" si="17"/>
        <v>4.9116666666666697E-2</v>
      </c>
    </row>
    <row r="59" spans="1:30" x14ac:dyDescent="0.25">
      <c r="A59" s="7">
        <f t="shared" si="4"/>
        <v>0</v>
      </c>
      <c r="B59">
        <v>65</v>
      </c>
      <c r="C59">
        <v>42309</v>
      </c>
      <c r="D59" t="s">
        <v>4</v>
      </c>
      <c r="E59">
        <v>4</v>
      </c>
      <c r="F59">
        <v>2</v>
      </c>
      <c r="G59">
        <v>1</v>
      </c>
      <c r="H59" s="5">
        <v>7</v>
      </c>
      <c r="J59" s="5">
        <f t="shared" si="6"/>
        <v>0.70514999999999994</v>
      </c>
      <c r="K59" s="5">
        <f t="shared" si="19"/>
        <v>0.11795</v>
      </c>
      <c r="L59" s="5">
        <f>(1)*($M$2-J59)+COUNT($U$7:U59)*($M$4/60)</f>
        <v>1.2948500000000001</v>
      </c>
      <c r="M59" s="5">
        <f>(-1)*(($M$2-K59)+COUNT($U$7:U58)*($M$4/60))</f>
        <v>-1.88205</v>
      </c>
      <c r="N59" s="5">
        <f t="shared" si="12"/>
        <v>0.82309999999999994</v>
      </c>
      <c r="P59" s="5">
        <f t="shared" si="9"/>
        <v>-0.58719999999999994</v>
      </c>
      <c r="Q59" s="3">
        <f t="shared" si="20"/>
        <v>0.70514999999999994</v>
      </c>
      <c r="V59">
        <f t="shared" si="0"/>
        <v>3</v>
      </c>
      <c r="W59">
        <f t="shared" si="1"/>
        <v>0.70514999999999994</v>
      </c>
      <c r="X59" t="str">
        <f t="shared" si="7"/>
        <v/>
      </c>
      <c r="Y59">
        <v>0.49898333333333333</v>
      </c>
      <c r="Z59">
        <f>MAX($Q$6:Q59)+MAX($R$6:R59)</f>
        <v>0.82309999999999994</v>
      </c>
      <c r="AA59">
        <f t="shared" si="11"/>
        <v>0.32411666666666661</v>
      </c>
      <c r="AB59">
        <f t="shared" si="15"/>
        <v>0.32411666666666661</v>
      </c>
      <c r="AC59">
        <f t="shared" si="16"/>
        <v>0.49898333333333333</v>
      </c>
      <c r="AD59">
        <f t="shared" si="17"/>
        <v>0</v>
      </c>
    </row>
    <row r="60" spans="1:30" x14ac:dyDescent="0.25">
      <c r="A60" s="7">
        <f t="shared" si="4"/>
        <v>0</v>
      </c>
      <c r="B60">
        <v>66</v>
      </c>
      <c r="C60">
        <v>42309</v>
      </c>
      <c r="D60" t="s">
        <v>8</v>
      </c>
      <c r="E60">
        <v>4</v>
      </c>
      <c r="F60">
        <v>2</v>
      </c>
      <c r="G60">
        <v>2</v>
      </c>
      <c r="H60" s="5">
        <v>7</v>
      </c>
      <c r="J60" s="5">
        <f t="shared" si="6"/>
        <v>0.70514999999999994</v>
      </c>
      <c r="K60" s="5">
        <f t="shared" si="19"/>
        <v>0.11795</v>
      </c>
      <c r="L60" s="5">
        <f>(1)*($M$2-J60)+COUNT($U$7:U60)*($M$4/60)</f>
        <v>1.2948500000000001</v>
      </c>
      <c r="M60" s="5">
        <f>(-1)*(($M$2-K60)+COUNT($U$7:U59)*($M$4/60))</f>
        <v>-1.88205</v>
      </c>
      <c r="N60" s="5">
        <f t="shared" si="12"/>
        <v>0.82309999999999994</v>
      </c>
      <c r="P60" s="5">
        <f t="shared" si="9"/>
        <v>-0.58719999999999994</v>
      </c>
      <c r="Q60" s="3">
        <f t="shared" si="20"/>
        <v>0.70514999999999994</v>
      </c>
      <c r="V60">
        <f t="shared" si="0"/>
        <v>4</v>
      </c>
      <c r="W60">
        <f t="shared" si="1"/>
        <v>0.70514999999999994</v>
      </c>
      <c r="X60" t="str">
        <f t="shared" si="7"/>
        <v/>
      </c>
      <c r="Y60">
        <v>0.49898333333333333</v>
      </c>
      <c r="Z60">
        <f>MAX($Q$6:Q60)+MAX($R$6:R60)</f>
        <v>0.82309999999999994</v>
      </c>
      <c r="AA60">
        <f t="shared" si="11"/>
        <v>0.32411666666666661</v>
      </c>
      <c r="AB60">
        <f t="shared" si="15"/>
        <v>0.32411666666666661</v>
      </c>
      <c r="AC60">
        <f t="shared" si="16"/>
        <v>0.49898333333333333</v>
      </c>
      <c r="AD60">
        <f t="shared" si="17"/>
        <v>0</v>
      </c>
    </row>
    <row r="61" spans="1:30" x14ac:dyDescent="0.25">
      <c r="A61" s="7">
        <f t="shared" si="4"/>
        <v>0</v>
      </c>
      <c r="B61">
        <v>67</v>
      </c>
      <c r="C61">
        <v>42309</v>
      </c>
      <c r="D61" t="s">
        <v>8</v>
      </c>
      <c r="E61">
        <v>4</v>
      </c>
      <c r="F61">
        <v>2</v>
      </c>
      <c r="G61">
        <v>1</v>
      </c>
      <c r="H61" s="5">
        <v>7</v>
      </c>
      <c r="J61" s="5">
        <f t="shared" si="6"/>
        <v>0.70514999999999994</v>
      </c>
      <c r="K61" s="5">
        <f t="shared" si="19"/>
        <v>0.11795</v>
      </c>
      <c r="L61" s="5">
        <f>(1)*($M$2-J61)+COUNT($U$7:U61)*($M$4/60)</f>
        <v>1.2948500000000001</v>
      </c>
      <c r="M61" s="5">
        <f>(-1)*(($M$2-K61)+COUNT($U$7:U60)*($M$4/60))</f>
        <v>-1.88205</v>
      </c>
      <c r="N61" s="5">
        <f t="shared" si="12"/>
        <v>0.82309999999999994</v>
      </c>
      <c r="P61" s="5">
        <f t="shared" si="9"/>
        <v>-0.58719999999999994</v>
      </c>
      <c r="Q61" s="3">
        <f t="shared" si="20"/>
        <v>0.70514999999999994</v>
      </c>
      <c r="V61">
        <f t="shared" si="0"/>
        <v>3</v>
      </c>
      <c r="W61">
        <f t="shared" si="1"/>
        <v>0.70514999999999994</v>
      </c>
      <c r="X61" t="str">
        <f t="shared" si="7"/>
        <v/>
      </c>
      <c r="Y61">
        <v>0.49898333333333333</v>
      </c>
      <c r="Z61">
        <f>MAX($Q$6:Q61)+MAX($R$6:R61)</f>
        <v>0.82309999999999994</v>
      </c>
      <c r="AA61">
        <f t="shared" si="11"/>
        <v>0.32411666666666661</v>
      </c>
      <c r="AB61">
        <f t="shared" si="15"/>
        <v>0.32411666666666661</v>
      </c>
      <c r="AC61">
        <f t="shared" si="16"/>
        <v>0.49898333333333333</v>
      </c>
      <c r="AD61">
        <f t="shared" si="17"/>
        <v>0</v>
      </c>
    </row>
    <row r="62" spans="1:30" x14ac:dyDescent="0.25">
      <c r="A62" s="7">
        <f t="shared" si="4"/>
        <v>0</v>
      </c>
      <c r="B62">
        <v>68</v>
      </c>
      <c r="C62">
        <v>42309</v>
      </c>
      <c r="D62" t="s">
        <v>8</v>
      </c>
      <c r="E62">
        <v>4</v>
      </c>
      <c r="F62">
        <v>2</v>
      </c>
      <c r="G62">
        <v>2</v>
      </c>
      <c r="H62" s="5">
        <v>7</v>
      </c>
      <c r="J62" s="5">
        <f t="shared" si="6"/>
        <v>0.70514999999999994</v>
      </c>
      <c r="K62" s="5">
        <f t="shared" si="19"/>
        <v>0.11795</v>
      </c>
      <c r="L62" s="5">
        <f>(1)*($M$2-J62)+COUNT($U$7:U62)*($M$4/60)</f>
        <v>1.2948500000000001</v>
      </c>
      <c r="M62" s="5">
        <f>(-1)*(($M$2-K62)+COUNT($U$7:U61)*($M$4/60))</f>
        <v>-1.88205</v>
      </c>
      <c r="N62" s="5">
        <f t="shared" si="12"/>
        <v>0.82309999999999994</v>
      </c>
      <c r="P62" s="5">
        <f t="shared" si="9"/>
        <v>-0.58719999999999994</v>
      </c>
      <c r="Q62" s="3">
        <f t="shared" si="20"/>
        <v>0.70514999999999994</v>
      </c>
      <c r="V62">
        <f t="shared" si="0"/>
        <v>4</v>
      </c>
      <c r="W62">
        <f t="shared" si="1"/>
        <v>0.70514999999999994</v>
      </c>
      <c r="X62" t="str">
        <f t="shared" si="7"/>
        <v/>
      </c>
      <c r="Y62">
        <v>0.49898333333333333</v>
      </c>
      <c r="Z62">
        <f>MAX($Q$6:Q62)+MAX($R$6:R62)</f>
        <v>0.82309999999999994</v>
      </c>
      <c r="AA62">
        <f t="shared" si="11"/>
        <v>0.32411666666666661</v>
      </c>
      <c r="AB62">
        <f t="shared" si="15"/>
        <v>0.32411666666666661</v>
      </c>
      <c r="AC62">
        <f t="shared" si="16"/>
        <v>0.49898333333333333</v>
      </c>
      <c r="AD62">
        <f t="shared" si="17"/>
        <v>0</v>
      </c>
    </row>
    <row r="63" spans="1:30" x14ac:dyDescent="0.25">
      <c r="A63" s="7">
        <f t="shared" si="4"/>
        <v>0</v>
      </c>
      <c r="B63">
        <v>69</v>
      </c>
      <c r="C63">
        <v>42309</v>
      </c>
      <c r="D63" t="s">
        <v>8</v>
      </c>
      <c r="E63">
        <v>4</v>
      </c>
      <c r="F63">
        <v>2</v>
      </c>
      <c r="G63">
        <v>1</v>
      </c>
      <c r="H63" s="5">
        <v>7</v>
      </c>
      <c r="J63" s="5">
        <f t="shared" si="6"/>
        <v>0.70514999999999994</v>
      </c>
      <c r="K63" s="5">
        <f t="shared" si="19"/>
        <v>0.11795</v>
      </c>
      <c r="L63" s="5">
        <f>(1)*($M$2-J63)+COUNT($U$7:U63)*($M$4/60)</f>
        <v>1.2948500000000001</v>
      </c>
      <c r="M63" s="5">
        <f>(-1)*(($M$2-K63)+COUNT($U$7:U62)*($M$4/60))</f>
        <v>-1.88205</v>
      </c>
      <c r="N63" s="5">
        <f t="shared" si="12"/>
        <v>0.82309999999999994</v>
      </c>
      <c r="P63" s="5">
        <f t="shared" si="9"/>
        <v>-0.58719999999999994</v>
      </c>
      <c r="Q63" s="3">
        <f t="shared" si="20"/>
        <v>0.70514999999999994</v>
      </c>
      <c r="V63">
        <f t="shared" si="0"/>
        <v>3</v>
      </c>
      <c r="W63">
        <f t="shared" si="1"/>
        <v>0.70514999999999994</v>
      </c>
      <c r="X63" t="str">
        <f t="shared" si="7"/>
        <v/>
      </c>
      <c r="Y63">
        <v>0.49898333333333333</v>
      </c>
      <c r="Z63">
        <f>MAX($Q$6:Q63)+MAX($R$6:R63)</f>
        <v>0.82309999999999994</v>
      </c>
      <c r="AA63">
        <f t="shared" si="11"/>
        <v>0.32411666666666661</v>
      </c>
      <c r="AB63">
        <f t="shared" si="15"/>
        <v>0.32411666666666661</v>
      </c>
      <c r="AC63">
        <f t="shared" si="16"/>
        <v>0.49898333333333333</v>
      </c>
      <c r="AD63">
        <f t="shared" si="17"/>
        <v>0</v>
      </c>
    </row>
    <row r="64" spans="1:30" x14ac:dyDescent="0.25">
      <c r="A64" s="7">
        <f t="shared" si="4"/>
        <v>0</v>
      </c>
      <c r="B64">
        <v>70</v>
      </c>
      <c r="C64">
        <v>42309</v>
      </c>
      <c r="D64" t="s">
        <v>8</v>
      </c>
      <c r="E64">
        <v>4</v>
      </c>
      <c r="F64">
        <v>2</v>
      </c>
      <c r="G64">
        <v>2</v>
      </c>
      <c r="H64" s="5">
        <v>7</v>
      </c>
      <c r="J64" s="5">
        <f t="shared" si="6"/>
        <v>0.70514999999999994</v>
      </c>
      <c r="K64" s="5">
        <f t="shared" si="19"/>
        <v>0.11795</v>
      </c>
      <c r="L64" s="5">
        <f>(1)*($M$2-J64)+COUNT($U$7:U64)*($M$4/60)</f>
        <v>1.2948500000000001</v>
      </c>
      <c r="M64" s="5">
        <f>(-1)*(($M$2-K64)+COUNT($U$7:U63)*($M$4/60))</f>
        <v>-1.88205</v>
      </c>
      <c r="N64" s="5">
        <f t="shared" si="12"/>
        <v>0.82309999999999994</v>
      </c>
      <c r="P64" s="5">
        <f t="shared" si="9"/>
        <v>-0.58719999999999994</v>
      </c>
      <c r="Q64" s="3">
        <f t="shared" si="20"/>
        <v>0.70514999999999994</v>
      </c>
      <c r="V64">
        <f t="shared" si="0"/>
        <v>4</v>
      </c>
      <c r="W64">
        <f t="shared" si="1"/>
        <v>0.70514999999999994</v>
      </c>
      <c r="X64" t="str">
        <f t="shared" si="7"/>
        <v/>
      </c>
      <c r="Y64">
        <v>0.49898333333333333</v>
      </c>
      <c r="Z64">
        <f>MAX($Q$6:Q64)+MAX($R$6:R64)</f>
        <v>0.82309999999999994</v>
      </c>
      <c r="AA64">
        <f t="shared" si="11"/>
        <v>0.32411666666666661</v>
      </c>
      <c r="AB64">
        <f t="shared" si="15"/>
        <v>0.32411666666666661</v>
      </c>
      <c r="AC64">
        <f t="shared" si="16"/>
        <v>0.49898333333333333</v>
      </c>
      <c r="AD64">
        <f t="shared" si="17"/>
        <v>0</v>
      </c>
    </row>
    <row r="65" spans="1:30" x14ac:dyDescent="0.25">
      <c r="A65" s="7">
        <f t="shared" si="4"/>
        <v>0</v>
      </c>
      <c r="B65">
        <v>71</v>
      </c>
      <c r="C65">
        <v>42309</v>
      </c>
      <c r="D65" t="s">
        <v>8</v>
      </c>
      <c r="E65">
        <v>4</v>
      </c>
      <c r="F65">
        <v>2</v>
      </c>
      <c r="G65">
        <v>1</v>
      </c>
      <c r="H65" s="5">
        <v>7</v>
      </c>
      <c r="J65" s="5">
        <f t="shared" si="6"/>
        <v>0.70514999999999994</v>
      </c>
      <c r="K65" s="5">
        <f t="shared" si="19"/>
        <v>0.11795</v>
      </c>
      <c r="L65" s="5">
        <f>(1)*($M$2-J65)+COUNT($U$7:U65)*($M$4/60)</f>
        <v>1.2948500000000001</v>
      </c>
      <c r="M65" s="5">
        <f>(-1)*(($M$2-K65)+COUNT($U$7:U64)*($M$4/60))</f>
        <v>-1.88205</v>
      </c>
      <c r="N65" s="5">
        <f t="shared" si="12"/>
        <v>0.82309999999999994</v>
      </c>
      <c r="P65" s="5">
        <f t="shared" si="9"/>
        <v>-0.58719999999999994</v>
      </c>
      <c r="Q65" s="3">
        <f t="shared" si="20"/>
        <v>0.70514999999999994</v>
      </c>
      <c r="V65">
        <f t="shared" si="0"/>
        <v>3</v>
      </c>
      <c r="W65">
        <f t="shared" si="1"/>
        <v>0.70514999999999994</v>
      </c>
      <c r="X65" t="str">
        <f t="shared" si="7"/>
        <v/>
      </c>
      <c r="Y65">
        <v>0.49898333333333333</v>
      </c>
      <c r="Z65">
        <f>MAX($Q$6:Q65)+MAX($R$6:R65)</f>
        <v>0.82309999999999994</v>
      </c>
      <c r="AA65">
        <f t="shared" si="11"/>
        <v>0.32411666666666661</v>
      </c>
      <c r="AB65">
        <f t="shared" si="15"/>
        <v>0.32411666666666661</v>
      </c>
      <c r="AC65">
        <f t="shared" si="16"/>
        <v>0.49898333333333333</v>
      </c>
      <c r="AD65">
        <f t="shared" si="17"/>
        <v>0</v>
      </c>
    </row>
    <row r="66" spans="1:30" x14ac:dyDescent="0.25">
      <c r="A66" s="7">
        <f t="shared" si="4"/>
        <v>0</v>
      </c>
      <c r="B66">
        <v>72</v>
      </c>
      <c r="C66">
        <v>42309</v>
      </c>
      <c r="D66" t="s">
        <v>7</v>
      </c>
      <c r="E66">
        <v>4</v>
      </c>
      <c r="F66">
        <v>2</v>
      </c>
      <c r="G66">
        <v>2</v>
      </c>
      <c r="H66" s="5">
        <v>7</v>
      </c>
      <c r="J66" s="5">
        <f t="shared" si="6"/>
        <v>0.70514999999999994</v>
      </c>
      <c r="K66" s="5">
        <f t="shared" si="19"/>
        <v>0.11795</v>
      </c>
      <c r="L66" s="5">
        <f>(1)*($M$2-J66)+COUNT($U$7:U66)*($M$4/60)</f>
        <v>1.2948500000000001</v>
      </c>
      <c r="M66" s="5">
        <f>(-1)*(($M$2-K66)+COUNT($U$7:U65)*($M$4/60))</f>
        <v>-1.88205</v>
      </c>
      <c r="N66" s="5">
        <f t="shared" si="12"/>
        <v>0.82309999999999994</v>
      </c>
      <c r="P66" s="5">
        <f t="shared" si="9"/>
        <v>-0.58719999999999994</v>
      </c>
      <c r="Q66" s="3">
        <f t="shared" si="20"/>
        <v>0.70514999999999994</v>
      </c>
      <c r="V66">
        <f t="shared" si="0"/>
        <v>4</v>
      </c>
      <c r="W66">
        <f t="shared" si="1"/>
        <v>0.70514999999999994</v>
      </c>
      <c r="X66" t="str">
        <f t="shared" si="7"/>
        <v/>
      </c>
      <c r="Y66">
        <v>0.49898333333333333</v>
      </c>
      <c r="Z66">
        <f>MAX($Q$6:Q66)+MAX($R$6:R66)</f>
        <v>0.82309999999999994</v>
      </c>
      <c r="AA66">
        <f t="shared" si="11"/>
        <v>0.32411666666666661</v>
      </c>
      <c r="AB66">
        <f t="shared" si="15"/>
        <v>0.32411666666666661</v>
      </c>
      <c r="AC66">
        <f t="shared" si="16"/>
        <v>0.49898333333333333</v>
      </c>
      <c r="AD66">
        <f t="shared" si="17"/>
        <v>0</v>
      </c>
    </row>
    <row r="67" spans="1:30" x14ac:dyDescent="0.25">
      <c r="A67" s="7">
        <f t="shared" si="4"/>
        <v>0</v>
      </c>
      <c r="B67">
        <v>73</v>
      </c>
      <c r="C67">
        <v>42309</v>
      </c>
      <c r="D67" t="s">
        <v>7</v>
      </c>
      <c r="E67">
        <v>4</v>
      </c>
      <c r="F67">
        <v>2</v>
      </c>
      <c r="G67">
        <v>1</v>
      </c>
      <c r="H67" s="5">
        <v>7</v>
      </c>
      <c r="J67" s="5">
        <f t="shared" si="6"/>
        <v>0.70514999999999994</v>
      </c>
      <c r="K67" s="5">
        <f t="shared" si="19"/>
        <v>0.11795</v>
      </c>
      <c r="L67" s="5">
        <f>(1)*($M$2-J67)+COUNT($U$7:U67)*($M$4/60)</f>
        <v>1.2948500000000001</v>
      </c>
      <c r="M67" s="5">
        <f>(-1)*(($M$2-K67)+COUNT($U$7:U66)*($M$4/60))</f>
        <v>-1.88205</v>
      </c>
      <c r="N67" s="5">
        <f t="shared" si="12"/>
        <v>0.82309999999999994</v>
      </c>
      <c r="P67" s="5">
        <f t="shared" si="9"/>
        <v>-0.58719999999999994</v>
      </c>
      <c r="Q67" s="3">
        <f t="shared" si="20"/>
        <v>0.70514999999999994</v>
      </c>
      <c r="V67">
        <f t="shared" si="0"/>
        <v>3</v>
      </c>
      <c r="W67">
        <f t="shared" si="1"/>
        <v>0.70514999999999994</v>
      </c>
      <c r="X67" t="str">
        <f t="shared" si="7"/>
        <v/>
      </c>
      <c r="Y67">
        <v>0.49898333333333333</v>
      </c>
      <c r="Z67">
        <f>MAX($Q$6:Q67)+MAX($R$6:R67)</f>
        <v>0.82309999999999994</v>
      </c>
      <c r="AA67">
        <f t="shared" si="11"/>
        <v>0.32411666666666661</v>
      </c>
      <c r="AB67">
        <f t="shared" si="15"/>
        <v>0.32411666666666661</v>
      </c>
      <c r="AC67">
        <f t="shared" si="16"/>
        <v>0.49898333333333333</v>
      </c>
      <c r="AD67">
        <f t="shared" si="17"/>
        <v>0</v>
      </c>
    </row>
    <row r="68" spans="1:30" x14ac:dyDescent="0.25">
      <c r="A68" s="7">
        <f t="shared" si="4"/>
        <v>0</v>
      </c>
      <c r="B68">
        <v>74</v>
      </c>
      <c r="C68">
        <v>42309</v>
      </c>
      <c r="D68" t="s">
        <v>6</v>
      </c>
      <c r="E68">
        <v>4</v>
      </c>
      <c r="F68">
        <v>2</v>
      </c>
      <c r="G68">
        <v>2</v>
      </c>
      <c r="H68" s="5">
        <v>7</v>
      </c>
      <c r="J68" s="5">
        <f t="shared" si="6"/>
        <v>0.70514999999999994</v>
      </c>
      <c r="K68" s="5">
        <f t="shared" si="19"/>
        <v>0.11795</v>
      </c>
      <c r="L68" s="5">
        <f>(1)*($M$2-J68)+COUNT($U$7:U68)*($M$4/60)</f>
        <v>1.2948500000000001</v>
      </c>
      <c r="M68" s="5">
        <f>(-1)*(($M$2-K68)+COUNT($U$7:U67)*($M$4/60))</f>
        <v>-1.88205</v>
      </c>
      <c r="N68" s="5">
        <f t="shared" si="12"/>
        <v>0.82309999999999994</v>
      </c>
      <c r="P68" s="5">
        <f t="shared" si="9"/>
        <v>-0.58719999999999994</v>
      </c>
      <c r="Q68" s="3">
        <f t="shared" si="20"/>
        <v>0.70514999999999994</v>
      </c>
      <c r="V68">
        <f t="shared" si="0"/>
        <v>4</v>
      </c>
      <c r="W68">
        <f t="shared" si="1"/>
        <v>0.70514999999999994</v>
      </c>
      <c r="X68" t="str">
        <f t="shared" si="7"/>
        <v/>
      </c>
      <c r="Y68">
        <v>0.49898333333333333</v>
      </c>
      <c r="Z68">
        <f>MAX($Q$6:Q68)+MAX($R$6:R68)</f>
        <v>0.82309999999999994</v>
      </c>
      <c r="AA68">
        <f t="shared" si="11"/>
        <v>0.32411666666666661</v>
      </c>
      <c r="AB68">
        <f t="shared" si="15"/>
        <v>0.32411666666666661</v>
      </c>
      <c r="AC68">
        <f t="shared" si="16"/>
        <v>0.49898333333333333</v>
      </c>
      <c r="AD68">
        <f t="shared" si="17"/>
        <v>0</v>
      </c>
    </row>
    <row r="69" spans="1:30" x14ac:dyDescent="0.25">
      <c r="A69" s="7">
        <f t="shared" si="4"/>
        <v>0</v>
      </c>
      <c r="B69">
        <v>75</v>
      </c>
      <c r="C69">
        <v>42309</v>
      </c>
      <c r="D69" t="s">
        <v>6</v>
      </c>
      <c r="E69">
        <v>4</v>
      </c>
      <c r="F69">
        <v>2</v>
      </c>
      <c r="G69">
        <v>1</v>
      </c>
      <c r="H69" s="5">
        <v>7</v>
      </c>
      <c r="J69" s="5">
        <f t="shared" si="6"/>
        <v>0.70514999999999994</v>
      </c>
      <c r="K69" s="5">
        <f t="shared" si="19"/>
        <v>0.11795</v>
      </c>
      <c r="L69" s="5">
        <f>(1)*($M$2-J69)+COUNT($U$7:U69)*($M$4/60)</f>
        <v>1.2948500000000001</v>
      </c>
      <c r="M69" s="5">
        <f>(-1)*(($M$2-K69)+COUNT($U$7:U68)*($M$4/60))</f>
        <v>-1.88205</v>
      </c>
      <c r="N69" s="5">
        <f t="shared" si="12"/>
        <v>0.82309999999999994</v>
      </c>
      <c r="P69" s="5">
        <f t="shared" si="9"/>
        <v>-0.58719999999999994</v>
      </c>
      <c r="Q69" s="3">
        <f t="shared" si="20"/>
        <v>0.70514999999999994</v>
      </c>
      <c r="V69">
        <f t="shared" si="0"/>
        <v>3</v>
      </c>
      <c r="W69">
        <f t="shared" si="1"/>
        <v>0.70514999999999994</v>
      </c>
      <c r="X69" t="str">
        <f t="shared" si="7"/>
        <v/>
      </c>
      <c r="Y69">
        <v>0.49898333333333333</v>
      </c>
      <c r="Z69">
        <f>MAX($Q$6:Q69)+MAX($R$6:R69)</f>
        <v>0.82309999999999994</v>
      </c>
      <c r="AA69">
        <f t="shared" si="11"/>
        <v>0.32411666666666661</v>
      </c>
      <c r="AB69">
        <f t="shared" si="15"/>
        <v>0.32411666666666661</v>
      </c>
      <c r="AC69">
        <f t="shared" si="16"/>
        <v>0.49898333333333333</v>
      </c>
      <c r="AD69">
        <f t="shared" si="17"/>
        <v>0</v>
      </c>
    </row>
    <row r="70" spans="1:30" x14ac:dyDescent="0.25">
      <c r="A70" s="7">
        <f t="shared" si="4"/>
        <v>0</v>
      </c>
      <c r="B70">
        <v>77</v>
      </c>
      <c r="C70">
        <v>42309</v>
      </c>
      <c r="D70" t="s">
        <v>5</v>
      </c>
      <c r="E70">
        <v>5</v>
      </c>
      <c r="F70">
        <v>1</v>
      </c>
      <c r="G70">
        <v>2</v>
      </c>
      <c r="H70" s="5">
        <v>7</v>
      </c>
      <c r="J70" s="5">
        <f t="shared" si="6"/>
        <v>0.70514999999999994</v>
      </c>
      <c r="K70" s="5">
        <f t="shared" si="19"/>
        <v>0.11795</v>
      </c>
      <c r="L70" s="5">
        <f>(1)*($M$2-J70)+COUNT($U$7:U70)*($M$4/60)</f>
        <v>1.2948500000000001</v>
      </c>
      <c r="M70" s="5">
        <f>(-1)*(($M$2-K70)+COUNT($U$7:U69)*($M$4/60))</f>
        <v>-1.88205</v>
      </c>
      <c r="N70" s="5">
        <f t="shared" si="12"/>
        <v>0.82309999999999994</v>
      </c>
      <c r="P70" s="5">
        <f t="shared" si="9"/>
        <v>-0.58719999999999994</v>
      </c>
      <c r="Q70" s="3">
        <f t="shared" si="20"/>
        <v>0.70514999999999994</v>
      </c>
      <c r="T70" s="1">
        <f>AVERAGE(Q68:R75)*ABS(F70-F69)</f>
        <v>0.79502291666666647</v>
      </c>
      <c r="U70" s="1">
        <f>-W70*ABS(F70-F69)</f>
        <v>-0.70514999999999994</v>
      </c>
      <c r="V70">
        <f t="shared" ref="V70:V133" si="21">G70+2</f>
        <v>4</v>
      </c>
      <c r="W70">
        <f t="shared" ref="W70:W133" si="22">(C70/1000)/60</f>
        <v>0.70514999999999994</v>
      </c>
      <c r="X70" t="str">
        <f t="shared" si="7"/>
        <v/>
      </c>
      <c r="Y70">
        <v>0.49898333333333333</v>
      </c>
      <c r="Z70">
        <f>MAX($Q$6:Q70)+MAX($R$6:R70)</f>
        <v>0.82309999999999994</v>
      </c>
      <c r="AA70">
        <f t="shared" si="11"/>
        <v>0.32411666666666661</v>
      </c>
      <c r="AB70">
        <f t="shared" si="15"/>
        <v>0.32411666666666661</v>
      </c>
      <c r="AC70">
        <f t="shared" si="16"/>
        <v>0.49898333333333333</v>
      </c>
      <c r="AD70">
        <f t="shared" si="17"/>
        <v>0</v>
      </c>
    </row>
    <row r="71" spans="1:30" x14ac:dyDescent="0.25">
      <c r="A71" s="7">
        <f t="shared" ref="A71:A134" si="23">COUNTIF(B72:B359,B71)</f>
        <v>0</v>
      </c>
      <c r="B71">
        <v>78</v>
      </c>
      <c r="C71">
        <v>42309</v>
      </c>
      <c r="D71" t="s">
        <v>5</v>
      </c>
      <c r="E71">
        <v>5</v>
      </c>
      <c r="F71">
        <v>1</v>
      </c>
      <c r="G71">
        <v>1</v>
      </c>
      <c r="H71" s="5">
        <v>7</v>
      </c>
      <c r="J71" s="5">
        <f t="shared" ref="J71:J134" si="24">IF(Q71&lt;&gt;"",Q71,J70)</f>
        <v>0.70514999999999994</v>
      </c>
      <c r="K71" s="5">
        <f t="shared" ref="K71:K134" si="25">IF(R71&lt;&gt;"",R71,K70)</f>
        <v>0.11795</v>
      </c>
      <c r="L71" s="5">
        <f>(1)*($M$2-J71)+COUNT($U$7:U71)*($M$4/60)</f>
        <v>1.2948500000000001</v>
      </c>
      <c r="M71" s="5">
        <f>(-1)*(($M$2-K71)+COUNT($U$7:U70)*($M$4/60))</f>
        <v>-1.88205</v>
      </c>
      <c r="N71" s="5">
        <f t="shared" si="12"/>
        <v>0.82309999999999994</v>
      </c>
      <c r="P71" s="5">
        <f t="shared" si="9"/>
        <v>-0.58719999999999994</v>
      </c>
      <c r="Q71" s="3">
        <f t="shared" si="20"/>
        <v>0.70514999999999994</v>
      </c>
      <c r="V71">
        <f t="shared" si="21"/>
        <v>3</v>
      </c>
      <c r="W71">
        <f t="shared" si="22"/>
        <v>0.70514999999999994</v>
      </c>
      <c r="X71" t="str">
        <f t="shared" si="7"/>
        <v/>
      </c>
      <c r="Y71">
        <v>0.49898333333333333</v>
      </c>
      <c r="Z71">
        <f>MAX($Q$6:Q71)+MAX($R$6:R71)</f>
        <v>0.82309999999999994</v>
      </c>
      <c r="AA71">
        <f t="shared" si="11"/>
        <v>0.32411666666666661</v>
      </c>
      <c r="AB71">
        <f t="shared" si="15"/>
        <v>0.32411666666666661</v>
      </c>
      <c r="AC71">
        <f t="shared" si="16"/>
        <v>0.49898333333333333</v>
      </c>
      <c r="AD71">
        <f t="shared" si="17"/>
        <v>0</v>
      </c>
    </row>
    <row r="72" spans="1:30" x14ac:dyDescent="0.25">
      <c r="A72" s="7">
        <f t="shared" si="23"/>
        <v>0</v>
      </c>
      <c r="B72">
        <v>79</v>
      </c>
      <c r="C72">
        <v>42309</v>
      </c>
      <c r="D72" t="s">
        <v>5</v>
      </c>
      <c r="E72">
        <v>5</v>
      </c>
      <c r="F72">
        <v>1</v>
      </c>
      <c r="G72">
        <v>2</v>
      </c>
      <c r="H72" s="5">
        <v>7</v>
      </c>
      <c r="J72" s="5">
        <f t="shared" si="24"/>
        <v>0.70514999999999994</v>
      </c>
      <c r="K72" s="5">
        <f t="shared" si="25"/>
        <v>0.11795</v>
      </c>
      <c r="L72" s="5">
        <f>(1)*($M$2-J72)+COUNT($U$7:U72)*($M$4/60)</f>
        <v>1.2948500000000001</v>
      </c>
      <c r="M72" s="5">
        <f>(-1)*(($M$2-K72)+COUNT($U$7:U71)*($M$4/60))</f>
        <v>-1.88205</v>
      </c>
      <c r="N72" s="5">
        <f t="shared" si="12"/>
        <v>0.82309999999999994</v>
      </c>
      <c r="P72" s="5">
        <f t="shared" si="9"/>
        <v>-0.58719999999999994</v>
      </c>
      <c r="Q72" s="3">
        <f t="shared" si="20"/>
        <v>0.70514999999999994</v>
      </c>
      <c r="V72">
        <f t="shared" si="21"/>
        <v>4</v>
      </c>
      <c r="W72">
        <f t="shared" si="22"/>
        <v>0.70514999999999994</v>
      </c>
      <c r="X72" t="str">
        <f t="shared" ref="X72:X135" si="26">IF(ABS(W73-W72)&lt;&gt;0,ABS(W73-W72),"")</f>
        <v/>
      </c>
      <c r="Y72">
        <v>0.49898333333333333</v>
      </c>
      <c r="Z72">
        <f>MAX($Q$6:Q72)+MAX($R$6:R72)</f>
        <v>0.82309999999999994</v>
      </c>
      <c r="AA72">
        <f t="shared" si="11"/>
        <v>0.32411666666666661</v>
      </c>
      <c r="AB72">
        <f t="shared" si="15"/>
        <v>0.32411666666666661</v>
      </c>
      <c r="AC72">
        <f t="shared" si="16"/>
        <v>0.49898333333333333</v>
      </c>
      <c r="AD72">
        <f t="shared" si="17"/>
        <v>0</v>
      </c>
    </row>
    <row r="73" spans="1:30" x14ac:dyDescent="0.25">
      <c r="A73" s="7">
        <f t="shared" si="23"/>
        <v>0</v>
      </c>
      <c r="B73">
        <v>80</v>
      </c>
      <c r="C73">
        <v>42309</v>
      </c>
      <c r="D73" t="s">
        <v>4</v>
      </c>
      <c r="E73">
        <v>5</v>
      </c>
      <c r="F73">
        <v>1</v>
      </c>
      <c r="G73">
        <v>1</v>
      </c>
      <c r="H73" s="5">
        <v>7</v>
      </c>
      <c r="J73" s="5">
        <f t="shared" si="24"/>
        <v>0.70514999999999994</v>
      </c>
      <c r="K73" s="5">
        <f t="shared" si="25"/>
        <v>0.11795</v>
      </c>
      <c r="L73" s="5">
        <f>(1)*($M$2-J73)+COUNT($U$7:U73)*($M$4/60)</f>
        <v>1.2948500000000001</v>
      </c>
      <c r="M73" s="5">
        <f>(-1)*(($M$2-K73)+COUNT($U$7:U72)*($M$4/60))</f>
        <v>-1.88205</v>
      </c>
      <c r="N73" s="5">
        <f t="shared" si="12"/>
        <v>0.82309999999999994</v>
      </c>
      <c r="P73" s="5">
        <f t="shared" si="9"/>
        <v>-0.58719999999999994</v>
      </c>
      <c r="Q73" s="3">
        <f t="shared" si="20"/>
        <v>0.70514999999999994</v>
      </c>
      <c r="V73">
        <f t="shared" si="21"/>
        <v>3</v>
      </c>
      <c r="W73">
        <f t="shared" si="22"/>
        <v>0.70514999999999994</v>
      </c>
      <c r="X73">
        <f t="shared" si="26"/>
        <v>0.35948333333333338</v>
      </c>
      <c r="Y73">
        <v>0.49898333333333333</v>
      </c>
      <c r="Z73">
        <f>MAX($Q$6:Q73)+MAX($R$6:R73)</f>
        <v>0.82309999999999994</v>
      </c>
      <c r="AA73">
        <f t="shared" ref="AA73:AA136" si="27">Z73-Y73</f>
        <v>0.32411666666666661</v>
      </c>
      <c r="AB73">
        <f t="shared" si="15"/>
        <v>0.32411666666666661</v>
      </c>
      <c r="AC73">
        <f t="shared" si="16"/>
        <v>0.49898333333333333</v>
      </c>
      <c r="AD73">
        <f t="shared" si="17"/>
        <v>0</v>
      </c>
    </row>
    <row r="74" spans="1:30" x14ac:dyDescent="0.25">
      <c r="A74" s="7">
        <f t="shared" si="23"/>
        <v>1</v>
      </c>
      <c r="B74" s="6">
        <v>81</v>
      </c>
      <c r="C74">
        <v>63878</v>
      </c>
      <c r="D74" t="s">
        <v>4</v>
      </c>
      <c r="E74">
        <v>5</v>
      </c>
      <c r="F74">
        <v>1</v>
      </c>
      <c r="G74">
        <v>2</v>
      </c>
      <c r="H74" s="5">
        <v>7</v>
      </c>
      <c r="J74" s="5">
        <f t="shared" si="24"/>
        <v>1.0646333333333333</v>
      </c>
      <c r="K74" s="5">
        <f t="shared" si="25"/>
        <v>0.11795</v>
      </c>
      <c r="L74" s="5">
        <f>(1)*($M$2-J74)+COUNT($U$7:U74)*($M$4/60)</f>
        <v>0.93536666666666668</v>
      </c>
      <c r="M74" s="5">
        <f>(-1)*(($M$2-K74)+COUNT($U$7:U73)*($M$4/60))</f>
        <v>-1.88205</v>
      </c>
      <c r="N74" s="5">
        <f t="shared" ref="N74:N137" si="28">J74+K74</f>
        <v>1.1825833333333333</v>
      </c>
      <c r="P74" s="5">
        <f t="shared" ref="P74:P137" si="29">(L74-ABS(M74))</f>
        <v>-0.94668333333333332</v>
      </c>
      <c r="Q74" s="4">
        <f t="shared" si="20"/>
        <v>1.0646333333333333</v>
      </c>
      <c r="V74">
        <f t="shared" si="21"/>
        <v>4</v>
      </c>
      <c r="W74">
        <f t="shared" si="22"/>
        <v>1.0646333333333333</v>
      </c>
      <c r="X74">
        <f t="shared" si="26"/>
        <v>1.6666666666553809E-5</v>
      </c>
      <c r="Y74">
        <v>0.85866666666666669</v>
      </c>
      <c r="Z74">
        <f>MAX($Q$6:Q74)+MAX($R$6:R74)</f>
        <v>1.1825833333333333</v>
      </c>
      <c r="AA74">
        <f t="shared" si="27"/>
        <v>0.32391666666666663</v>
      </c>
      <c r="AB74">
        <f t="shared" si="15"/>
        <v>0.32411666666666661</v>
      </c>
      <c r="AC74">
        <f t="shared" si="16"/>
        <v>0.85846666666666671</v>
      </c>
      <c r="AD74">
        <f t="shared" si="17"/>
        <v>1.9999999999997797E-4</v>
      </c>
    </row>
    <row r="75" spans="1:30" x14ac:dyDescent="0.25">
      <c r="A75" s="7">
        <f t="shared" si="23"/>
        <v>0</v>
      </c>
      <c r="B75" s="6">
        <v>81</v>
      </c>
      <c r="C75">
        <v>63879</v>
      </c>
      <c r="D75" t="s">
        <v>4</v>
      </c>
      <c r="E75">
        <v>5</v>
      </c>
      <c r="F75">
        <v>1</v>
      </c>
      <c r="G75">
        <v>2</v>
      </c>
      <c r="H75" s="5">
        <v>7</v>
      </c>
      <c r="J75" s="5">
        <f t="shared" si="24"/>
        <v>1.0646499999999999</v>
      </c>
      <c r="K75" s="5">
        <f t="shared" si="25"/>
        <v>0.11795</v>
      </c>
      <c r="L75" s="5">
        <f>(1)*($M$2-J75)+COUNT($U$7:U75)*($M$4/60)</f>
        <v>0.93535000000000013</v>
      </c>
      <c r="M75" s="5">
        <f>(-1)*(($M$2-K75)+COUNT($U$7:U74)*($M$4/60))</f>
        <v>-1.88205</v>
      </c>
      <c r="N75" s="5">
        <f t="shared" si="28"/>
        <v>1.1825999999999999</v>
      </c>
      <c r="P75" s="5">
        <f t="shared" si="29"/>
        <v>-0.94669999999999987</v>
      </c>
      <c r="Q75" s="3">
        <f t="shared" si="20"/>
        <v>1.0646499999999999</v>
      </c>
      <c r="V75">
        <f t="shared" si="21"/>
        <v>4</v>
      </c>
      <c r="W75">
        <f t="shared" si="22"/>
        <v>1.0646499999999999</v>
      </c>
      <c r="X75" t="str">
        <f t="shared" si="26"/>
        <v/>
      </c>
      <c r="Y75">
        <v>0.85866666666666669</v>
      </c>
      <c r="Z75">
        <f>MAX($Q$6:Q75)+MAX($R$6:R75)</f>
        <v>1.1825999999999999</v>
      </c>
      <c r="AA75">
        <f t="shared" si="27"/>
        <v>0.32393333333333318</v>
      </c>
      <c r="AB75">
        <f t="shared" si="15"/>
        <v>0.32391666666666663</v>
      </c>
      <c r="AC75">
        <f t="shared" si="16"/>
        <v>0.85848333333333327</v>
      </c>
      <c r="AD75">
        <f t="shared" si="17"/>
        <v>1.8333333333342416E-4</v>
      </c>
    </row>
    <row r="76" spans="1:30" x14ac:dyDescent="0.25">
      <c r="A76" s="7">
        <f t="shared" si="23"/>
        <v>0</v>
      </c>
      <c r="B76">
        <v>82</v>
      </c>
      <c r="C76">
        <v>63879</v>
      </c>
      <c r="D76" t="s">
        <v>8</v>
      </c>
      <c r="E76">
        <v>5</v>
      </c>
      <c r="F76">
        <v>1</v>
      </c>
      <c r="G76">
        <v>1</v>
      </c>
      <c r="H76" s="5">
        <v>7</v>
      </c>
      <c r="J76" s="5">
        <f t="shared" si="24"/>
        <v>1.0646499999999999</v>
      </c>
      <c r="K76" s="5">
        <f t="shared" si="25"/>
        <v>0.11795</v>
      </c>
      <c r="L76" s="5">
        <f>(1)*($M$2-J76)+COUNT($U$7:U76)*($M$4/60)</f>
        <v>0.93535000000000013</v>
      </c>
      <c r="M76" s="5">
        <f>(-1)*(($M$2-K76)+COUNT($U$7:U75)*($M$4/60))</f>
        <v>-1.88205</v>
      </c>
      <c r="N76" s="5">
        <f t="shared" si="28"/>
        <v>1.1825999999999999</v>
      </c>
      <c r="P76" s="5">
        <f t="shared" si="29"/>
        <v>-0.94669999999999987</v>
      </c>
      <c r="Q76" s="3">
        <f t="shared" si="20"/>
        <v>1.0646499999999999</v>
      </c>
      <c r="V76">
        <f t="shared" si="21"/>
        <v>3</v>
      </c>
      <c r="W76">
        <f t="shared" si="22"/>
        <v>1.0646499999999999</v>
      </c>
      <c r="X76" t="str">
        <f t="shared" si="26"/>
        <v/>
      </c>
      <c r="Y76">
        <v>0.85866666666666669</v>
      </c>
      <c r="Z76">
        <f>MAX($Q$6:Q76)+MAX($R$6:R76)</f>
        <v>1.1825999999999999</v>
      </c>
      <c r="AA76">
        <f t="shared" si="27"/>
        <v>0.32393333333333318</v>
      </c>
      <c r="AB76">
        <f t="shared" si="15"/>
        <v>0.32393333333333318</v>
      </c>
      <c r="AC76">
        <f t="shared" si="16"/>
        <v>0.85868333333333324</v>
      </c>
      <c r="AD76">
        <f t="shared" si="17"/>
        <v>-1.6666666666553809E-5</v>
      </c>
    </row>
    <row r="77" spans="1:30" x14ac:dyDescent="0.25">
      <c r="A77" s="7">
        <f t="shared" si="23"/>
        <v>0</v>
      </c>
      <c r="B77">
        <v>83</v>
      </c>
      <c r="C77">
        <v>63879</v>
      </c>
      <c r="D77" t="s">
        <v>8</v>
      </c>
      <c r="E77">
        <v>5</v>
      </c>
      <c r="F77">
        <v>1</v>
      </c>
      <c r="G77">
        <v>2</v>
      </c>
      <c r="H77" s="5">
        <v>7</v>
      </c>
      <c r="J77" s="5">
        <f t="shared" si="24"/>
        <v>1.0646499999999999</v>
      </c>
      <c r="K77" s="5">
        <f t="shared" si="25"/>
        <v>0.11795</v>
      </c>
      <c r="L77" s="5">
        <f>(1)*($M$2-J77)+COUNT($U$7:U77)*($M$4/60)</f>
        <v>0.93535000000000013</v>
      </c>
      <c r="M77" s="5">
        <f>(-1)*(($M$2-K77)+COUNT($U$7:U76)*($M$4/60))</f>
        <v>-1.88205</v>
      </c>
      <c r="N77" s="5">
        <f t="shared" si="28"/>
        <v>1.1825999999999999</v>
      </c>
      <c r="P77" s="5">
        <f t="shared" si="29"/>
        <v>-0.94669999999999987</v>
      </c>
      <c r="Q77" s="3">
        <f t="shared" si="20"/>
        <v>1.0646499999999999</v>
      </c>
      <c r="V77">
        <f t="shared" si="21"/>
        <v>4</v>
      </c>
      <c r="W77">
        <f t="shared" si="22"/>
        <v>1.0646499999999999</v>
      </c>
      <c r="X77" t="str">
        <f t="shared" si="26"/>
        <v/>
      </c>
      <c r="Y77">
        <v>0.85866666666666669</v>
      </c>
      <c r="Z77">
        <f>MAX($Q$6:Q77)+MAX($R$6:R77)</f>
        <v>1.1825999999999999</v>
      </c>
      <c r="AA77">
        <f t="shared" si="27"/>
        <v>0.32393333333333318</v>
      </c>
      <c r="AB77">
        <f t="shared" si="15"/>
        <v>0.32393333333333318</v>
      </c>
      <c r="AC77">
        <f t="shared" si="16"/>
        <v>0.85866666666666669</v>
      </c>
      <c r="AD77">
        <f t="shared" si="17"/>
        <v>0</v>
      </c>
    </row>
    <row r="78" spans="1:30" x14ac:dyDescent="0.25">
      <c r="A78" s="7">
        <f t="shared" si="23"/>
        <v>0</v>
      </c>
      <c r="B78">
        <v>84</v>
      </c>
      <c r="C78">
        <v>63879</v>
      </c>
      <c r="D78" t="s">
        <v>8</v>
      </c>
      <c r="E78">
        <v>5</v>
      </c>
      <c r="F78">
        <v>1</v>
      </c>
      <c r="G78">
        <v>1</v>
      </c>
      <c r="H78" s="5">
        <v>7</v>
      </c>
      <c r="J78" s="5">
        <f t="shared" si="24"/>
        <v>1.0646499999999999</v>
      </c>
      <c r="K78" s="5">
        <f t="shared" si="25"/>
        <v>0.11795</v>
      </c>
      <c r="L78" s="5">
        <f>(1)*($M$2-J78)+COUNT($U$7:U78)*($M$4/60)</f>
        <v>0.93535000000000013</v>
      </c>
      <c r="M78" s="5">
        <f>(-1)*(($M$2-K78)+COUNT($U$7:U77)*($M$4/60))</f>
        <v>-1.88205</v>
      </c>
      <c r="N78" s="5">
        <f t="shared" si="28"/>
        <v>1.1825999999999999</v>
      </c>
      <c r="P78" s="5">
        <f t="shared" si="29"/>
        <v>-0.94669999999999987</v>
      </c>
      <c r="Q78" s="3">
        <f t="shared" si="20"/>
        <v>1.0646499999999999</v>
      </c>
      <c r="V78">
        <f t="shared" si="21"/>
        <v>3</v>
      </c>
      <c r="W78">
        <f t="shared" si="22"/>
        <v>1.0646499999999999</v>
      </c>
      <c r="X78">
        <f t="shared" si="26"/>
        <v>1.8200000000000216E-2</v>
      </c>
      <c r="Y78">
        <v>0.85866666666666669</v>
      </c>
      <c r="Z78">
        <f>MAX($Q$6:Q78)+MAX($R$6:R78)</f>
        <v>1.1825999999999999</v>
      </c>
      <c r="AA78">
        <f t="shared" si="27"/>
        <v>0.32393333333333318</v>
      </c>
      <c r="AB78">
        <f t="shared" si="15"/>
        <v>0.32393333333333318</v>
      </c>
      <c r="AC78">
        <f t="shared" si="16"/>
        <v>0.85866666666666669</v>
      </c>
      <c r="AD78">
        <f t="shared" si="17"/>
        <v>0</v>
      </c>
    </row>
    <row r="79" spans="1:30" x14ac:dyDescent="0.25">
      <c r="A79" s="7">
        <f t="shared" si="23"/>
        <v>0</v>
      </c>
      <c r="B79">
        <v>86</v>
      </c>
      <c r="C79">
        <v>64971</v>
      </c>
      <c r="D79" t="s">
        <v>8</v>
      </c>
      <c r="E79">
        <v>5</v>
      </c>
      <c r="F79">
        <v>1</v>
      </c>
      <c r="G79">
        <v>1</v>
      </c>
      <c r="H79" s="5">
        <v>7</v>
      </c>
      <c r="J79" s="5">
        <f t="shared" si="24"/>
        <v>1.0828500000000001</v>
      </c>
      <c r="K79" s="5">
        <f t="shared" si="25"/>
        <v>0.11795</v>
      </c>
      <c r="L79" s="5">
        <f>(1)*($M$2-J79)+COUNT($U$7:U79)*($M$4/60)</f>
        <v>0.91714999999999991</v>
      </c>
      <c r="M79" s="5">
        <f>(-1)*(($M$2-K79)+COUNT($U$7:U78)*($M$4/60))</f>
        <v>-1.88205</v>
      </c>
      <c r="N79" s="5">
        <f t="shared" si="28"/>
        <v>1.2008000000000001</v>
      </c>
      <c r="P79" s="5">
        <f t="shared" si="29"/>
        <v>-0.96490000000000009</v>
      </c>
      <c r="Q79" s="3">
        <f t="shared" si="20"/>
        <v>1.0828500000000001</v>
      </c>
      <c r="V79">
        <f t="shared" si="21"/>
        <v>3</v>
      </c>
      <c r="W79">
        <f t="shared" si="22"/>
        <v>1.0828500000000001</v>
      </c>
      <c r="X79">
        <f t="shared" si="26"/>
        <v>8.8833333333333542E-3</v>
      </c>
      <c r="Y79">
        <v>0.87708333333333333</v>
      </c>
      <c r="Z79">
        <f>MAX($Q$6:Q79)+MAX($R$6:R79)</f>
        <v>1.2008000000000001</v>
      </c>
      <c r="AA79">
        <f t="shared" si="27"/>
        <v>0.32371666666666676</v>
      </c>
      <c r="AB79">
        <f t="shared" si="15"/>
        <v>0.32393333333333318</v>
      </c>
      <c r="AC79">
        <f t="shared" si="16"/>
        <v>0.87686666666666691</v>
      </c>
      <c r="AD79">
        <f t="shared" si="17"/>
        <v>2.1666666666642076E-4</v>
      </c>
    </row>
    <row r="80" spans="1:30" x14ac:dyDescent="0.25">
      <c r="A80" s="7">
        <f t="shared" si="23"/>
        <v>1</v>
      </c>
      <c r="B80" s="6">
        <v>87</v>
      </c>
      <c r="C80">
        <v>65504</v>
      </c>
      <c r="D80" t="s">
        <v>8</v>
      </c>
      <c r="E80">
        <v>5</v>
      </c>
      <c r="F80">
        <v>1</v>
      </c>
      <c r="G80">
        <v>2</v>
      </c>
      <c r="H80" s="5">
        <v>7</v>
      </c>
      <c r="J80" s="5">
        <f t="shared" si="24"/>
        <v>1.0917333333333334</v>
      </c>
      <c r="K80" s="5">
        <f t="shared" si="25"/>
        <v>0.11795</v>
      </c>
      <c r="L80" s="5">
        <f>(1)*($M$2-J80)+COUNT($U$7:U80)*($M$4/60)</f>
        <v>0.90826666666666656</v>
      </c>
      <c r="M80" s="5">
        <f>(-1)*(($M$2-K80)+COUNT($U$7:U79)*($M$4/60))</f>
        <v>-1.88205</v>
      </c>
      <c r="N80" s="5">
        <f t="shared" si="28"/>
        <v>1.2096833333333334</v>
      </c>
      <c r="P80" s="5">
        <f t="shared" si="29"/>
        <v>-0.97378333333333345</v>
      </c>
      <c r="Q80" s="3">
        <f t="shared" si="20"/>
        <v>1.0917333333333334</v>
      </c>
      <c r="V80">
        <f t="shared" si="21"/>
        <v>4</v>
      </c>
      <c r="W80">
        <f t="shared" si="22"/>
        <v>1.0917333333333334</v>
      </c>
      <c r="X80">
        <f t="shared" si="26"/>
        <v>0.86441666666666683</v>
      </c>
      <c r="Y80">
        <v>0.88606666666666667</v>
      </c>
      <c r="Z80">
        <f>MAX($Q$6:Q80)+MAX($R$6:R80)</f>
        <v>1.2096833333333334</v>
      </c>
      <c r="AA80">
        <f t="shared" si="27"/>
        <v>0.32361666666666677</v>
      </c>
      <c r="AB80">
        <f t="shared" si="15"/>
        <v>0.32371666666666676</v>
      </c>
      <c r="AC80">
        <f t="shared" si="16"/>
        <v>0.88575000000000026</v>
      </c>
      <c r="AD80">
        <f t="shared" si="17"/>
        <v>3.1666666666640975E-4</v>
      </c>
    </row>
    <row r="81" spans="1:30" x14ac:dyDescent="0.25">
      <c r="A81" s="7">
        <f t="shared" si="23"/>
        <v>0</v>
      </c>
      <c r="B81" s="6">
        <v>87</v>
      </c>
      <c r="C81">
        <v>13639</v>
      </c>
      <c r="D81" t="s">
        <v>8</v>
      </c>
      <c r="E81">
        <v>5</v>
      </c>
      <c r="F81">
        <v>1</v>
      </c>
      <c r="G81">
        <v>2</v>
      </c>
      <c r="H81" s="5">
        <v>14</v>
      </c>
      <c r="J81" s="5">
        <f t="shared" si="24"/>
        <v>1.0917333333333334</v>
      </c>
      <c r="K81" s="5">
        <f t="shared" si="25"/>
        <v>0.22731666666666667</v>
      </c>
      <c r="L81" s="5">
        <f>(1)*($M$2-J81)+COUNT($U$7:U81)*($M$4/60)</f>
        <v>0.90826666666666656</v>
      </c>
      <c r="M81" s="5">
        <f>(-1)*(($M$2-K81)+COUNT($U$7:U80)*($M$4/60))</f>
        <v>-1.7726833333333334</v>
      </c>
      <c r="N81" s="5">
        <f t="shared" si="28"/>
        <v>1.3190500000000001</v>
      </c>
      <c r="P81" s="5">
        <f t="shared" si="29"/>
        <v>-0.86441666666666683</v>
      </c>
      <c r="R81" s="3">
        <f>W81*IF(H81=14,1,0)</f>
        <v>0.22731666666666667</v>
      </c>
      <c r="V81">
        <f t="shared" si="21"/>
        <v>4</v>
      </c>
      <c r="W81">
        <f t="shared" si="22"/>
        <v>0.22731666666666667</v>
      </c>
      <c r="X81" t="str">
        <f t="shared" si="26"/>
        <v/>
      </c>
      <c r="Y81">
        <v>0.88606666666666667</v>
      </c>
      <c r="Z81">
        <f>MAX($Q$6:Q81)+MAX($R$6:R81)</f>
        <v>1.3190500000000001</v>
      </c>
      <c r="AA81">
        <f t="shared" si="27"/>
        <v>0.43298333333333339</v>
      </c>
      <c r="AB81">
        <f t="shared" si="15"/>
        <v>0.32361666666666677</v>
      </c>
      <c r="AC81">
        <f t="shared" si="16"/>
        <v>0.99533333333333329</v>
      </c>
      <c r="AD81">
        <f t="shared" si="17"/>
        <v>-0.10926666666666662</v>
      </c>
    </row>
    <row r="82" spans="1:30" x14ac:dyDescent="0.25">
      <c r="A82" s="7">
        <f t="shared" si="23"/>
        <v>0</v>
      </c>
      <c r="B82">
        <v>88</v>
      </c>
      <c r="C82">
        <v>13639</v>
      </c>
      <c r="D82" t="s">
        <v>8</v>
      </c>
      <c r="E82">
        <v>5</v>
      </c>
      <c r="F82">
        <v>1</v>
      </c>
      <c r="G82">
        <v>1</v>
      </c>
      <c r="H82" s="5">
        <v>14</v>
      </c>
      <c r="J82" s="5">
        <f t="shared" si="24"/>
        <v>1.0917333333333334</v>
      </c>
      <c r="K82" s="5">
        <f t="shared" si="25"/>
        <v>0.22731666666666667</v>
      </c>
      <c r="L82" s="5">
        <f>(1)*($M$2-J82)+COUNT($U$7:U82)*($M$4/60)</f>
        <v>0.90826666666666656</v>
      </c>
      <c r="M82" s="5">
        <f>(-1)*(($M$2-K82)+COUNT($U$7:U81)*($M$4/60))</f>
        <v>-1.7726833333333334</v>
      </c>
      <c r="N82" s="5">
        <f t="shared" si="28"/>
        <v>1.3190500000000001</v>
      </c>
      <c r="P82" s="5">
        <f t="shared" si="29"/>
        <v>-0.86441666666666683</v>
      </c>
      <c r="R82" s="3">
        <f>W82*IF(H82=14,1,0)</f>
        <v>0.22731666666666667</v>
      </c>
      <c r="V82">
        <f t="shared" si="21"/>
        <v>3</v>
      </c>
      <c r="W82">
        <f t="shared" si="22"/>
        <v>0.22731666666666667</v>
      </c>
      <c r="X82">
        <f t="shared" si="26"/>
        <v>0.86443333333333339</v>
      </c>
      <c r="Y82">
        <v>0.88606666666666667</v>
      </c>
      <c r="Z82">
        <f>MAX($Q$6:Q82)+MAX($R$6:R82)</f>
        <v>1.3190500000000001</v>
      </c>
      <c r="AA82">
        <f t="shared" si="27"/>
        <v>0.43298333333333339</v>
      </c>
      <c r="AB82">
        <f t="shared" si="15"/>
        <v>0.43298333333333339</v>
      </c>
      <c r="AC82">
        <f t="shared" si="16"/>
        <v>0.99543333333333328</v>
      </c>
      <c r="AD82">
        <f t="shared" si="17"/>
        <v>-0.10936666666666661</v>
      </c>
    </row>
    <row r="83" spans="1:30" x14ac:dyDescent="0.25">
      <c r="A83" s="7">
        <f t="shared" si="23"/>
        <v>1</v>
      </c>
      <c r="B83" s="6">
        <v>89</v>
      </c>
      <c r="C83">
        <v>65505</v>
      </c>
      <c r="D83" t="s">
        <v>8</v>
      </c>
      <c r="E83">
        <v>5</v>
      </c>
      <c r="F83">
        <v>1</v>
      </c>
      <c r="G83">
        <v>1</v>
      </c>
      <c r="H83" s="5">
        <v>7</v>
      </c>
      <c r="J83" s="5">
        <f t="shared" si="24"/>
        <v>1.09175</v>
      </c>
      <c r="K83" s="5">
        <f t="shared" si="25"/>
        <v>0.22731666666666667</v>
      </c>
      <c r="L83" s="5">
        <f>(1)*($M$2-J83)+COUNT($U$7:U83)*($M$4/60)</f>
        <v>0.90825</v>
      </c>
      <c r="M83" s="5">
        <f>(-1)*(($M$2-K83)+COUNT($U$7:U82)*($M$4/60))</f>
        <v>-1.7726833333333334</v>
      </c>
      <c r="N83" s="5">
        <f t="shared" si="28"/>
        <v>1.3190666666666666</v>
      </c>
      <c r="P83" s="5">
        <f t="shared" si="29"/>
        <v>-0.86443333333333339</v>
      </c>
      <c r="Q83" s="3">
        <f>W83*IF(H83=7,1,0)</f>
        <v>1.09175</v>
      </c>
      <c r="V83">
        <f t="shared" si="21"/>
        <v>3</v>
      </c>
      <c r="W83">
        <f t="shared" si="22"/>
        <v>1.09175</v>
      </c>
      <c r="X83">
        <f t="shared" si="26"/>
        <v>0.83499999999999996</v>
      </c>
      <c r="Y83">
        <v>0.91559999999999997</v>
      </c>
      <c r="Z83">
        <f>MAX($Q$6:Q83)+MAX($R$6:R83)</f>
        <v>1.3190666666666666</v>
      </c>
      <c r="AA83">
        <f t="shared" si="27"/>
        <v>0.40346666666666664</v>
      </c>
      <c r="AB83">
        <f t="shared" si="15"/>
        <v>0.43298333333333339</v>
      </c>
      <c r="AC83">
        <f t="shared" si="16"/>
        <v>0.88608333333333322</v>
      </c>
      <c r="AD83">
        <f t="shared" si="17"/>
        <v>2.9516666666666747E-2</v>
      </c>
    </row>
    <row r="84" spans="1:30" x14ac:dyDescent="0.25">
      <c r="A84" s="7">
        <f t="shared" si="23"/>
        <v>0</v>
      </c>
      <c r="B84" s="6">
        <v>89</v>
      </c>
      <c r="C84">
        <v>15405</v>
      </c>
      <c r="D84" t="s">
        <v>8</v>
      </c>
      <c r="E84">
        <v>5</v>
      </c>
      <c r="F84">
        <v>1</v>
      </c>
      <c r="G84">
        <v>1</v>
      </c>
      <c r="H84" s="5">
        <v>14</v>
      </c>
      <c r="J84" s="5">
        <f t="shared" si="24"/>
        <v>1.09175</v>
      </c>
      <c r="K84" s="5">
        <f t="shared" si="25"/>
        <v>0.25674999999999998</v>
      </c>
      <c r="L84" s="5">
        <f>(1)*($M$2-J84)+COUNT($U$7:U84)*($M$4/60)</f>
        <v>0.90825</v>
      </c>
      <c r="M84" s="5">
        <f>(-1)*(($M$2-K84)+COUNT($U$7:U83)*($M$4/60))</f>
        <v>-1.74325</v>
      </c>
      <c r="N84" s="5">
        <f t="shared" si="28"/>
        <v>1.3485</v>
      </c>
      <c r="P84" s="5">
        <f t="shared" si="29"/>
        <v>-0.83499999999999996</v>
      </c>
      <c r="R84" s="3">
        <f>W84*IF(H84=14,1,0)</f>
        <v>0.25674999999999998</v>
      </c>
      <c r="V84">
        <f t="shared" si="21"/>
        <v>3</v>
      </c>
      <c r="W84">
        <f t="shared" si="22"/>
        <v>0.25674999999999998</v>
      </c>
      <c r="X84">
        <f t="shared" si="26"/>
        <v>0.85286666666666666</v>
      </c>
      <c r="Y84">
        <v>0.91559999999999997</v>
      </c>
      <c r="Z84">
        <f>MAX($Q$6:Q84)+MAX($R$6:R84)</f>
        <v>1.3485</v>
      </c>
      <c r="AA84">
        <f t="shared" si="27"/>
        <v>0.43290000000000006</v>
      </c>
      <c r="AB84">
        <f t="shared" si="15"/>
        <v>0.40346666666666664</v>
      </c>
      <c r="AC84">
        <f t="shared" si="16"/>
        <v>0.91551666666666665</v>
      </c>
      <c r="AD84">
        <f t="shared" si="17"/>
        <v>8.3333333333324155E-5</v>
      </c>
    </row>
    <row r="85" spans="1:30" x14ac:dyDescent="0.25">
      <c r="A85" s="7">
        <f t="shared" si="23"/>
        <v>1</v>
      </c>
      <c r="B85" s="6">
        <v>90</v>
      </c>
      <c r="C85">
        <v>66577</v>
      </c>
      <c r="D85" t="s">
        <v>8</v>
      </c>
      <c r="E85">
        <v>5</v>
      </c>
      <c r="F85">
        <v>1</v>
      </c>
      <c r="G85">
        <v>2</v>
      </c>
      <c r="H85" s="5">
        <v>7</v>
      </c>
      <c r="J85" s="5">
        <f t="shared" si="24"/>
        <v>1.1096166666666667</v>
      </c>
      <c r="K85" s="5">
        <f t="shared" si="25"/>
        <v>0.25674999999999998</v>
      </c>
      <c r="L85" s="5">
        <f>(1)*($M$2-J85)+COUNT($U$7:U85)*($M$4/60)</f>
        <v>0.8903833333333333</v>
      </c>
      <c r="M85" s="5">
        <f>(-1)*(($M$2-K85)+COUNT($U$7:U84)*($M$4/60))</f>
        <v>-1.74325</v>
      </c>
      <c r="N85" s="5">
        <f t="shared" si="28"/>
        <v>1.3663666666666667</v>
      </c>
      <c r="P85" s="5">
        <f t="shared" si="29"/>
        <v>-0.85286666666666666</v>
      </c>
      <c r="Q85" s="3">
        <f t="shared" ref="Q85:Q90" si="30">W85*IF(H85=7,1,0)</f>
        <v>1.1096166666666667</v>
      </c>
      <c r="V85">
        <f t="shared" si="21"/>
        <v>4</v>
      </c>
      <c r="W85">
        <f t="shared" si="22"/>
        <v>1.1096166666666667</v>
      </c>
      <c r="X85">
        <f t="shared" si="26"/>
        <v>1.6666666666775853E-5</v>
      </c>
      <c r="Y85">
        <v>0.93379999999999996</v>
      </c>
      <c r="Z85">
        <f>MAX($Q$6:Q85)+MAX($R$6:R85)</f>
        <v>1.3663666666666667</v>
      </c>
      <c r="AA85">
        <f t="shared" si="27"/>
        <v>0.43256666666666677</v>
      </c>
      <c r="AB85">
        <f t="shared" si="15"/>
        <v>0.43290000000000006</v>
      </c>
      <c r="AC85">
        <f t="shared" si="16"/>
        <v>0.96290000000000009</v>
      </c>
      <c r="AD85">
        <f t="shared" si="17"/>
        <v>-2.9100000000000126E-2</v>
      </c>
    </row>
    <row r="86" spans="1:30" x14ac:dyDescent="0.25">
      <c r="A86" s="7">
        <f t="shared" si="23"/>
        <v>0</v>
      </c>
      <c r="B86" s="6">
        <v>90</v>
      </c>
      <c r="C86">
        <v>66578</v>
      </c>
      <c r="D86" t="s">
        <v>8</v>
      </c>
      <c r="E86">
        <v>5</v>
      </c>
      <c r="F86">
        <v>1</v>
      </c>
      <c r="G86">
        <v>2</v>
      </c>
      <c r="H86" s="5">
        <v>7</v>
      </c>
      <c r="J86" s="5">
        <f t="shared" si="24"/>
        <v>1.1096333333333335</v>
      </c>
      <c r="K86" s="5">
        <f t="shared" si="25"/>
        <v>0.25674999999999998</v>
      </c>
      <c r="L86" s="5">
        <f>(1)*($M$2-J86)+COUNT($U$7:U86)*($M$4/60)</f>
        <v>0.89036666666666653</v>
      </c>
      <c r="M86" s="5">
        <f>(-1)*(($M$2-K86)+COUNT($U$7:U85)*($M$4/60))</f>
        <v>-1.74325</v>
      </c>
      <c r="N86" s="5">
        <f t="shared" si="28"/>
        <v>1.3663833333333335</v>
      </c>
      <c r="P86" s="5">
        <f t="shared" si="29"/>
        <v>-0.85288333333333344</v>
      </c>
      <c r="Q86" s="3">
        <f t="shared" si="30"/>
        <v>1.1096333333333335</v>
      </c>
      <c r="V86">
        <f t="shared" si="21"/>
        <v>4</v>
      </c>
      <c r="W86">
        <f t="shared" si="22"/>
        <v>1.1096333333333335</v>
      </c>
      <c r="X86" t="str">
        <f t="shared" si="26"/>
        <v/>
      </c>
      <c r="Y86">
        <v>0.93379999999999996</v>
      </c>
      <c r="Z86">
        <f>MAX($Q$6:Q86)+MAX($R$6:R86)</f>
        <v>1.3663833333333335</v>
      </c>
      <c r="AA86">
        <f t="shared" si="27"/>
        <v>0.43258333333333354</v>
      </c>
      <c r="AB86">
        <f t="shared" si="15"/>
        <v>0.43256666666666677</v>
      </c>
      <c r="AC86">
        <f t="shared" si="16"/>
        <v>0.93348333333333344</v>
      </c>
      <c r="AD86">
        <f t="shared" si="17"/>
        <v>3.1666666666652077E-4</v>
      </c>
    </row>
    <row r="87" spans="1:30" x14ac:dyDescent="0.25">
      <c r="A87" s="7">
        <f t="shared" si="23"/>
        <v>0</v>
      </c>
      <c r="B87">
        <v>92</v>
      </c>
      <c r="C87">
        <v>66578</v>
      </c>
      <c r="D87" t="s">
        <v>8</v>
      </c>
      <c r="E87">
        <v>5</v>
      </c>
      <c r="F87">
        <v>1</v>
      </c>
      <c r="G87">
        <v>2</v>
      </c>
      <c r="H87" s="5">
        <v>7</v>
      </c>
      <c r="J87" s="5">
        <f t="shared" si="24"/>
        <v>1.1096333333333335</v>
      </c>
      <c r="K87" s="5">
        <f t="shared" si="25"/>
        <v>0.25674999999999998</v>
      </c>
      <c r="L87" s="5">
        <f>(1)*($M$2-J87)+COUNT($U$7:U87)*($M$4/60)</f>
        <v>0.89036666666666653</v>
      </c>
      <c r="M87" s="5">
        <f>(-1)*(($M$2-K87)+COUNT($U$7:U86)*($M$4/60))</f>
        <v>-1.74325</v>
      </c>
      <c r="N87" s="5">
        <f t="shared" si="28"/>
        <v>1.3663833333333335</v>
      </c>
      <c r="P87" s="5">
        <f t="shared" si="29"/>
        <v>-0.85288333333333344</v>
      </c>
      <c r="Q87" s="3">
        <f t="shared" si="30"/>
        <v>1.1096333333333335</v>
      </c>
      <c r="V87">
        <f t="shared" si="21"/>
        <v>4</v>
      </c>
      <c r="W87">
        <f t="shared" si="22"/>
        <v>1.1096333333333335</v>
      </c>
      <c r="X87" t="str">
        <f t="shared" si="26"/>
        <v/>
      </c>
      <c r="Y87">
        <v>0.93379999999999996</v>
      </c>
      <c r="Z87">
        <f>MAX($Q$6:Q87)+MAX($R$6:R87)</f>
        <v>1.3663833333333335</v>
      </c>
      <c r="AA87">
        <f t="shared" si="27"/>
        <v>0.43258333333333354</v>
      </c>
      <c r="AB87">
        <f t="shared" si="15"/>
        <v>0.43258333333333354</v>
      </c>
      <c r="AC87">
        <f t="shared" si="16"/>
        <v>0.93381666666666674</v>
      </c>
      <c r="AD87">
        <f t="shared" si="17"/>
        <v>-1.6666666666775853E-5</v>
      </c>
    </row>
    <row r="88" spans="1:30" x14ac:dyDescent="0.25">
      <c r="A88" s="7">
        <f t="shared" si="23"/>
        <v>0</v>
      </c>
      <c r="B88">
        <v>93</v>
      </c>
      <c r="C88">
        <v>66578</v>
      </c>
      <c r="D88" t="s">
        <v>8</v>
      </c>
      <c r="E88">
        <v>5</v>
      </c>
      <c r="F88">
        <v>1</v>
      </c>
      <c r="G88">
        <v>1</v>
      </c>
      <c r="H88" s="5">
        <v>7</v>
      </c>
      <c r="J88" s="5">
        <f t="shared" si="24"/>
        <v>1.1096333333333335</v>
      </c>
      <c r="K88" s="5">
        <f t="shared" si="25"/>
        <v>0.25674999999999998</v>
      </c>
      <c r="L88" s="5">
        <f>(1)*($M$2-J88)+COUNT($U$7:U88)*($M$4/60)</f>
        <v>0.89036666666666653</v>
      </c>
      <c r="M88" s="5">
        <f>(-1)*(($M$2-K88)+COUNT($U$7:U87)*($M$4/60))</f>
        <v>-1.74325</v>
      </c>
      <c r="N88" s="5">
        <f t="shared" si="28"/>
        <v>1.3663833333333335</v>
      </c>
      <c r="P88" s="5">
        <f t="shared" si="29"/>
        <v>-0.85288333333333344</v>
      </c>
      <c r="Q88" s="3">
        <f t="shared" si="30"/>
        <v>1.1096333333333335</v>
      </c>
      <c r="V88">
        <f t="shared" si="21"/>
        <v>3</v>
      </c>
      <c r="W88">
        <f t="shared" si="22"/>
        <v>1.1096333333333335</v>
      </c>
      <c r="X88" t="str">
        <f t="shared" si="26"/>
        <v/>
      </c>
      <c r="Y88">
        <v>0.93379999999999996</v>
      </c>
      <c r="Z88">
        <f>MAX($Q$6:Q88)+MAX($R$6:R88)</f>
        <v>1.3663833333333335</v>
      </c>
      <c r="AA88">
        <f t="shared" si="27"/>
        <v>0.43258333333333354</v>
      </c>
      <c r="AB88">
        <f t="shared" si="15"/>
        <v>0.43258333333333354</v>
      </c>
      <c r="AC88">
        <f t="shared" si="16"/>
        <v>0.93379999999999996</v>
      </c>
      <c r="AD88">
        <f t="shared" si="17"/>
        <v>0</v>
      </c>
    </row>
    <row r="89" spans="1:30" x14ac:dyDescent="0.25">
      <c r="A89" s="7">
        <f t="shared" si="23"/>
        <v>0</v>
      </c>
      <c r="B89">
        <v>94</v>
      </c>
      <c r="C89">
        <v>66578</v>
      </c>
      <c r="D89" t="s">
        <v>8</v>
      </c>
      <c r="E89">
        <v>5</v>
      </c>
      <c r="F89">
        <v>1</v>
      </c>
      <c r="G89">
        <v>2</v>
      </c>
      <c r="H89" s="5">
        <v>7</v>
      </c>
      <c r="J89" s="5">
        <f t="shared" si="24"/>
        <v>1.1096333333333335</v>
      </c>
      <c r="K89" s="5">
        <f t="shared" si="25"/>
        <v>0.25674999999999998</v>
      </c>
      <c r="L89" s="5">
        <f>(1)*($M$2-J89)+COUNT($U$7:U89)*($M$4/60)</f>
        <v>0.89036666666666653</v>
      </c>
      <c r="M89" s="5">
        <f>(-1)*(($M$2-K89)+COUNT($U$7:U88)*($M$4/60))</f>
        <v>-1.74325</v>
      </c>
      <c r="N89" s="5">
        <f t="shared" si="28"/>
        <v>1.3663833333333335</v>
      </c>
      <c r="P89" s="5">
        <f t="shared" si="29"/>
        <v>-0.85288333333333344</v>
      </c>
      <c r="Q89" s="3">
        <f t="shared" si="30"/>
        <v>1.1096333333333335</v>
      </c>
      <c r="V89">
        <f t="shared" si="21"/>
        <v>4</v>
      </c>
      <c r="W89">
        <f t="shared" si="22"/>
        <v>1.1096333333333335</v>
      </c>
      <c r="X89" t="str">
        <f t="shared" si="26"/>
        <v/>
      </c>
      <c r="Y89">
        <v>0.93379999999999996</v>
      </c>
      <c r="Z89">
        <f>MAX($Q$6:Q89)+MAX($R$6:R89)</f>
        <v>1.3663833333333335</v>
      </c>
      <c r="AA89">
        <f t="shared" si="27"/>
        <v>0.43258333333333354</v>
      </c>
      <c r="AB89">
        <f t="shared" si="15"/>
        <v>0.43258333333333354</v>
      </c>
      <c r="AC89">
        <f t="shared" si="16"/>
        <v>0.93379999999999996</v>
      </c>
      <c r="AD89">
        <f t="shared" si="17"/>
        <v>0</v>
      </c>
    </row>
    <row r="90" spans="1:30" x14ac:dyDescent="0.25">
      <c r="A90" s="7">
        <f t="shared" si="23"/>
        <v>0</v>
      </c>
      <c r="B90">
        <v>95</v>
      </c>
      <c r="C90">
        <v>66578</v>
      </c>
      <c r="D90" t="s">
        <v>7</v>
      </c>
      <c r="E90">
        <v>5</v>
      </c>
      <c r="F90">
        <v>1</v>
      </c>
      <c r="G90">
        <v>1</v>
      </c>
      <c r="H90" s="5">
        <v>7</v>
      </c>
      <c r="J90" s="5">
        <f t="shared" si="24"/>
        <v>1.1096333333333335</v>
      </c>
      <c r="K90" s="5">
        <f t="shared" si="25"/>
        <v>0.25674999999999998</v>
      </c>
      <c r="L90" s="5">
        <f>(1)*($M$2-J90)+COUNT($U$7:U90)*($M$4/60)</f>
        <v>0.89036666666666653</v>
      </c>
      <c r="M90" s="5">
        <f>(-1)*(($M$2-K90)+COUNT($U$7:U89)*($M$4/60))</f>
        <v>-1.74325</v>
      </c>
      <c r="N90" s="5">
        <f t="shared" si="28"/>
        <v>1.3663833333333335</v>
      </c>
      <c r="P90" s="5">
        <f t="shared" si="29"/>
        <v>-0.85288333333333344</v>
      </c>
      <c r="Q90" s="3">
        <f t="shared" si="30"/>
        <v>1.1096333333333335</v>
      </c>
      <c r="V90">
        <f t="shared" si="21"/>
        <v>3</v>
      </c>
      <c r="W90">
        <f t="shared" si="22"/>
        <v>1.1096333333333335</v>
      </c>
      <c r="X90">
        <f t="shared" si="26"/>
        <v>0.85286666666666677</v>
      </c>
      <c r="Y90">
        <v>0.93379999999999996</v>
      </c>
      <c r="Z90">
        <f>MAX($Q$6:Q90)+MAX($R$6:R90)</f>
        <v>1.3663833333333335</v>
      </c>
      <c r="AA90">
        <f t="shared" si="27"/>
        <v>0.43258333333333354</v>
      </c>
      <c r="AB90">
        <f t="shared" ref="AB90:AB153" si="31">AA89</f>
        <v>0.43258333333333354</v>
      </c>
      <c r="AC90">
        <f t="shared" si="16"/>
        <v>0.93379999999999996</v>
      </c>
      <c r="AD90">
        <f t="shared" si="17"/>
        <v>0</v>
      </c>
    </row>
    <row r="91" spans="1:30" x14ac:dyDescent="0.25">
      <c r="A91" s="7">
        <f t="shared" si="23"/>
        <v>0</v>
      </c>
      <c r="B91">
        <v>97</v>
      </c>
      <c r="C91">
        <v>15406</v>
      </c>
      <c r="D91" t="s">
        <v>7</v>
      </c>
      <c r="E91">
        <v>5</v>
      </c>
      <c r="F91">
        <v>1</v>
      </c>
      <c r="G91">
        <v>2</v>
      </c>
      <c r="H91" s="5">
        <v>14</v>
      </c>
      <c r="J91" s="5">
        <f t="shared" si="24"/>
        <v>1.1096333333333335</v>
      </c>
      <c r="K91" s="5">
        <f t="shared" si="25"/>
        <v>0.2567666666666667</v>
      </c>
      <c r="L91" s="5">
        <f>(1)*($M$2-J91)+COUNT($U$7:U91)*($M$4/60)</f>
        <v>0.89036666666666653</v>
      </c>
      <c r="M91" s="5">
        <f>(-1)*(($M$2-K91)+COUNT($U$7:U90)*($M$4/60))</f>
        <v>-1.7432333333333334</v>
      </c>
      <c r="N91" s="5">
        <f t="shared" si="28"/>
        <v>1.3664000000000001</v>
      </c>
      <c r="P91" s="5">
        <f t="shared" si="29"/>
        <v>-0.85286666666666688</v>
      </c>
      <c r="R91" s="3">
        <f t="shared" ref="R91:R107" si="32">W91*IF(H91=14,1,0)</f>
        <v>0.2567666666666667</v>
      </c>
      <c r="V91">
        <f t="shared" si="21"/>
        <v>4</v>
      </c>
      <c r="W91">
        <f t="shared" si="22"/>
        <v>0.2567666666666667</v>
      </c>
      <c r="X91" t="str">
        <f t="shared" si="26"/>
        <v/>
      </c>
      <c r="Y91">
        <v>0.96149999999999991</v>
      </c>
      <c r="Z91">
        <f>MAX($Q$6:Q91)+MAX($R$6:R91)</f>
        <v>1.3664000000000001</v>
      </c>
      <c r="AA91">
        <f t="shared" si="27"/>
        <v>0.40490000000000015</v>
      </c>
      <c r="AB91">
        <f t="shared" si="31"/>
        <v>0.43258333333333354</v>
      </c>
      <c r="AC91">
        <f t="shared" ref="AC91:AC154" si="33">Z91-AB90</f>
        <v>0.93381666666666652</v>
      </c>
      <c r="AD91">
        <f t="shared" ref="AD91:AD154" si="34">Y91-AC91</f>
        <v>2.7683333333333393E-2</v>
      </c>
    </row>
    <row r="92" spans="1:30" x14ac:dyDescent="0.25">
      <c r="A92" s="7">
        <f t="shared" si="23"/>
        <v>0</v>
      </c>
      <c r="B92">
        <v>98</v>
      </c>
      <c r="C92">
        <v>15406</v>
      </c>
      <c r="D92" t="s">
        <v>7</v>
      </c>
      <c r="E92">
        <v>5</v>
      </c>
      <c r="F92">
        <v>1</v>
      </c>
      <c r="G92">
        <v>1</v>
      </c>
      <c r="H92" s="5">
        <v>14</v>
      </c>
      <c r="J92" s="5">
        <f t="shared" si="24"/>
        <v>1.1096333333333335</v>
      </c>
      <c r="K92" s="5">
        <f t="shared" si="25"/>
        <v>0.2567666666666667</v>
      </c>
      <c r="L92" s="5">
        <f>(1)*($M$2-J92)+COUNT($U$7:U92)*($M$4/60)</f>
        <v>0.89036666666666653</v>
      </c>
      <c r="M92" s="5">
        <f>(-1)*(($M$2-K92)+COUNT($U$7:U91)*($M$4/60))</f>
        <v>-1.7432333333333334</v>
      </c>
      <c r="N92" s="5">
        <f t="shared" si="28"/>
        <v>1.3664000000000001</v>
      </c>
      <c r="P92" s="5">
        <f t="shared" si="29"/>
        <v>-0.85286666666666688</v>
      </c>
      <c r="R92" s="3">
        <f t="shared" si="32"/>
        <v>0.2567666666666667</v>
      </c>
      <c r="V92">
        <f t="shared" si="21"/>
        <v>3</v>
      </c>
      <c r="W92">
        <f t="shared" si="22"/>
        <v>0.2567666666666667</v>
      </c>
      <c r="X92" t="str">
        <f t="shared" si="26"/>
        <v/>
      </c>
      <c r="Y92">
        <v>0.96149999999999991</v>
      </c>
      <c r="Z92">
        <f>MAX($Q$6:Q92)+MAX($R$6:R92)</f>
        <v>1.3664000000000001</v>
      </c>
      <c r="AA92">
        <f t="shared" si="27"/>
        <v>0.40490000000000015</v>
      </c>
      <c r="AB92">
        <f t="shared" si="31"/>
        <v>0.40490000000000015</v>
      </c>
      <c r="AC92">
        <f t="shared" si="33"/>
        <v>0.93381666666666652</v>
      </c>
      <c r="AD92">
        <f t="shared" si="34"/>
        <v>2.7683333333333393E-2</v>
      </c>
    </row>
    <row r="93" spans="1:30" x14ac:dyDescent="0.25">
      <c r="A93" s="7">
        <f t="shared" si="23"/>
        <v>0</v>
      </c>
      <c r="B93">
        <v>99</v>
      </c>
      <c r="C93">
        <v>15406</v>
      </c>
      <c r="D93" t="s">
        <v>7</v>
      </c>
      <c r="E93">
        <v>5</v>
      </c>
      <c r="F93">
        <v>1</v>
      </c>
      <c r="G93">
        <v>2</v>
      </c>
      <c r="H93" s="5">
        <v>14</v>
      </c>
      <c r="J93" s="5">
        <f t="shared" si="24"/>
        <v>1.1096333333333335</v>
      </c>
      <c r="K93" s="5">
        <f t="shared" si="25"/>
        <v>0.2567666666666667</v>
      </c>
      <c r="L93" s="5">
        <f>(1)*($M$2-J93)+COUNT($U$7:U93)*($M$4/60)</f>
        <v>0.89036666666666653</v>
      </c>
      <c r="M93" s="5">
        <f>(-1)*(($M$2-K93)+COUNT($U$7:U92)*($M$4/60))</f>
        <v>-1.7432333333333334</v>
      </c>
      <c r="N93" s="5">
        <f t="shared" si="28"/>
        <v>1.3664000000000001</v>
      </c>
      <c r="P93" s="5">
        <f t="shared" si="29"/>
        <v>-0.85286666666666688</v>
      </c>
      <c r="R93" s="3">
        <f t="shared" si="32"/>
        <v>0.2567666666666667</v>
      </c>
      <c r="V93">
        <f t="shared" si="21"/>
        <v>4</v>
      </c>
      <c r="W93">
        <f t="shared" si="22"/>
        <v>0.2567666666666667</v>
      </c>
      <c r="X93" t="str">
        <f t="shared" si="26"/>
        <v/>
      </c>
      <c r="Y93">
        <v>0.96149999999999991</v>
      </c>
      <c r="Z93">
        <f>MAX($Q$6:Q93)+MAX($R$6:R93)</f>
        <v>1.3664000000000001</v>
      </c>
      <c r="AA93">
        <f t="shared" si="27"/>
        <v>0.40490000000000015</v>
      </c>
      <c r="AB93">
        <f t="shared" si="31"/>
        <v>0.40490000000000015</v>
      </c>
      <c r="AC93">
        <f t="shared" si="33"/>
        <v>0.96149999999999991</v>
      </c>
      <c r="AD93">
        <f t="shared" si="34"/>
        <v>0</v>
      </c>
    </row>
    <row r="94" spans="1:30" x14ac:dyDescent="0.25">
      <c r="A94" s="7">
        <f t="shared" si="23"/>
        <v>0</v>
      </c>
      <c r="B94">
        <v>100</v>
      </c>
      <c r="C94">
        <v>15406</v>
      </c>
      <c r="D94" t="s">
        <v>6</v>
      </c>
      <c r="E94">
        <v>5</v>
      </c>
      <c r="F94">
        <v>1</v>
      </c>
      <c r="G94">
        <v>1</v>
      </c>
      <c r="H94" s="5">
        <v>14</v>
      </c>
      <c r="J94" s="5">
        <f t="shared" si="24"/>
        <v>1.1096333333333335</v>
      </c>
      <c r="K94" s="5">
        <f t="shared" si="25"/>
        <v>0.2567666666666667</v>
      </c>
      <c r="L94" s="5">
        <f>(1)*($M$2-J94)+COUNT($U$7:U94)*($M$4/60)</f>
        <v>0.89036666666666653</v>
      </c>
      <c r="M94" s="5">
        <f>(-1)*(($M$2-K94)+COUNT($U$7:U93)*($M$4/60))</f>
        <v>-1.7432333333333334</v>
      </c>
      <c r="N94" s="5">
        <f t="shared" si="28"/>
        <v>1.3664000000000001</v>
      </c>
      <c r="P94" s="5">
        <f t="shared" si="29"/>
        <v>-0.85286666666666688</v>
      </c>
      <c r="R94" s="3">
        <f t="shared" si="32"/>
        <v>0.2567666666666667</v>
      </c>
      <c r="V94">
        <f t="shared" si="21"/>
        <v>3</v>
      </c>
      <c r="W94">
        <f t="shared" si="22"/>
        <v>0.2567666666666667</v>
      </c>
      <c r="X94" t="str">
        <f t="shared" si="26"/>
        <v/>
      </c>
      <c r="Y94">
        <v>0.96149999999999991</v>
      </c>
      <c r="Z94">
        <f>MAX($Q$6:Q94)+MAX($R$6:R94)</f>
        <v>1.3664000000000001</v>
      </c>
      <c r="AA94">
        <f t="shared" si="27"/>
        <v>0.40490000000000015</v>
      </c>
      <c r="AB94">
        <f t="shared" si="31"/>
        <v>0.40490000000000015</v>
      </c>
      <c r="AC94">
        <f t="shared" si="33"/>
        <v>0.96149999999999991</v>
      </c>
      <c r="AD94">
        <f t="shared" si="34"/>
        <v>0</v>
      </c>
    </row>
    <row r="95" spans="1:30" x14ac:dyDescent="0.25">
      <c r="A95" s="7">
        <f t="shared" si="23"/>
        <v>0</v>
      </c>
      <c r="B95">
        <v>101</v>
      </c>
      <c r="C95">
        <v>15406</v>
      </c>
      <c r="D95" t="s">
        <v>6</v>
      </c>
      <c r="E95">
        <v>5</v>
      </c>
      <c r="F95">
        <v>1</v>
      </c>
      <c r="G95">
        <v>2</v>
      </c>
      <c r="H95" s="5">
        <v>14</v>
      </c>
      <c r="J95" s="5">
        <f t="shared" si="24"/>
        <v>1.1096333333333335</v>
      </c>
      <c r="K95" s="5">
        <f t="shared" si="25"/>
        <v>0.2567666666666667</v>
      </c>
      <c r="L95" s="5">
        <f>(1)*($M$2-J95)+COUNT($U$7:U95)*($M$4/60)</f>
        <v>0.89036666666666653</v>
      </c>
      <c r="M95" s="5">
        <f>(-1)*(($M$2-K95)+COUNT($U$7:U94)*($M$4/60))</f>
        <v>-1.7432333333333334</v>
      </c>
      <c r="N95" s="5">
        <f t="shared" si="28"/>
        <v>1.3664000000000001</v>
      </c>
      <c r="P95" s="5">
        <f t="shared" si="29"/>
        <v>-0.85286666666666688</v>
      </c>
      <c r="R95" s="3">
        <f t="shared" si="32"/>
        <v>0.2567666666666667</v>
      </c>
      <c r="V95">
        <f t="shared" si="21"/>
        <v>4</v>
      </c>
      <c r="W95">
        <f t="shared" si="22"/>
        <v>0.2567666666666667</v>
      </c>
      <c r="X95" t="str">
        <f t="shared" si="26"/>
        <v/>
      </c>
      <c r="Y95">
        <v>0.96149999999999991</v>
      </c>
      <c r="Z95">
        <f>MAX($Q$6:Q95)+MAX($R$6:R95)</f>
        <v>1.3664000000000001</v>
      </c>
      <c r="AA95">
        <f t="shared" si="27"/>
        <v>0.40490000000000015</v>
      </c>
      <c r="AB95">
        <f t="shared" si="31"/>
        <v>0.40490000000000015</v>
      </c>
      <c r="AC95">
        <f t="shared" si="33"/>
        <v>0.96149999999999991</v>
      </c>
      <c r="AD95">
        <f t="shared" si="34"/>
        <v>0</v>
      </c>
    </row>
    <row r="96" spans="1:30" x14ac:dyDescent="0.25">
      <c r="A96" s="7">
        <f t="shared" si="23"/>
        <v>0</v>
      </c>
      <c r="B96">
        <v>103</v>
      </c>
      <c r="C96">
        <v>15406</v>
      </c>
      <c r="D96" t="s">
        <v>5</v>
      </c>
      <c r="E96">
        <v>6</v>
      </c>
      <c r="F96">
        <v>2</v>
      </c>
      <c r="G96">
        <v>1</v>
      </c>
      <c r="H96" s="5">
        <v>14</v>
      </c>
      <c r="J96" s="5">
        <f t="shared" si="24"/>
        <v>1.1096333333333335</v>
      </c>
      <c r="K96" s="5">
        <f t="shared" si="25"/>
        <v>0.2567666666666667</v>
      </c>
      <c r="L96" s="5">
        <f>(1)*($M$2-J96)+COUNT($U$7:U96)*($M$4/60)</f>
        <v>0.89036666666666653</v>
      </c>
      <c r="M96" s="5">
        <f>(-1)*(($M$2-K96)+COUNT($U$7:U95)*($M$4/60))</f>
        <v>-1.7432333333333334</v>
      </c>
      <c r="N96" s="5">
        <f t="shared" si="28"/>
        <v>1.3664000000000001</v>
      </c>
      <c r="P96" s="5">
        <f t="shared" si="29"/>
        <v>-0.85286666666666688</v>
      </c>
      <c r="R96" s="3">
        <f t="shared" si="32"/>
        <v>0.2567666666666667</v>
      </c>
      <c r="T96" s="1">
        <f>AVERAGE(Q94:R101)*ABS(F96-F95)</f>
        <v>0.3087625</v>
      </c>
      <c r="U96" s="1">
        <f>-W96*ABS(F96-F95)</f>
        <v>-0.2567666666666667</v>
      </c>
      <c r="V96">
        <f t="shared" si="21"/>
        <v>3</v>
      </c>
      <c r="W96">
        <f t="shared" si="22"/>
        <v>0.2567666666666667</v>
      </c>
      <c r="X96" t="str">
        <f t="shared" si="26"/>
        <v/>
      </c>
      <c r="Y96">
        <v>0.96149999999999991</v>
      </c>
      <c r="Z96">
        <f>MAX($Q$6:Q96)+MAX($R$6:R96)</f>
        <v>1.3664000000000001</v>
      </c>
      <c r="AA96">
        <f t="shared" si="27"/>
        <v>0.40490000000000015</v>
      </c>
      <c r="AB96">
        <f t="shared" si="31"/>
        <v>0.40490000000000015</v>
      </c>
      <c r="AC96">
        <f t="shared" si="33"/>
        <v>0.96149999999999991</v>
      </c>
      <c r="AD96">
        <f t="shared" si="34"/>
        <v>0</v>
      </c>
    </row>
    <row r="97" spans="1:30" x14ac:dyDescent="0.25">
      <c r="A97" s="7">
        <f t="shared" si="23"/>
        <v>0</v>
      </c>
      <c r="B97">
        <v>104</v>
      </c>
      <c r="C97">
        <v>15406</v>
      </c>
      <c r="D97" t="s">
        <v>5</v>
      </c>
      <c r="E97">
        <v>6</v>
      </c>
      <c r="F97">
        <v>2</v>
      </c>
      <c r="G97">
        <v>2</v>
      </c>
      <c r="H97" s="5">
        <v>14</v>
      </c>
      <c r="J97" s="5">
        <f t="shared" si="24"/>
        <v>1.1096333333333335</v>
      </c>
      <c r="K97" s="5">
        <f t="shared" si="25"/>
        <v>0.2567666666666667</v>
      </c>
      <c r="L97" s="5">
        <f>(1)*($M$2-J97)+COUNT($U$7:U97)*($M$4/60)</f>
        <v>0.89036666666666653</v>
      </c>
      <c r="M97" s="5">
        <f>(-1)*(($M$2-K97)+COUNT($U$7:U96)*($M$4/60))</f>
        <v>-1.7432333333333334</v>
      </c>
      <c r="N97" s="5">
        <f t="shared" si="28"/>
        <v>1.3664000000000001</v>
      </c>
      <c r="P97" s="5">
        <f t="shared" si="29"/>
        <v>-0.85286666666666688</v>
      </c>
      <c r="R97" s="3">
        <f t="shared" si="32"/>
        <v>0.2567666666666667</v>
      </c>
      <c r="V97">
        <f t="shared" si="21"/>
        <v>4</v>
      </c>
      <c r="W97">
        <f t="shared" si="22"/>
        <v>0.2567666666666667</v>
      </c>
      <c r="X97" t="str">
        <f t="shared" si="26"/>
        <v/>
      </c>
      <c r="Y97">
        <v>0.96149999999999991</v>
      </c>
      <c r="Z97">
        <f>MAX($Q$6:Q97)+MAX($R$6:R97)</f>
        <v>1.3664000000000001</v>
      </c>
      <c r="AA97">
        <f t="shared" si="27"/>
        <v>0.40490000000000015</v>
      </c>
      <c r="AB97">
        <f t="shared" si="31"/>
        <v>0.40490000000000015</v>
      </c>
      <c r="AC97">
        <f t="shared" si="33"/>
        <v>0.96149999999999991</v>
      </c>
      <c r="AD97">
        <f t="shared" si="34"/>
        <v>0</v>
      </c>
    </row>
    <row r="98" spans="1:30" x14ac:dyDescent="0.25">
      <c r="A98" s="7">
        <f t="shared" si="23"/>
        <v>0</v>
      </c>
      <c r="B98">
        <v>105</v>
      </c>
      <c r="C98">
        <v>15406</v>
      </c>
      <c r="D98" t="s">
        <v>5</v>
      </c>
      <c r="E98">
        <v>6</v>
      </c>
      <c r="F98">
        <v>2</v>
      </c>
      <c r="G98">
        <v>1</v>
      </c>
      <c r="H98" s="5">
        <v>14</v>
      </c>
      <c r="J98" s="5">
        <f t="shared" si="24"/>
        <v>1.1096333333333335</v>
      </c>
      <c r="K98" s="5">
        <f t="shared" si="25"/>
        <v>0.2567666666666667</v>
      </c>
      <c r="L98" s="5">
        <f>(1)*($M$2-J98)+COUNT($U$7:U98)*($M$4/60)</f>
        <v>0.89036666666666653</v>
      </c>
      <c r="M98" s="5">
        <f>(-1)*(($M$2-K98)+COUNT($U$7:U97)*($M$4/60))</f>
        <v>-1.7432333333333334</v>
      </c>
      <c r="N98" s="5">
        <f t="shared" si="28"/>
        <v>1.3664000000000001</v>
      </c>
      <c r="P98" s="5">
        <f t="shared" si="29"/>
        <v>-0.85286666666666688</v>
      </c>
      <c r="R98" s="3">
        <f t="shared" si="32"/>
        <v>0.2567666666666667</v>
      </c>
      <c r="V98">
        <f t="shared" si="21"/>
        <v>3</v>
      </c>
      <c r="W98">
        <f t="shared" si="22"/>
        <v>0.2567666666666667</v>
      </c>
      <c r="X98" t="str">
        <f t="shared" si="26"/>
        <v/>
      </c>
      <c r="Y98">
        <v>0.96149999999999991</v>
      </c>
      <c r="Z98">
        <f>MAX($Q$6:Q98)+MAX($R$6:R98)</f>
        <v>1.3664000000000001</v>
      </c>
      <c r="AA98">
        <f t="shared" si="27"/>
        <v>0.40490000000000015</v>
      </c>
      <c r="AB98">
        <f t="shared" si="31"/>
        <v>0.40490000000000015</v>
      </c>
      <c r="AC98">
        <f t="shared" si="33"/>
        <v>0.96149999999999991</v>
      </c>
      <c r="AD98">
        <f t="shared" si="34"/>
        <v>0</v>
      </c>
    </row>
    <row r="99" spans="1:30" x14ac:dyDescent="0.25">
      <c r="A99" s="7">
        <f t="shared" si="23"/>
        <v>0</v>
      </c>
      <c r="B99">
        <v>106</v>
      </c>
      <c r="C99">
        <v>15406</v>
      </c>
      <c r="D99" t="s">
        <v>4</v>
      </c>
      <c r="E99">
        <v>6</v>
      </c>
      <c r="F99">
        <v>2</v>
      </c>
      <c r="G99">
        <v>2</v>
      </c>
      <c r="H99" s="5">
        <v>14</v>
      </c>
      <c r="J99" s="5">
        <f t="shared" si="24"/>
        <v>1.1096333333333335</v>
      </c>
      <c r="K99" s="5">
        <f t="shared" si="25"/>
        <v>0.2567666666666667</v>
      </c>
      <c r="L99" s="5">
        <f>(1)*($M$2-J99)+COUNT($U$7:U99)*($M$4/60)</f>
        <v>0.89036666666666653</v>
      </c>
      <c r="M99" s="5">
        <f>(-1)*(($M$2-K99)+COUNT($U$7:U98)*($M$4/60))</f>
        <v>-1.7432333333333334</v>
      </c>
      <c r="N99" s="5">
        <f t="shared" si="28"/>
        <v>1.3664000000000001</v>
      </c>
      <c r="P99" s="5">
        <f t="shared" si="29"/>
        <v>-0.85286666666666688</v>
      </c>
      <c r="R99" s="3">
        <f t="shared" si="32"/>
        <v>0.2567666666666667</v>
      </c>
      <c r="V99">
        <f t="shared" si="21"/>
        <v>4</v>
      </c>
      <c r="W99">
        <f t="shared" si="22"/>
        <v>0.2567666666666667</v>
      </c>
      <c r="X99">
        <f t="shared" si="26"/>
        <v>0.20798333333333335</v>
      </c>
      <c r="Y99">
        <v>0.96149999999999991</v>
      </c>
      <c r="Z99">
        <f>MAX($Q$6:Q99)+MAX($R$6:R99)</f>
        <v>1.3664000000000001</v>
      </c>
      <c r="AA99">
        <f t="shared" si="27"/>
        <v>0.40490000000000015</v>
      </c>
      <c r="AB99">
        <f t="shared" si="31"/>
        <v>0.40490000000000015</v>
      </c>
      <c r="AC99">
        <f t="shared" si="33"/>
        <v>0.96149999999999991</v>
      </c>
      <c r="AD99">
        <f t="shared" si="34"/>
        <v>0</v>
      </c>
    </row>
    <row r="100" spans="1:30" x14ac:dyDescent="0.25">
      <c r="A100" s="7">
        <f t="shared" si="23"/>
        <v>0</v>
      </c>
      <c r="B100">
        <v>109</v>
      </c>
      <c r="C100">
        <v>27885</v>
      </c>
      <c r="D100" t="s">
        <v>4</v>
      </c>
      <c r="E100">
        <v>6</v>
      </c>
      <c r="F100">
        <v>2</v>
      </c>
      <c r="G100">
        <v>1</v>
      </c>
      <c r="H100" s="5">
        <v>14</v>
      </c>
      <c r="J100" s="5">
        <f t="shared" si="24"/>
        <v>1.1096333333333335</v>
      </c>
      <c r="K100" s="5">
        <f t="shared" si="25"/>
        <v>0.46475000000000005</v>
      </c>
      <c r="L100" s="5">
        <f>(1)*($M$2-J100)+COUNT($U$7:U100)*($M$4/60)</f>
        <v>0.89036666666666653</v>
      </c>
      <c r="M100" s="5">
        <f>(-1)*(($M$2-K100)+COUNT($U$7:U99)*($M$4/60))</f>
        <v>-1.53525</v>
      </c>
      <c r="N100" s="5">
        <f t="shared" si="28"/>
        <v>1.5743833333333335</v>
      </c>
      <c r="P100" s="5">
        <f t="shared" si="29"/>
        <v>-0.64488333333333347</v>
      </c>
      <c r="R100" s="3">
        <f t="shared" si="32"/>
        <v>0.46475000000000005</v>
      </c>
      <c r="V100">
        <f t="shared" si="21"/>
        <v>3</v>
      </c>
      <c r="W100">
        <f t="shared" si="22"/>
        <v>0.46475000000000005</v>
      </c>
      <c r="X100" t="str">
        <f t="shared" si="26"/>
        <v/>
      </c>
      <c r="Y100">
        <v>1.1709166666666666</v>
      </c>
      <c r="Z100">
        <f>MAX($Q$6:Q100)+MAX($R$6:R100)</f>
        <v>1.5743833333333335</v>
      </c>
      <c r="AA100">
        <f t="shared" si="27"/>
        <v>0.40346666666666686</v>
      </c>
      <c r="AB100">
        <f t="shared" si="31"/>
        <v>0.40490000000000015</v>
      </c>
      <c r="AC100">
        <f t="shared" si="33"/>
        <v>1.1694833333333334</v>
      </c>
      <c r="AD100">
        <f t="shared" si="34"/>
        <v>1.4333333333331755E-3</v>
      </c>
    </row>
    <row r="101" spans="1:30" x14ac:dyDescent="0.25">
      <c r="A101" s="7">
        <f t="shared" si="23"/>
        <v>0</v>
      </c>
      <c r="B101">
        <v>110</v>
      </c>
      <c r="C101">
        <v>27885</v>
      </c>
      <c r="D101" t="s">
        <v>4</v>
      </c>
      <c r="E101">
        <v>6</v>
      </c>
      <c r="F101">
        <v>2</v>
      </c>
      <c r="G101">
        <v>2</v>
      </c>
      <c r="H101" s="5">
        <v>14</v>
      </c>
      <c r="J101" s="5">
        <f t="shared" si="24"/>
        <v>1.1096333333333335</v>
      </c>
      <c r="K101" s="5">
        <f t="shared" si="25"/>
        <v>0.46475000000000005</v>
      </c>
      <c r="L101" s="5">
        <f>(1)*($M$2-J101)+COUNT($U$7:U101)*($M$4/60)</f>
        <v>0.89036666666666653</v>
      </c>
      <c r="M101" s="5">
        <f>(-1)*(($M$2-K101)+COUNT($U$7:U100)*($M$4/60))</f>
        <v>-1.53525</v>
      </c>
      <c r="N101" s="5">
        <f t="shared" si="28"/>
        <v>1.5743833333333335</v>
      </c>
      <c r="P101" s="5">
        <f t="shared" si="29"/>
        <v>-0.64488333333333347</v>
      </c>
      <c r="R101" s="3">
        <f t="shared" si="32"/>
        <v>0.46475000000000005</v>
      </c>
      <c r="V101">
        <f t="shared" si="21"/>
        <v>4</v>
      </c>
      <c r="W101">
        <f t="shared" si="22"/>
        <v>0.46475000000000005</v>
      </c>
      <c r="X101" t="str">
        <f t="shared" si="26"/>
        <v/>
      </c>
      <c r="Y101">
        <v>1.1709166666666666</v>
      </c>
      <c r="Z101">
        <f>MAX($Q$6:Q101)+MAX($R$6:R101)</f>
        <v>1.5743833333333335</v>
      </c>
      <c r="AA101">
        <f t="shared" si="27"/>
        <v>0.40346666666666686</v>
      </c>
      <c r="AB101">
        <f t="shared" si="31"/>
        <v>0.40346666666666686</v>
      </c>
      <c r="AC101">
        <f t="shared" si="33"/>
        <v>1.1694833333333334</v>
      </c>
      <c r="AD101">
        <f t="shared" si="34"/>
        <v>1.4333333333331755E-3</v>
      </c>
    </row>
    <row r="102" spans="1:30" x14ac:dyDescent="0.25">
      <c r="A102" s="7">
        <f t="shared" si="23"/>
        <v>0</v>
      </c>
      <c r="B102">
        <v>111</v>
      </c>
      <c r="C102">
        <v>27885</v>
      </c>
      <c r="D102" t="s">
        <v>4</v>
      </c>
      <c r="E102">
        <v>6</v>
      </c>
      <c r="F102">
        <v>2</v>
      </c>
      <c r="G102">
        <v>1</v>
      </c>
      <c r="H102" s="5">
        <v>14</v>
      </c>
      <c r="J102" s="5">
        <f t="shared" si="24"/>
        <v>1.1096333333333335</v>
      </c>
      <c r="K102" s="5">
        <f t="shared" si="25"/>
        <v>0.46475000000000005</v>
      </c>
      <c r="L102" s="5">
        <f>(1)*($M$2-J102)+COUNT($U$7:U102)*($M$4/60)</f>
        <v>0.89036666666666653</v>
      </c>
      <c r="M102" s="5">
        <f>(-1)*(($M$2-K102)+COUNT($U$7:U101)*($M$4/60))</f>
        <v>-1.53525</v>
      </c>
      <c r="N102" s="5">
        <f t="shared" si="28"/>
        <v>1.5743833333333335</v>
      </c>
      <c r="P102" s="5">
        <f t="shared" si="29"/>
        <v>-0.64488333333333347</v>
      </c>
      <c r="R102" s="3">
        <f t="shared" si="32"/>
        <v>0.46475000000000005</v>
      </c>
      <c r="V102">
        <f t="shared" si="21"/>
        <v>3</v>
      </c>
      <c r="W102">
        <f t="shared" si="22"/>
        <v>0.46475000000000005</v>
      </c>
      <c r="X102" t="str">
        <f t="shared" si="26"/>
        <v/>
      </c>
      <c r="Y102">
        <v>1.1709166666666666</v>
      </c>
      <c r="Z102">
        <f>MAX($Q$6:Q102)+MAX($R$6:R102)</f>
        <v>1.5743833333333335</v>
      </c>
      <c r="AA102">
        <f t="shared" si="27"/>
        <v>0.40346666666666686</v>
      </c>
      <c r="AB102">
        <f t="shared" si="31"/>
        <v>0.40346666666666686</v>
      </c>
      <c r="AC102">
        <f t="shared" si="33"/>
        <v>1.1709166666666666</v>
      </c>
      <c r="AD102">
        <f t="shared" si="34"/>
        <v>0</v>
      </c>
    </row>
    <row r="103" spans="1:30" x14ac:dyDescent="0.25">
      <c r="A103" s="7">
        <f t="shared" si="23"/>
        <v>0</v>
      </c>
      <c r="B103">
        <v>112</v>
      </c>
      <c r="C103">
        <v>27885</v>
      </c>
      <c r="D103" t="s">
        <v>8</v>
      </c>
      <c r="E103">
        <v>6</v>
      </c>
      <c r="F103">
        <v>2</v>
      </c>
      <c r="G103">
        <v>2</v>
      </c>
      <c r="H103" s="5">
        <v>14</v>
      </c>
      <c r="J103" s="5">
        <f t="shared" si="24"/>
        <v>1.1096333333333335</v>
      </c>
      <c r="K103" s="5">
        <f t="shared" si="25"/>
        <v>0.46475000000000005</v>
      </c>
      <c r="L103" s="5">
        <f>(1)*($M$2-J103)+COUNT($U$7:U103)*($M$4/60)</f>
        <v>0.89036666666666653</v>
      </c>
      <c r="M103" s="5">
        <f>(-1)*(($M$2-K103)+COUNT($U$7:U102)*($M$4/60))</f>
        <v>-1.53525</v>
      </c>
      <c r="N103" s="5">
        <f t="shared" si="28"/>
        <v>1.5743833333333335</v>
      </c>
      <c r="P103" s="5">
        <f t="shared" si="29"/>
        <v>-0.64488333333333347</v>
      </c>
      <c r="R103" s="3">
        <f t="shared" si="32"/>
        <v>0.46475000000000005</v>
      </c>
      <c r="V103">
        <f t="shared" si="21"/>
        <v>4</v>
      </c>
      <c r="W103">
        <f t="shared" si="22"/>
        <v>0.46475000000000005</v>
      </c>
      <c r="X103" t="str">
        <f t="shared" si="26"/>
        <v/>
      </c>
      <c r="Y103">
        <v>1.1709166666666666</v>
      </c>
      <c r="Z103">
        <f>MAX($Q$6:Q103)+MAX($R$6:R103)</f>
        <v>1.5743833333333335</v>
      </c>
      <c r="AA103">
        <f t="shared" si="27"/>
        <v>0.40346666666666686</v>
      </c>
      <c r="AB103">
        <f t="shared" si="31"/>
        <v>0.40346666666666686</v>
      </c>
      <c r="AC103">
        <f t="shared" si="33"/>
        <v>1.1709166666666666</v>
      </c>
      <c r="AD103">
        <f t="shared" si="34"/>
        <v>0</v>
      </c>
    </row>
    <row r="104" spans="1:30" x14ac:dyDescent="0.25">
      <c r="A104" s="7">
        <f t="shared" si="23"/>
        <v>0</v>
      </c>
      <c r="B104">
        <v>113</v>
      </c>
      <c r="C104">
        <v>27885</v>
      </c>
      <c r="D104" t="s">
        <v>8</v>
      </c>
      <c r="E104">
        <v>6</v>
      </c>
      <c r="F104">
        <v>2</v>
      </c>
      <c r="G104">
        <v>1</v>
      </c>
      <c r="H104" s="5">
        <v>14</v>
      </c>
      <c r="J104" s="5">
        <f t="shared" si="24"/>
        <v>1.1096333333333335</v>
      </c>
      <c r="K104" s="5">
        <f t="shared" si="25"/>
        <v>0.46475000000000005</v>
      </c>
      <c r="L104" s="5">
        <f>(1)*($M$2-J104)+COUNT($U$7:U104)*($M$4/60)</f>
        <v>0.89036666666666653</v>
      </c>
      <c r="M104" s="5">
        <f>(-1)*(($M$2-K104)+COUNT($U$7:U103)*($M$4/60))</f>
        <v>-1.53525</v>
      </c>
      <c r="N104" s="5">
        <f t="shared" si="28"/>
        <v>1.5743833333333335</v>
      </c>
      <c r="P104" s="5">
        <f t="shared" si="29"/>
        <v>-0.64488333333333347</v>
      </c>
      <c r="R104" s="3">
        <f t="shared" si="32"/>
        <v>0.46475000000000005</v>
      </c>
      <c r="V104">
        <f t="shared" si="21"/>
        <v>3</v>
      </c>
      <c r="W104">
        <f t="shared" si="22"/>
        <v>0.46475000000000005</v>
      </c>
      <c r="X104" t="str">
        <f t="shared" si="26"/>
        <v/>
      </c>
      <c r="Y104">
        <v>1.1709166666666666</v>
      </c>
      <c r="Z104">
        <f>MAX($Q$6:Q104)+MAX($R$6:R104)</f>
        <v>1.5743833333333335</v>
      </c>
      <c r="AA104">
        <f t="shared" si="27"/>
        <v>0.40346666666666686</v>
      </c>
      <c r="AB104">
        <f t="shared" si="31"/>
        <v>0.40346666666666686</v>
      </c>
      <c r="AC104">
        <f t="shared" si="33"/>
        <v>1.1709166666666666</v>
      </c>
      <c r="AD104">
        <f t="shared" si="34"/>
        <v>0</v>
      </c>
    </row>
    <row r="105" spans="1:30" x14ac:dyDescent="0.25">
      <c r="A105" s="7">
        <f t="shared" si="23"/>
        <v>0</v>
      </c>
      <c r="B105">
        <v>114</v>
      </c>
      <c r="C105">
        <v>27885</v>
      </c>
      <c r="D105" t="s">
        <v>8</v>
      </c>
      <c r="E105">
        <v>6</v>
      </c>
      <c r="F105">
        <v>2</v>
      </c>
      <c r="G105">
        <v>2</v>
      </c>
      <c r="H105" s="5">
        <v>14</v>
      </c>
      <c r="J105" s="5">
        <f t="shared" si="24"/>
        <v>1.1096333333333335</v>
      </c>
      <c r="K105" s="5">
        <f t="shared" si="25"/>
        <v>0.46475000000000005</v>
      </c>
      <c r="L105" s="5">
        <f>(1)*($M$2-J105)+COUNT($U$7:U105)*($M$4/60)</f>
        <v>0.89036666666666653</v>
      </c>
      <c r="M105" s="5">
        <f>(-1)*(($M$2-K105)+COUNT($U$7:U104)*($M$4/60))</f>
        <v>-1.53525</v>
      </c>
      <c r="N105" s="5">
        <f t="shared" si="28"/>
        <v>1.5743833333333335</v>
      </c>
      <c r="P105" s="5">
        <f t="shared" si="29"/>
        <v>-0.64488333333333347</v>
      </c>
      <c r="R105" s="3">
        <f t="shared" si="32"/>
        <v>0.46475000000000005</v>
      </c>
      <c r="V105">
        <f t="shared" si="21"/>
        <v>4</v>
      </c>
      <c r="W105">
        <f t="shared" si="22"/>
        <v>0.46475000000000005</v>
      </c>
      <c r="X105" t="str">
        <f t="shared" si="26"/>
        <v/>
      </c>
      <c r="Y105">
        <v>1.1709166666666666</v>
      </c>
      <c r="Z105">
        <f>MAX($Q$6:Q105)+MAX($R$6:R105)</f>
        <v>1.5743833333333335</v>
      </c>
      <c r="AA105">
        <f t="shared" si="27"/>
        <v>0.40346666666666686</v>
      </c>
      <c r="AB105">
        <f t="shared" si="31"/>
        <v>0.40346666666666686</v>
      </c>
      <c r="AC105">
        <f t="shared" si="33"/>
        <v>1.1709166666666666</v>
      </c>
      <c r="AD105">
        <f t="shared" si="34"/>
        <v>0</v>
      </c>
    </row>
    <row r="106" spans="1:30" x14ac:dyDescent="0.25">
      <c r="A106" s="7">
        <f t="shared" si="23"/>
        <v>0</v>
      </c>
      <c r="B106">
        <v>115</v>
      </c>
      <c r="C106">
        <v>27885</v>
      </c>
      <c r="D106" t="s">
        <v>8</v>
      </c>
      <c r="E106">
        <v>6</v>
      </c>
      <c r="F106">
        <v>2</v>
      </c>
      <c r="G106">
        <v>1</v>
      </c>
      <c r="H106" s="5">
        <v>14</v>
      </c>
      <c r="J106" s="5">
        <f t="shared" si="24"/>
        <v>1.1096333333333335</v>
      </c>
      <c r="K106" s="5">
        <f t="shared" si="25"/>
        <v>0.46475000000000005</v>
      </c>
      <c r="L106" s="5">
        <f>(1)*($M$2-J106)+COUNT($U$7:U106)*($M$4/60)</f>
        <v>0.89036666666666653</v>
      </c>
      <c r="M106" s="5">
        <f>(-1)*(($M$2-K106)+COUNT($U$7:U105)*($M$4/60))</f>
        <v>-1.53525</v>
      </c>
      <c r="N106" s="5">
        <f t="shared" si="28"/>
        <v>1.5743833333333335</v>
      </c>
      <c r="P106" s="5">
        <f t="shared" si="29"/>
        <v>-0.64488333333333347</v>
      </c>
      <c r="R106" s="3">
        <f t="shared" si="32"/>
        <v>0.46475000000000005</v>
      </c>
      <c r="V106">
        <f t="shared" si="21"/>
        <v>3</v>
      </c>
      <c r="W106">
        <f t="shared" si="22"/>
        <v>0.46475000000000005</v>
      </c>
      <c r="X106" t="str">
        <f t="shared" si="26"/>
        <v/>
      </c>
      <c r="Y106">
        <v>1.1709166666666666</v>
      </c>
      <c r="Z106">
        <f>MAX($Q$6:Q106)+MAX($R$6:R106)</f>
        <v>1.5743833333333335</v>
      </c>
      <c r="AA106">
        <f t="shared" si="27"/>
        <v>0.40346666666666686</v>
      </c>
      <c r="AB106">
        <f t="shared" si="31"/>
        <v>0.40346666666666686</v>
      </c>
      <c r="AC106">
        <f t="shared" si="33"/>
        <v>1.1709166666666666</v>
      </c>
      <c r="AD106">
        <f t="shared" si="34"/>
        <v>0</v>
      </c>
    </row>
    <row r="107" spans="1:30" x14ac:dyDescent="0.25">
      <c r="A107" s="7">
        <f t="shared" si="23"/>
        <v>0</v>
      </c>
      <c r="B107">
        <v>116</v>
      </c>
      <c r="C107">
        <v>27885</v>
      </c>
      <c r="D107" t="s">
        <v>8</v>
      </c>
      <c r="E107">
        <v>6</v>
      </c>
      <c r="F107">
        <v>2</v>
      </c>
      <c r="G107">
        <v>2</v>
      </c>
      <c r="H107" s="5">
        <v>14</v>
      </c>
      <c r="J107" s="5">
        <f t="shared" si="24"/>
        <v>1.1096333333333335</v>
      </c>
      <c r="K107" s="5">
        <f t="shared" si="25"/>
        <v>0.46475000000000005</v>
      </c>
      <c r="L107" s="5">
        <f>(1)*($M$2-J107)+COUNT($U$7:U107)*($M$4/60)</f>
        <v>0.89036666666666653</v>
      </c>
      <c r="M107" s="5">
        <f>(-1)*(($M$2-K107)+COUNT($U$7:U106)*($M$4/60))</f>
        <v>-1.53525</v>
      </c>
      <c r="N107" s="5">
        <f t="shared" si="28"/>
        <v>1.5743833333333335</v>
      </c>
      <c r="P107" s="5">
        <f t="shared" si="29"/>
        <v>-0.64488333333333347</v>
      </c>
      <c r="R107" s="3">
        <f t="shared" si="32"/>
        <v>0.46475000000000005</v>
      </c>
      <c r="V107">
        <f t="shared" si="21"/>
        <v>4</v>
      </c>
      <c r="W107">
        <f t="shared" si="22"/>
        <v>0.46475000000000005</v>
      </c>
      <c r="X107">
        <f t="shared" si="26"/>
        <v>0.67156666666666665</v>
      </c>
      <c r="Y107">
        <v>1.1709166666666666</v>
      </c>
      <c r="Z107">
        <f>MAX($Q$6:Q107)+MAX($R$6:R107)</f>
        <v>1.5743833333333335</v>
      </c>
      <c r="AA107">
        <f t="shared" si="27"/>
        <v>0.40346666666666686</v>
      </c>
      <c r="AB107">
        <f t="shared" si="31"/>
        <v>0.40346666666666686</v>
      </c>
      <c r="AC107">
        <f t="shared" si="33"/>
        <v>1.1709166666666666</v>
      </c>
      <c r="AD107">
        <f t="shared" si="34"/>
        <v>0</v>
      </c>
    </row>
    <row r="108" spans="1:30" x14ac:dyDescent="0.25">
      <c r="A108" s="7">
        <f t="shared" si="23"/>
        <v>0</v>
      </c>
      <c r="B108">
        <v>118</v>
      </c>
      <c r="C108">
        <v>68179</v>
      </c>
      <c r="D108" t="s">
        <v>8</v>
      </c>
      <c r="E108">
        <v>6</v>
      </c>
      <c r="F108">
        <v>2</v>
      </c>
      <c r="G108">
        <v>1</v>
      </c>
      <c r="H108" s="5">
        <v>7</v>
      </c>
      <c r="J108" s="5">
        <f t="shared" si="24"/>
        <v>1.1363166666666666</v>
      </c>
      <c r="K108" s="5">
        <f t="shared" si="25"/>
        <v>0.46475000000000005</v>
      </c>
      <c r="L108" s="5">
        <f>(1)*($M$2-J108)+COUNT($U$7:U108)*($M$4/60)</f>
        <v>0.86368333333333336</v>
      </c>
      <c r="M108" s="5">
        <f>(-1)*(($M$2-K108)+COUNT($U$7:U107)*($M$4/60))</f>
        <v>-1.53525</v>
      </c>
      <c r="N108" s="5">
        <f t="shared" si="28"/>
        <v>1.6010666666666666</v>
      </c>
      <c r="P108" s="5">
        <f t="shared" si="29"/>
        <v>-0.67156666666666665</v>
      </c>
      <c r="Q108" s="3">
        <f t="shared" ref="Q108:Q129" si="35">W108*IF(H108=7,1,0)</f>
        <v>1.1363166666666666</v>
      </c>
      <c r="V108">
        <f t="shared" si="21"/>
        <v>3</v>
      </c>
      <c r="W108">
        <f t="shared" si="22"/>
        <v>1.1363166666666666</v>
      </c>
      <c r="X108" t="str">
        <f t="shared" si="26"/>
        <v/>
      </c>
      <c r="Y108">
        <v>1.2739499999999999</v>
      </c>
      <c r="Z108">
        <f>MAX($Q$6:Q108)+MAX($R$6:R108)</f>
        <v>1.6010666666666666</v>
      </c>
      <c r="AA108">
        <f t="shared" si="27"/>
        <v>0.32711666666666672</v>
      </c>
      <c r="AB108">
        <f t="shared" si="31"/>
        <v>0.40346666666666686</v>
      </c>
      <c r="AC108">
        <f t="shared" si="33"/>
        <v>1.1975999999999998</v>
      </c>
      <c r="AD108">
        <f t="shared" si="34"/>
        <v>7.635000000000014E-2</v>
      </c>
    </row>
    <row r="109" spans="1:30" x14ac:dyDescent="0.25">
      <c r="A109" s="7">
        <f t="shared" si="23"/>
        <v>0</v>
      </c>
      <c r="B109">
        <v>119</v>
      </c>
      <c r="C109">
        <v>68179</v>
      </c>
      <c r="D109" t="s">
        <v>8</v>
      </c>
      <c r="E109">
        <v>6</v>
      </c>
      <c r="F109">
        <v>2</v>
      </c>
      <c r="G109">
        <v>2</v>
      </c>
      <c r="H109" s="5">
        <v>7</v>
      </c>
      <c r="J109" s="5">
        <f t="shared" si="24"/>
        <v>1.1363166666666666</v>
      </c>
      <c r="K109" s="5">
        <f t="shared" si="25"/>
        <v>0.46475000000000005</v>
      </c>
      <c r="L109" s="5">
        <f>(1)*($M$2-J109)+COUNT($U$7:U109)*($M$4/60)</f>
        <v>0.86368333333333336</v>
      </c>
      <c r="M109" s="5">
        <f>(-1)*(($M$2-K109)+COUNT($U$7:U108)*($M$4/60))</f>
        <v>-1.53525</v>
      </c>
      <c r="N109" s="5">
        <f t="shared" si="28"/>
        <v>1.6010666666666666</v>
      </c>
      <c r="P109" s="5">
        <f t="shared" si="29"/>
        <v>-0.67156666666666665</v>
      </c>
      <c r="Q109" s="3">
        <f t="shared" si="35"/>
        <v>1.1363166666666666</v>
      </c>
      <c r="V109">
        <f t="shared" si="21"/>
        <v>4</v>
      </c>
      <c r="W109">
        <f t="shared" si="22"/>
        <v>1.1363166666666666</v>
      </c>
      <c r="X109" t="str">
        <f t="shared" si="26"/>
        <v/>
      </c>
      <c r="Y109">
        <v>1.2739499999999999</v>
      </c>
      <c r="Z109">
        <f>MAX($Q$6:Q109)+MAX($R$6:R109)</f>
        <v>1.6010666666666666</v>
      </c>
      <c r="AA109">
        <f t="shared" si="27"/>
        <v>0.32711666666666672</v>
      </c>
      <c r="AB109">
        <f t="shared" si="31"/>
        <v>0.32711666666666672</v>
      </c>
      <c r="AC109">
        <f t="shared" si="33"/>
        <v>1.1975999999999998</v>
      </c>
      <c r="AD109">
        <f t="shared" si="34"/>
        <v>7.635000000000014E-2</v>
      </c>
    </row>
    <row r="110" spans="1:30" x14ac:dyDescent="0.25">
      <c r="A110" s="7">
        <f t="shared" si="23"/>
        <v>0</v>
      </c>
      <c r="B110">
        <v>120</v>
      </c>
      <c r="C110">
        <v>68179</v>
      </c>
      <c r="D110" t="s">
        <v>8</v>
      </c>
      <c r="E110">
        <v>6</v>
      </c>
      <c r="F110">
        <v>2</v>
      </c>
      <c r="G110">
        <v>1</v>
      </c>
      <c r="H110" s="5">
        <v>7</v>
      </c>
      <c r="J110" s="5">
        <f t="shared" si="24"/>
        <v>1.1363166666666666</v>
      </c>
      <c r="K110" s="5">
        <f t="shared" si="25"/>
        <v>0.46475000000000005</v>
      </c>
      <c r="L110" s="5">
        <f>(1)*($M$2-J110)+COUNT($U$7:U110)*($M$4/60)</f>
        <v>0.86368333333333336</v>
      </c>
      <c r="M110" s="5">
        <f>(-1)*(($M$2-K110)+COUNT($U$7:U109)*($M$4/60))</f>
        <v>-1.53525</v>
      </c>
      <c r="N110" s="5">
        <f t="shared" si="28"/>
        <v>1.6010666666666666</v>
      </c>
      <c r="P110" s="5">
        <f t="shared" si="29"/>
        <v>-0.67156666666666665</v>
      </c>
      <c r="Q110" s="3">
        <f t="shared" si="35"/>
        <v>1.1363166666666666</v>
      </c>
      <c r="V110">
        <f t="shared" si="21"/>
        <v>3</v>
      </c>
      <c r="W110">
        <f t="shared" si="22"/>
        <v>1.1363166666666666</v>
      </c>
      <c r="X110" t="str">
        <f t="shared" si="26"/>
        <v/>
      </c>
      <c r="Y110">
        <v>1.2739499999999999</v>
      </c>
      <c r="Z110">
        <f>MAX($Q$6:Q110)+MAX($R$6:R110)</f>
        <v>1.6010666666666666</v>
      </c>
      <c r="AA110">
        <f t="shared" si="27"/>
        <v>0.32711666666666672</v>
      </c>
      <c r="AB110">
        <f t="shared" si="31"/>
        <v>0.32711666666666672</v>
      </c>
      <c r="AC110">
        <f t="shared" si="33"/>
        <v>1.2739499999999999</v>
      </c>
      <c r="AD110">
        <f t="shared" si="34"/>
        <v>0</v>
      </c>
    </row>
    <row r="111" spans="1:30" x14ac:dyDescent="0.25">
      <c r="A111" s="7">
        <f t="shared" si="23"/>
        <v>0</v>
      </c>
      <c r="B111">
        <v>121</v>
      </c>
      <c r="C111">
        <v>68179</v>
      </c>
      <c r="D111" t="s">
        <v>7</v>
      </c>
      <c r="E111">
        <v>6</v>
      </c>
      <c r="F111">
        <v>2</v>
      </c>
      <c r="G111">
        <v>2</v>
      </c>
      <c r="H111" s="5">
        <v>7</v>
      </c>
      <c r="J111" s="5">
        <f t="shared" si="24"/>
        <v>1.1363166666666666</v>
      </c>
      <c r="K111" s="5">
        <f t="shared" si="25"/>
        <v>0.46475000000000005</v>
      </c>
      <c r="L111" s="5">
        <f>(1)*($M$2-J111)+COUNT($U$7:U111)*($M$4/60)</f>
        <v>0.86368333333333336</v>
      </c>
      <c r="M111" s="5">
        <f>(-1)*(($M$2-K111)+COUNT($U$7:U110)*($M$4/60))</f>
        <v>-1.53525</v>
      </c>
      <c r="N111" s="5">
        <f t="shared" si="28"/>
        <v>1.6010666666666666</v>
      </c>
      <c r="P111" s="5">
        <f t="shared" si="29"/>
        <v>-0.67156666666666665</v>
      </c>
      <c r="Q111" s="3">
        <f t="shared" si="35"/>
        <v>1.1363166666666666</v>
      </c>
      <c r="V111">
        <f t="shared" si="21"/>
        <v>4</v>
      </c>
      <c r="W111">
        <f t="shared" si="22"/>
        <v>1.1363166666666666</v>
      </c>
      <c r="X111" t="str">
        <f t="shared" si="26"/>
        <v/>
      </c>
      <c r="Y111">
        <v>1.2739499999999999</v>
      </c>
      <c r="Z111">
        <f>MAX($Q$6:Q111)+MAX($R$6:R111)</f>
        <v>1.6010666666666666</v>
      </c>
      <c r="AA111">
        <f t="shared" si="27"/>
        <v>0.32711666666666672</v>
      </c>
      <c r="AB111">
        <f t="shared" si="31"/>
        <v>0.32711666666666672</v>
      </c>
      <c r="AC111">
        <f t="shared" si="33"/>
        <v>1.2739499999999999</v>
      </c>
      <c r="AD111">
        <f t="shared" si="34"/>
        <v>0</v>
      </c>
    </row>
    <row r="112" spans="1:30" x14ac:dyDescent="0.25">
      <c r="A112" s="7">
        <f t="shared" si="23"/>
        <v>0</v>
      </c>
      <c r="B112">
        <v>122</v>
      </c>
      <c r="C112">
        <v>68179</v>
      </c>
      <c r="D112" t="s">
        <v>7</v>
      </c>
      <c r="E112">
        <v>6</v>
      </c>
      <c r="F112">
        <v>2</v>
      </c>
      <c r="G112">
        <v>1</v>
      </c>
      <c r="H112" s="5">
        <v>7</v>
      </c>
      <c r="J112" s="5">
        <f t="shared" si="24"/>
        <v>1.1363166666666666</v>
      </c>
      <c r="K112" s="5">
        <f t="shared" si="25"/>
        <v>0.46475000000000005</v>
      </c>
      <c r="L112" s="5">
        <f>(1)*($M$2-J112)+COUNT($U$7:U112)*($M$4/60)</f>
        <v>0.86368333333333336</v>
      </c>
      <c r="M112" s="5">
        <f>(-1)*(($M$2-K112)+COUNT($U$7:U111)*($M$4/60))</f>
        <v>-1.53525</v>
      </c>
      <c r="N112" s="5">
        <f t="shared" si="28"/>
        <v>1.6010666666666666</v>
      </c>
      <c r="P112" s="5">
        <f t="shared" si="29"/>
        <v>-0.67156666666666665</v>
      </c>
      <c r="Q112" s="3">
        <f t="shared" si="35"/>
        <v>1.1363166666666666</v>
      </c>
      <c r="V112">
        <f t="shared" si="21"/>
        <v>3</v>
      </c>
      <c r="W112">
        <f t="shared" si="22"/>
        <v>1.1363166666666666</v>
      </c>
      <c r="X112" t="str">
        <f t="shared" si="26"/>
        <v/>
      </c>
      <c r="Y112">
        <v>1.2739499999999999</v>
      </c>
      <c r="Z112">
        <f>MAX($Q$6:Q112)+MAX($R$6:R112)</f>
        <v>1.6010666666666666</v>
      </c>
      <c r="AA112">
        <f t="shared" si="27"/>
        <v>0.32711666666666672</v>
      </c>
      <c r="AB112">
        <f t="shared" si="31"/>
        <v>0.32711666666666672</v>
      </c>
      <c r="AC112">
        <f t="shared" si="33"/>
        <v>1.2739499999999999</v>
      </c>
      <c r="AD112">
        <f t="shared" si="34"/>
        <v>0</v>
      </c>
    </row>
    <row r="113" spans="1:30" x14ac:dyDescent="0.25">
      <c r="A113" s="7">
        <f t="shared" si="23"/>
        <v>0</v>
      </c>
      <c r="B113">
        <v>123</v>
      </c>
      <c r="C113">
        <v>68179</v>
      </c>
      <c r="D113" t="s">
        <v>6</v>
      </c>
      <c r="E113">
        <v>6</v>
      </c>
      <c r="F113">
        <v>2</v>
      </c>
      <c r="G113">
        <v>2</v>
      </c>
      <c r="H113" s="5">
        <v>7</v>
      </c>
      <c r="J113" s="5">
        <f t="shared" si="24"/>
        <v>1.1363166666666666</v>
      </c>
      <c r="K113" s="5">
        <f t="shared" si="25"/>
        <v>0.46475000000000005</v>
      </c>
      <c r="L113" s="5">
        <f>(1)*($M$2-J113)+COUNT($U$7:U113)*($M$4/60)</f>
        <v>0.86368333333333336</v>
      </c>
      <c r="M113" s="5">
        <f>(-1)*(($M$2-K113)+COUNT($U$7:U112)*($M$4/60))</f>
        <v>-1.53525</v>
      </c>
      <c r="N113" s="5">
        <f t="shared" si="28"/>
        <v>1.6010666666666666</v>
      </c>
      <c r="P113" s="5">
        <f t="shared" si="29"/>
        <v>-0.67156666666666665</v>
      </c>
      <c r="Q113" s="3">
        <f t="shared" si="35"/>
        <v>1.1363166666666666</v>
      </c>
      <c r="V113">
        <f t="shared" si="21"/>
        <v>4</v>
      </c>
      <c r="W113">
        <f t="shared" si="22"/>
        <v>1.1363166666666666</v>
      </c>
      <c r="X113" t="str">
        <f t="shared" si="26"/>
        <v/>
      </c>
      <c r="Y113">
        <v>1.2739499999999999</v>
      </c>
      <c r="Z113">
        <f>MAX($Q$6:Q113)+MAX($R$6:R113)</f>
        <v>1.6010666666666666</v>
      </c>
      <c r="AA113">
        <f t="shared" si="27"/>
        <v>0.32711666666666672</v>
      </c>
      <c r="AB113">
        <f t="shared" si="31"/>
        <v>0.32711666666666672</v>
      </c>
      <c r="AC113">
        <f t="shared" si="33"/>
        <v>1.2739499999999999</v>
      </c>
      <c r="AD113">
        <f t="shared" si="34"/>
        <v>0</v>
      </c>
    </row>
    <row r="114" spans="1:30" x14ac:dyDescent="0.25">
      <c r="A114" s="7">
        <f t="shared" si="23"/>
        <v>0</v>
      </c>
      <c r="B114">
        <v>124</v>
      </c>
      <c r="C114">
        <v>68179</v>
      </c>
      <c r="D114" t="s">
        <v>6</v>
      </c>
      <c r="E114">
        <v>6</v>
      </c>
      <c r="F114">
        <v>2</v>
      </c>
      <c r="G114">
        <v>1</v>
      </c>
      <c r="H114" s="5">
        <v>7</v>
      </c>
      <c r="J114" s="5">
        <f t="shared" si="24"/>
        <v>1.1363166666666666</v>
      </c>
      <c r="K114" s="5">
        <f t="shared" si="25"/>
        <v>0.46475000000000005</v>
      </c>
      <c r="L114" s="5">
        <f>(1)*($M$2-J114)+COUNT($U$7:U114)*($M$4/60)</f>
        <v>0.86368333333333336</v>
      </c>
      <c r="M114" s="5">
        <f>(-1)*(($M$2-K114)+COUNT($U$7:U113)*($M$4/60))</f>
        <v>-1.53525</v>
      </c>
      <c r="N114" s="5">
        <f t="shared" si="28"/>
        <v>1.6010666666666666</v>
      </c>
      <c r="P114" s="5">
        <f t="shared" si="29"/>
        <v>-0.67156666666666665</v>
      </c>
      <c r="Q114" s="3">
        <f t="shared" si="35"/>
        <v>1.1363166666666666</v>
      </c>
      <c r="V114">
        <f t="shared" si="21"/>
        <v>3</v>
      </c>
      <c r="W114">
        <f t="shared" si="22"/>
        <v>1.1363166666666666</v>
      </c>
      <c r="X114" t="str">
        <f t="shared" si="26"/>
        <v/>
      </c>
      <c r="Y114">
        <v>1.2739499999999999</v>
      </c>
      <c r="Z114">
        <f>MAX($Q$6:Q114)+MAX($R$6:R114)</f>
        <v>1.6010666666666666</v>
      </c>
      <c r="AA114">
        <f t="shared" si="27"/>
        <v>0.32711666666666672</v>
      </c>
      <c r="AB114">
        <f t="shared" si="31"/>
        <v>0.32711666666666672</v>
      </c>
      <c r="AC114">
        <f t="shared" si="33"/>
        <v>1.2739499999999999</v>
      </c>
      <c r="AD114">
        <f t="shared" si="34"/>
        <v>0</v>
      </c>
    </row>
    <row r="115" spans="1:30" x14ac:dyDescent="0.25">
      <c r="A115" s="7">
        <f t="shared" si="23"/>
        <v>0</v>
      </c>
      <c r="B115">
        <v>126</v>
      </c>
      <c r="C115">
        <v>68179</v>
      </c>
      <c r="D115" t="s">
        <v>5</v>
      </c>
      <c r="E115">
        <v>7</v>
      </c>
      <c r="F115">
        <v>1</v>
      </c>
      <c r="G115">
        <v>2</v>
      </c>
      <c r="H115" s="5">
        <v>7</v>
      </c>
      <c r="J115" s="5">
        <f t="shared" si="24"/>
        <v>1.1363166666666666</v>
      </c>
      <c r="K115" s="5">
        <f t="shared" si="25"/>
        <v>0.46475000000000005</v>
      </c>
      <c r="L115" s="5">
        <f>(1)*($M$2-J115)+COUNT($U$7:U115)*($M$4/60)</f>
        <v>0.86368333333333336</v>
      </c>
      <c r="M115" s="5">
        <f>(-1)*(($M$2-K115)+COUNT($U$7:U114)*($M$4/60))</f>
        <v>-1.53525</v>
      </c>
      <c r="N115" s="5">
        <f t="shared" si="28"/>
        <v>1.6010666666666666</v>
      </c>
      <c r="P115" s="5">
        <f t="shared" si="29"/>
        <v>-0.67156666666666665</v>
      </c>
      <c r="Q115" s="3">
        <f t="shared" si="35"/>
        <v>1.1363166666666666</v>
      </c>
      <c r="T115" s="1">
        <f>AVERAGE(Q113:R120)*ABS(F115-F114)</f>
        <v>1.2048833333333333</v>
      </c>
      <c r="U115" s="1">
        <f>-W115*ABS(F115-F114)</f>
        <v>-1.1363166666666666</v>
      </c>
      <c r="V115">
        <f t="shared" si="21"/>
        <v>4</v>
      </c>
      <c r="W115">
        <f t="shared" si="22"/>
        <v>1.1363166666666666</v>
      </c>
      <c r="X115" t="str">
        <f t="shared" si="26"/>
        <v/>
      </c>
      <c r="Y115">
        <v>1.2739499999999999</v>
      </c>
      <c r="Z115">
        <f>MAX($Q$6:Q115)+MAX($R$6:R115)</f>
        <v>1.6010666666666666</v>
      </c>
      <c r="AA115">
        <f t="shared" si="27"/>
        <v>0.32711666666666672</v>
      </c>
      <c r="AB115">
        <f t="shared" si="31"/>
        <v>0.32711666666666672</v>
      </c>
      <c r="AC115">
        <f t="shared" si="33"/>
        <v>1.2739499999999999</v>
      </c>
      <c r="AD115">
        <f t="shared" si="34"/>
        <v>0</v>
      </c>
    </row>
    <row r="116" spans="1:30" x14ac:dyDescent="0.25">
      <c r="A116" s="7">
        <f t="shared" si="23"/>
        <v>0</v>
      </c>
      <c r="B116">
        <v>127</v>
      </c>
      <c r="C116">
        <v>68179</v>
      </c>
      <c r="D116" t="s">
        <v>5</v>
      </c>
      <c r="E116">
        <v>7</v>
      </c>
      <c r="F116">
        <v>1</v>
      </c>
      <c r="G116">
        <v>1</v>
      </c>
      <c r="H116" s="5">
        <v>7</v>
      </c>
      <c r="J116" s="5">
        <f t="shared" si="24"/>
        <v>1.1363166666666666</v>
      </c>
      <c r="K116" s="5">
        <f t="shared" si="25"/>
        <v>0.46475000000000005</v>
      </c>
      <c r="L116" s="5">
        <f>(1)*($M$2-J116)+COUNT($U$7:U116)*($M$4/60)</f>
        <v>0.86368333333333336</v>
      </c>
      <c r="M116" s="5">
        <f>(-1)*(($M$2-K116)+COUNT($U$7:U115)*($M$4/60))</f>
        <v>-1.53525</v>
      </c>
      <c r="N116" s="5">
        <f t="shared" si="28"/>
        <v>1.6010666666666666</v>
      </c>
      <c r="P116" s="5">
        <f t="shared" si="29"/>
        <v>-0.67156666666666665</v>
      </c>
      <c r="Q116" s="3">
        <f t="shared" si="35"/>
        <v>1.1363166666666666</v>
      </c>
      <c r="V116">
        <f t="shared" si="21"/>
        <v>3</v>
      </c>
      <c r="W116">
        <f t="shared" si="22"/>
        <v>1.1363166666666666</v>
      </c>
      <c r="X116" t="str">
        <f t="shared" si="26"/>
        <v/>
      </c>
      <c r="Y116">
        <v>1.2739499999999999</v>
      </c>
      <c r="Z116">
        <f>MAX($Q$6:Q116)+MAX($R$6:R116)</f>
        <v>1.6010666666666666</v>
      </c>
      <c r="AA116">
        <f t="shared" si="27"/>
        <v>0.32711666666666672</v>
      </c>
      <c r="AB116">
        <f t="shared" si="31"/>
        <v>0.32711666666666672</v>
      </c>
      <c r="AC116">
        <f t="shared" si="33"/>
        <v>1.2739499999999999</v>
      </c>
      <c r="AD116">
        <f t="shared" si="34"/>
        <v>0</v>
      </c>
    </row>
    <row r="117" spans="1:30" x14ac:dyDescent="0.25">
      <c r="A117" s="7">
        <f t="shared" si="23"/>
        <v>0</v>
      </c>
      <c r="B117">
        <v>128</v>
      </c>
      <c r="C117">
        <v>68179</v>
      </c>
      <c r="D117" t="s">
        <v>5</v>
      </c>
      <c r="E117">
        <v>7</v>
      </c>
      <c r="F117">
        <v>1</v>
      </c>
      <c r="G117">
        <v>2</v>
      </c>
      <c r="H117" s="5">
        <v>7</v>
      </c>
      <c r="J117" s="5">
        <f t="shared" si="24"/>
        <v>1.1363166666666666</v>
      </c>
      <c r="K117" s="5">
        <f t="shared" si="25"/>
        <v>0.46475000000000005</v>
      </c>
      <c r="L117" s="5">
        <f>(1)*($M$2-J117)+COUNT($U$7:U117)*($M$4/60)</f>
        <v>0.86368333333333336</v>
      </c>
      <c r="M117" s="5">
        <f>(-1)*(($M$2-K117)+COUNT($U$7:U116)*($M$4/60))</f>
        <v>-1.53525</v>
      </c>
      <c r="N117" s="5">
        <f t="shared" si="28"/>
        <v>1.6010666666666666</v>
      </c>
      <c r="P117" s="5">
        <f t="shared" si="29"/>
        <v>-0.67156666666666665</v>
      </c>
      <c r="Q117" s="3">
        <f t="shared" si="35"/>
        <v>1.1363166666666666</v>
      </c>
      <c r="V117">
        <f t="shared" si="21"/>
        <v>4</v>
      </c>
      <c r="W117">
        <f t="shared" si="22"/>
        <v>1.1363166666666666</v>
      </c>
      <c r="X117" t="str">
        <f t="shared" si="26"/>
        <v/>
      </c>
      <c r="Y117">
        <v>1.2739499999999999</v>
      </c>
      <c r="Z117">
        <f>MAX($Q$6:Q117)+MAX($R$6:R117)</f>
        <v>1.6010666666666666</v>
      </c>
      <c r="AA117">
        <f t="shared" si="27"/>
        <v>0.32711666666666672</v>
      </c>
      <c r="AB117">
        <f t="shared" si="31"/>
        <v>0.32711666666666672</v>
      </c>
      <c r="AC117">
        <f t="shared" si="33"/>
        <v>1.2739499999999999</v>
      </c>
      <c r="AD117">
        <f t="shared" si="34"/>
        <v>0</v>
      </c>
    </row>
    <row r="118" spans="1:30" x14ac:dyDescent="0.25">
      <c r="A118" s="7">
        <f t="shared" si="23"/>
        <v>0</v>
      </c>
      <c r="B118">
        <v>129</v>
      </c>
      <c r="C118">
        <v>68179</v>
      </c>
      <c r="D118" t="s">
        <v>4</v>
      </c>
      <c r="E118">
        <v>7</v>
      </c>
      <c r="F118">
        <v>1</v>
      </c>
      <c r="G118">
        <v>1</v>
      </c>
      <c r="H118" s="5">
        <v>7</v>
      </c>
      <c r="J118" s="5">
        <f t="shared" si="24"/>
        <v>1.1363166666666666</v>
      </c>
      <c r="K118" s="5">
        <f t="shared" si="25"/>
        <v>0.46475000000000005</v>
      </c>
      <c r="L118" s="5">
        <f>(1)*($M$2-J118)+COUNT($U$7:U118)*($M$4/60)</f>
        <v>0.86368333333333336</v>
      </c>
      <c r="M118" s="5">
        <f>(-1)*(($M$2-K118)+COUNT($U$7:U117)*($M$4/60))</f>
        <v>-1.53525</v>
      </c>
      <c r="N118" s="5">
        <f t="shared" si="28"/>
        <v>1.6010666666666666</v>
      </c>
      <c r="P118" s="5">
        <f t="shared" si="29"/>
        <v>-0.67156666666666665</v>
      </c>
      <c r="Q118" s="3">
        <f t="shared" si="35"/>
        <v>1.1363166666666666</v>
      </c>
      <c r="V118">
        <f t="shared" si="21"/>
        <v>3</v>
      </c>
      <c r="W118">
        <f t="shared" si="22"/>
        <v>1.1363166666666666</v>
      </c>
      <c r="X118">
        <f t="shared" si="26"/>
        <v>0.27426666666666688</v>
      </c>
      <c r="Y118">
        <v>1.2739499999999999</v>
      </c>
      <c r="Z118">
        <f>MAX($Q$6:Q118)+MAX($R$6:R118)</f>
        <v>1.6010666666666666</v>
      </c>
      <c r="AA118">
        <f t="shared" si="27"/>
        <v>0.32711666666666672</v>
      </c>
      <c r="AB118">
        <f t="shared" si="31"/>
        <v>0.32711666666666672</v>
      </c>
      <c r="AC118">
        <f t="shared" si="33"/>
        <v>1.2739499999999999</v>
      </c>
      <c r="AD118">
        <f t="shared" si="34"/>
        <v>0</v>
      </c>
    </row>
    <row r="119" spans="1:30" x14ac:dyDescent="0.25">
      <c r="A119" s="7">
        <f t="shared" si="23"/>
        <v>0</v>
      </c>
      <c r="B119">
        <v>135</v>
      </c>
      <c r="C119">
        <v>84635</v>
      </c>
      <c r="D119" t="s">
        <v>4</v>
      </c>
      <c r="E119">
        <v>7</v>
      </c>
      <c r="F119">
        <v>1</v>
      </c>
      <c r="G119">
        <v>2</v>
      </c>
      <c r="H119" s="5">
        <v>7</v>
      </c>
      <c r="J119" s="5">
        <f t="shared" si="24"/>
        <v>1.4105833333333335</v>
      </c>
      <c r="K119" s="5">
        <f t="shared" si="25"/>
        <v>0.46475000000000005</v>
      </c>
      <c r="L119" s="5">
        <f>(1)*($M$2-J119)+COUNT($U$7:U119)*($M$4/60)</f>
        <v>0.58941666666666648</v>
      </c>
      <c r="M119" s="5">
        <f>(-1)*(($M$2-K119)+COUNT($U$7:U118)*($M$4/60))</f>
        <v>-1.53525</v>
      </c>
      <c r="N119" s="5">
        <f t="shared" si="28"/>
        <v>1.8753333333333335</v>
      </c>
      <c r="P119" s="5">
        <f t="shared" si="29"/>
        <v>-0.94583333333333353</v>
      </c>
      <c r="Q119" s="3">
        <f t="shared" si="35"/>
        <v>1.4105833333333335</v>
      </c>
      <c r="V119">
        <f t="shared" si="21"/>
        <v>4</v>
      </c>
      <c r="W119">
        <f t="shared" si="22"/>
        <v>1.4105833333333335</v>
      </c>
      <c r="X119" t="str">
        <f t="shared" si="26"/>
        <v/>
      </c>
      <c r="Y119">
        <v>1.5498333333333332</v>
      </c>
      <c r="Z119">
        <f>MAX($Q$6:Q119)+MAX($R$6:R119)</f>
        <v>1.8753333333333335</v>
      </c>
      <c r="AA119">
        <f t="shared" si="27"/>
        <v>0.32550000000000034</v>
      </c>
      <c r="AB119">
        <f t="shared" si="31"/>
        <v>0.32711666666666672</v>
      </c>
      <c r="AC119">
        <f t="shared" si="33"/>
        <v>1.5482166666666668</v>
      </c>
      <c r="AD119">
        <f t="shared" si="34"/>
        <v>1.6166666666663776E-3</v>
      </c>
    </row>
    <row r="120" spans="1:30" x14ac:dyDescent="0.25">
      <c r="A120" s="7">
        <f t="shared" si="23"/>
        <v>0</v>
      </c>
      <c r="B120">
        <v>137</v>
      </c>
      <c r="C120">
        <v>84635</v>
      </c>
      <c r="D120" t="s">
        <v>4</v>
      </c>
      <c r="E120">
        <v>7</v>
      </c>
      <c r="F120">
        <v>1</v>
      </c>
      <c r="G120">
        <v>2</v>
      </c>
      <c r="H120" s="5">
        <v>7</v>
      </c>
      <c r="J120" s="5">
        <f t="shared" si="24"/>
        <v>1.4105833333333335</v>
      </c>
      <c r="K120" s="5">
        <f t="shared" si="25"/>
        <v>0.46475000000000005</v>
      </c>
      <c r="L120" s="5">
        <f>(1)*($M$2-J120)+COUNT($U$7:U120)*($M$4/60)</f>
        <v>0.58941666666666648</v>
      </c>
      <c r="M120" s="5">
        <f>(-1)*(($M$2-K120)+COUNT($U$7:U119)*($M$4/60))</f>
        <v>-1.53525</v>
      </c>
      <c r="N120" s="5">
        <f t="shared" si="28"/>
        <v>1.8753333333333335</v>
      </c>
      <c r="P120" s="5">
        <f t="shared" si="29"/>
        <v>-0.94583333333333353</v>
      </c>
      <c r="Q120" s="3">
        <f t="shared" si="35"/>
        <v>1.4105833333333335</v>
      </c>
      <c r="V120">
        <f t="shared" si="21"/>
        <v>4</v>
      </c>
      <c r="W120">
        <f t="shared" si="22"/>
        <v>1.4105833333333335</v>
      </c>
      <c r="X120" t="str">
        <f t="shared" si="26"/>
        <v/>
      </c>
      <c r="Y120">
        <v>1.5498333333333332</v>
      </c>
      <c r="Z120">
        <f>MAX($Q$6:Q120)+MAX($R$6:R120)</f>
        <v>1.8753333333333335</v>
      </c>
      <c r="AA120">
        <f t="shared" si="27"/>
        <v>0.32550000000000034</v>
      </c>
      <c r="AB120">
        <f t="shared" si="31"/>
        <v>0.32550000000000034</v>
      </c>
      <c r="AC120">
        <f t="shared" si="33"/>
        <v>1.5482166666666668</v>
      </c>
      <c r="AD120">
        <f t="shared" si="34"/>
        <v>1.6166666666663776E-3</v>
      </c>
    </row>
    <row r="121" spans="1:30" x14ac:dyDescent="0.25">
      <c r="A121" s="7">
        <f t="shared" si="23"/>
        <v>0</v>
      </c>
      <c r="B121">
        <v>139</v>
      </c>
      <c r="C121">
        <v>84635</v>
      </c>
      <c r="D121" t="s">
        <v>4</v>
      </c>
      <c r="E121">
        <v>7</v>
      </c>
      <c r="F121">
        <v>1</v>
      </c>
      <c r="G121">
        <v>2</v>
      </c>
      <c r="H121" s="5">
        <v>7</v>
      </c>
      <c r="J121" s="5">
        <f t="shared" si="24"/>
        <v>1.4105833333333335</v>
      </c>
      <c r="K121" s="5">
        <f t="shared" si="25"/>
        <v>0.46475000000000005</v>
      </c>
      <c r="L121" s="5">
        <f>(1)*($M$2-J121)+COUNT($U$7:U121)*($M$4/60)</f>
        <v>0.58941666666666648</v>
      </c>
      <c r="M121" s="5">
        <f>(-1)*(($M$2-K121)+COUNT($U$7:U120)*($M$4/60))</f>
        <v>-1.53525</v>
      </c>
      <c r="N121" s="5">
        <f t="shared" si="28"/>
        <v>1.8753333333333335</v>
      </c>
      <c r="P121" s="5">
        <f t="shared" si="29"/>
        <v>-0.94583333333333353</v>
      </c>
      <c r="Q121" s="3">
        <f t="shared" si="35"/>
        <v>1.4105833333333335</v>
      </c>
      <c r="V121">
        <f t="shared" si="21"/>
        <v>4</v>
      </c>
      <c r="W121">
        <f t="shared" si="22"/>
        <v>1.4105833333333335</v>
      </c>
      <c r="X121" t="str">
        <f t="shared" si="26"/>
        <v/>
      </c>
      <c r="Y121">
        <v>1.5498333333333332</v>
      </c>
      <c r="Z121">
        <f>MAX($Q$6:Q121)+MAX($R$6:R121)</f>
        <v>1.8753333333333335</v>
      </c>
      <c r="AA121">
        <f t="shared" si="27"/>
        <v>0.32550000000000034</v>
      </c>
      <c r="AB121">
        <f t="shared" si="31"/>
        <v>0.32550000000000034</v>
      </c>
      <c r="AC121">
        <f t="shared" si="33"/>
        <v>1.5498333333333332</v>
      </c>
      <c r="AD121">
        <f t="shared" si="34"/>
        <v>0</v>
      </c>
    </row>
    <row r="122" spans="1:30" x14ac:dyDescent="0.25">
      <c r="A122" s="7">
        <f t="shared" si="23"/>
        <v>0</v>
      </c>
      <c r="B122">
        <v>140</v>
      </c>
      <c r="C122">
        <v>84635</v>
      </c>
      <c r="D122" t="s">
        <v>4</v>
      </c>
      <c r="E122">
        <v>7</v>
      </c>
      <c r="F122">
        <v>1</v>
      </c>
      <c r="G122">
        <v>1</v>
      </c>
      <c r="H122" s="5">
        <v>7</v>
      </c>
      <c r="J122" s="5">
        <f t="shared" si="24"/>
        <v>1.4105833333333335</v>
      </c>
      <c r="K122" s="5">
        <f t="shared" si="25"/>
        <v>0.46475000000000005</v>
      </c>
      <c r="L122" s="5">
        <f>(1)*($M$2-J122)+COUNT($U$7:U122)*($M$4/60)</f>
        <v>0.58941666666666648</v>
      </c>
      <c r="M122" s="5">
        <f>(-1)*(($M$2-K122)+COUNT($U$7:U121)*($M$4/60))</f>
        <v>-1.53525</v>
      </c>
      <c r="N122" s="5">
        <f t="shared" si="28"/>
        <v>1.8753333333333335</v>
      </c>
      <c r="P122" s="5">
        <f t="shared" si="29"/>
        <v>-0.94583333333333353</v>
      </c>
      <c r="Q122" s="3">
        <f t="shared" si="35"/>
        <v>1.4105833333333335</v>
      </c>
      <c r="V122">
        <f t="shared" si="21"/>
        <v>3</v>
      </c>
      <c r="W122">
        <f t="shared" si="22"/>
        <v>1.4105833333333335</v>
      </c>
      <c r="X122" t="str">
        <f t="shared" si="26"/>
        <v/>
      </c>
      <c r="Y122">
        <v>1.5498333333333332</v>
      </c>
      <c r="Z122">
        <f>MAX($Q$6:Q122)+MAX($R$6:R122)</f>
        <v>1.8753333333333335</v>
      </c>
      <c r="AA122">
        <f t="shared" si="27"/>
        <v>0.32550000000000034</v>
      </c>
      <c r="AB122">
        <f t="shared" si="31"/>
        <v>0.32550000000000034</v>
      </c>
      <c r="AC122">
        <f t="shared" si="33"/>
        <v>1.5498333333333332</v>
      </c>
      <c r="AD122">
        <f t="shared" si="34"/>
        <v>0</v>
      </c>
    </row>
    <row r="123" spans="1:30" x14ac:dyDescent="0.25">
      <c r="A123" s="7">
        <f t="shared" si="23"/>
        <v>0</v>
      </c>
      <c r="B123">
        <v>141</v>
      </c>
      <c r="C123">
        <v>84635</v>
      </c>
      <c r="D123" t="s">
        <v>4</v>
      </c>
      <c r="E123">
        <v>7</v>
      </c>
      <c r="F123">
        <v>1</v>
      </c>
      <c r="G123">
        <v>2</v>
      </c>
      <c r="H123" s="5">
        <v>7</v>
      </c>
      <c r="J123" s="5">
        <f t="shared" si="24"/>
        <v>1.4105833333333335</v>
      </c>
      <c r="K123" s="5">
        <f t="shared" si="25"/>
        <v>0.46475000000000005</v>
      </c>
      <c r="L123" s="5">
        <f>(1)*($M$2-J123)+COUNT($U$7:U123)*($M$4/60)</f>
        <v>0.58941666666666648</v>
      </c>
      <c r="M123" s="5">
        <f>(-1)*(($M$2-K123)+COUNT($U$7:U122)*($M$4/60))</f>
        <v>-1.53525</v>
      </c>
      <c r="N123" s="5">
        <f t="shared" si="28"/>
        <v>1.8753333333333335</v>
      </c>
      <c r="P123" s="5">
        <f t="shared" si="29"/>
        <v>-0.94583333333333353</v>
      </c>
      <c r="Q123" s="3">
        <f t="shared" si="35"/>
        <v>1.4105833333333335</v>
      </c>
      <c r="V123">
        <f t="shared" si="21"/>
        <v>4</v>
      </c>
      <c r="W123">
        <f t="shared" si="22"/>
        <v>1.4105833333333335</v>
      </c>
      <c r="X123">
        <f t="shared" si="26"/>
        <v>0.19534999999999969</v>
      </c>
      <c r="Y123">
        <v>1.5498333333333332</v>
      </c>
      <c r="Z123">
        <f>MAX($Q$6:Q123)+MAX($R$6:R123)</f>
        <v>1.8753333333333335</v>
      </c>
      <c r="AA123">
        <f t="shared" si="27"/>
        <v>0.32550000000000034</v>
      </c>
      <c r="AB123">
        <f t="shared" si="31"/>
        <v>0.32550000000000034</v>
      </c>
      <c r="AC123">
        <f t="shared" si="33"/>
        <v>1.5498333333333332</v>
      </c>
      <c r="AD123">
        <f t="shared" si="34"/>
        <v>0</v>
      </c>
    </row>
    <row r="124" spans="1:30" x14ac:dyDescent="0.25">
      <c r="A124" s="7">
        <f t="shared" si="23"/>
        <v>1</v>
      </c>
      <c r="B124" s="6">
        <v>143</v>
      </c>
      <c r="C124">
        <v>96356</v>
      </c>
      <c r="D124" t="s">
        <v>4</v>
      </c>
      <c r="E124">
        <v>7</v>
      </c>
      <c r="F124">
        <v>1</v>
      </c>
      <c r="G124">
        <v>2</v>
      </c>
      <c r="H124" s="5">
        <v>7</v>
      </c>
      <c r="J124" s="5">
        <f t="shared" si="24"/>
        <v>1.6059333333333332</v>
      </c>
      <c r="K124" s="5">
        <f t="shared" si="25"/>
        <v>0.46475000000000005</v>
      </c>
      <c r="L124" s="5">
        <f>(1)*($M$2-J124)+COUNT($U$7:U124)*($M$4/60)</f>
        <v>0.39406666666666679</v>
      </c>
      <c r="M124" s="5">
        <f>(-1)*(($M$2-K124)+COUNT($U$7:U123)*($M$4/60))</f>
        <v>-1.53525</v>
      </c>
      <c r="N124" s="5">
        <f t="shared" si="28"/>
        <v>2.0706833333333332</v>
      </c>
      <c r="P124" s="5">
        <f t="shared" si="29"/>
        <v>-1.1411833333333332</v>
      </c>
      <c r="Q124" s="3">
        <f t="shared" si="35"/>
        <v>1.6059333333333332</v>
      </c>
      <c r="V124">
        <f t="shared" si="21"/>
        <v>4</v>
      </c>
      <c r="W124">
        <f t="shared" si="22"/>
        <v>1.6059333333333332</v>
      </c>
      <c r="X124">
        <f t="shared" si="26"/>
        <v>1.6666666666775853E-5</v>
      </c>
      <c r="Y124">
        <v>1.7453833333333333</v>
      </c>
      <c r="Z124">
        <f>MAX($Q$6:Q124)+MAX($R$6:R124)</f>
        <v>2.0706833333333332</v>
      </c>
      <c r="AA124">
        <f t="shared" si="27"/>
        <v>0.32529999999999992</v>
      </c>
      <c r="AB124">
        <f t="shared" si="31"/>
        <v>0.32550000000000034</v>
      </c>
      <c r="AC124">
        <f t="shared" si="33"/>
        <v>1.7451833333333329</v>
      </c>
      <c r="AD124">
        <f t="shared" si="34"/>
        <v>2.0000000000042206E-4</v>
      </c>
    </row>
    <row r="125" spans="1:30" x14ac:dyDescent="0.25">
      <c r="A125" s="7">
        <f t="shared" si="23"/>
        <v>0</v>
      </c>
      <c r="B125" s="6">
        <v>143</v>
      </c>
      <c r="C125">
        <v>96357</v>
      </c>
      <c r="D125" t="s">
        <v>4</v>
      </c>
      <c r="E125">
        <v>7</v>
      </c>
      <c r="F125">
        <v>1</v>
      </c>
      <c r="G125">
        <v>2</v>
      </c>
      <c r="H125" s="5">
        <v>7</v>
      </c>
      <c r="J125" s="5">
        <f t="shared" si="24"/>
        <v>1.60595</v>
      </c>
      <c r="K125" s="5">
        <f t="shared" si="25"/>
        <v>0.46475000000000005</v>
      </c>
      <c r="L125" s="5">
        <f>(1)*($M$2-J125)+COUNT($U$7:U125)*($M$4/60)</f>
        <v>0.39405000000000001</v>
      </c>
      <c r="M125" s="5">
        <f>(-1)*(($M$2-K125)+COUNT($U$7:U124)*($M$4/60))</f>
        <v>-1.53525</v>
      </c>
      <c r="N125" s="5">
        <f t="shared" si="28"/>
        <v>2.0707</v>
      </c>
      <c r="P125" s="5">
        <f t="shared" si="29"/>
        <v>-1.1412</v>
      </c>
      <c r="Q125" s="3">
        <f t="shared" si="35"/>
        <v>1.60595</v>
      </c>
      <c r="V125">
        <f t="shared" si="21"/>
        <v>4</v>
      </c>
      <c r="W125">
        <f t="shared" si="22"/>
        <v>1.60595</v>
      </c>
      <c r="X125" t="str">
        <f t="shared" si="26"/>
        <v/>
      </c>
      <c r="Y125">
        <v>1.7453833333333333</v>
      </c>
      <c r="Z125">
        <f>MAX($Q$6:Q125)+MAX($R$6:R125)</f>
        <v>2.0707</v>
      </c>
      <c r="AA125">
        <f t="shared" si="27"/>
        <v>0.3253166666666667</v>
      </c>
      <c r="AB125">
        <f t="shared" si="31"/>
        <v>0.32529999999999992</v>
      </c>
      <c r="AC125">
        <f t="shared" si="33"/>
        <v>1.7451999999999996</v>
      </c>
      <c r="AD125">
        <f t="shared" si="34"/>
        <v>1.8333333333364621E-4</v>
      </c>
    </row>
    <row r="126" spans="1:30" x14ac:dyDescent="0.25">
      <c r="A126" s="7">
        <f t="shared" si="23"/>
        <v>0</v>
      </c>
      <c r="B126">
        <v>144</v>
      </c>
      <c r="C126">
        <v>96357</v>
      </c>
      <c r="D126" t="s">
        <v>8</v>
      </c>
      <c r="E126">
        <v>7</v>
      </c>
      <c r="F126">
        <v>1</v>
      </c>
      <c r="G126">
        <v>1</v>
      </c>
      <c r="H126" s="5">
        <v>7</v>
      </c>
      <c r="J126" s="5">
        <f t="shared" si="24"/>
        <v>1.60595</v>
      </c>
      <c r="K126" s="5">
        <f t="shared" si="25"/>
        <v>0.46475000000000005</v>
      </c>
      <c r="L126" s="5">
        <f>(1)*($M$2-J126)+COUNT($U$7:U126)*($M$4/60)</f>
        <v>0.39405000000000001</v>
      </c>
      <c r="M126" s="5">
        <f>(-1)*(($M$2-K126)+COUNT($U$7:U125)*($M$4/60))</f>
        <v>-1.53525</v>
      </c>
      <c r="N126" s="5">
        <f t="shared" si="28"/>
        <v>2.0707</v>
      </c>
      <c r="P126" s="5">
        <f t="shared" si="29"/>
        <v>-1.1412</v>
      </c>
      <c r="Q126" s="3">
        <f t="shared" si="35"/>
        <v>1.60595</v>
      </c>
      <c r="V126">
        <f t="shared" si="21"/>
        <v>3</v>
      </c>
      <c r="W126">
        <f t="shared" si="22"/>
        <v>1.60595</v>
      </c>
      <c r="X126" t="str">
        <f t="shared" si="26"/>
        <v/>
      </c>
      <c r="Y126">
        <v>1.7453833333333333</v>
      </c>
      <c r="Z126">
        <f>MAX($Q$6:Q126)+MAX($R$6:R126)</f>
        <v>2.0707</v>
      </c>
      <c r="AA126">
        <f t="shared" si="27"/>
        <v>0.3253166666666667</v>
      </c>
      <c r="AB126">
        <f t="shared" si="31"/>
        <v>0.3253166666666667</v>
      </c>
      <c r="AC126">
        <f t="shared" si="33"/>
        <v>1.7454000000000001</v>
      </c>
      <c r="AD126">
        <f t="shared" si="34"/>
        <v>-1.6666666666775853E-5</v>
      </c>
    </row>
    <row r="127" spans="1:30" x14ac:dyDescent="0.25">
      <c r="A127" s="7">
        <f t="shared" si="23"/>
        <v>0</v>
      </c>
      <c r="B127">
        <v>145</v>
      </c>
      <c r="C127">
        <v>96357</v>
      </c>
      <c r="D127" t="s">
        <v>8</v>
      </c>
      <c r="E127">
        <v>7</v>
      </c>
      <c r="F127">
        <v>1</v>
      </c>
      <c r="G127">
        <v>2</v>
      </c>
      <c r="H127" s="5">
        <v>7</v>
      </c>
      <c r="J127" s="5">
        <f t="shared" si="24"/>
        <v>1.60595</v>
      </c>
      <c r="K127" s="5">
        <f t="shared" si="25"/>
        <v>0.46475000000000005</v>
      </c>
      <c r="L127" s="5">
        <f>(1)*($M$2-J127)+COUNT($U$7:U127)*($M$4/60)</f>
        <v>0.39405000000000001</v>
      </c>
      <c r="M127" s="5">
        <f>(-1)*(($M$2-K127)+COUNT($U$7:U126)*($M$4/60))</f>
        <v>-1.53525</v>
      </c>
      <c r="N127" s="5">
        <f t="shared" si="28"/>
        <v>2.0707</v>
      </c>
      <c r="P127" s="5">
        <f t="shared" si="29"/>
        <v>-1.1412</v>
      </c>
      <c r="Q127" s="3">
        <f t="shared" si="35"/>
        <v>1.60595</v>
      </c>
      <c r="V127">
        <f t="shared" si="21"/>
        <v>4</v>
      </c>
      <c r="W127">
        <f t="shared" si="22"/>
        <v>1.60595</v>
      </c>
      <c r="X127" t="str">
        <f t="shared" si="26"/>
        <v/>
      </c>
      <c r="Y127">
        <v>1.7453833333333333</v>
      </c>
      <c r="Z127">
        <f>MAX($Q$6:Q127)+MAX($R$6:R127)</f>
        <v>2.0707</v>
      </c>
      <c r="AA127">
        <f t="shared" si="27"/>
        <v>0.3253166666666667</v>
      </c>
      <c r="AB127">
        <f t="shared" si="31"/>
        <v>0.3253166666666667</v>
      </c>
      <c r="AC127">
        <f t="shared" si="33"/>
        <v>1.7453833333333333</v>
      </c>
      <c r="AD127">
        <f t="shared" si="34"/>
        <v>0</v>
      </c>
    </row>
    <row r="128" spans="1:30" x14ac:dyDescent="0.25">
      <c r="A128" s="7">
        <f t="shared" si="23"/>
        <v>0</v>
      </c>
      <c r="B128">
        <v>146</v>
      </c>
      <c r="C128">
        <v>96357</v>
      </c>
      <c r="D128" t="s">
        <v>8</v>
      </c>
      <c r="E128">
        <v>7</v>
      </c>
      <c r="F128">
        <v>1</v>
      </c>
      <c r="G128">
        <v>1</v>
      </c>
      <c r="H128" s="5">
        <v>7</v>
      </c>
      <c r="J128" s="5">
        <f t="shared" si="24"/>
        <v>1.60595</v>
      </c>
      <c r="K128" s="5">
        <f t="shared" si="25"/>
        <v>0.46475000000000005</v>
      </c>
      <c r="L128" s="5">
        <f>(1)*($M$2-J128)+COUNT($U$7:U128)*($M$4/60)</f>
        <v>0.39405000000000001</v>
      </c>
      <c r="M128" s="5">
        <f>(-1)*(($M$2-K128)+COUNT($U$7:U127)*($M$4/60))</f>
        <v>-1.53525</v>
      </c>
      <c r="N128" s="5">
        <f t="shared" si="28"/>
        <v>2.0707</v>
      </c>
      <c r="P128" s="5">
        <f t="shared" si="29"/>
        <v>-1.1412</v>
      </c>
      <c r="Q128" s="3">
        <f t="shared" si="35"/>
        <v>1.60595</v>
      </c>
      <c r="V128">
        <f t="shared" si="21"/>
        <v>3</v>
      </c>
      <c r="W128">
        <f t="shared" si="22"/>
        <v>1.60595</v>
      </c>
      <c r="X128">
        <f t="shared" si="26"/>
        <v>7.8666666666664664E-3</v>
      </c>
      <c r="Y128">
        <v>1.7453833333333333</v>
      </c>
      <c r="Z128">
        <f>MAX($Q$6:Q128)+MAX($R$6:R128)</f>
        <v>2.0707</v>
      </c>
      <c r="AA128">
        <f t="shared" si="27"/>
        <v>0.3253166666666667</v>
      </c>
      <c r="AB128">
        <f t="shared" si="31"/>
        <v>0.3253166666666667</v>
      </c>
      <c r="AC128">
        <f t="shared" si="33"/>
        <v>1.7453833333333333</v>
      </c>
      <c r="AD128">
        <f t="shared" si="34"/>
        <v>0</v>
      </c>
    </row>
    <row r="129" spans="1:30" x14ac:dyDescent="0.25">
      <c r="A129" s="7">
        <f t="shared" si="23"/>
        <v>1</v>
      </c>
      <c r="B129" s="6">
        <v>148</v>
      </c>
      <c r="C129">
        <v>96829</v>
      </c>
      <c r="D129" t="s">
        <v>8</v>
      </c>
      <c r="E129">
        <v>7</v>
      </c>
      <c r="F129">
        <v>1</v>
      </c>
      <c r="G129">
        <v>1</v>
      </c>
      <c r="H129" s="5">
        <v>7</v>
      </c>
      <c r="J129" s="5">
        <f t="shared" si="24"/>
        <v>1.6138166666666665</v>
      </c>
      <c r="K129" s="5">
        <f t="shared" si="25"/>
        <v>0.46475000000000005</v>
      </c>
      <c r="L129" s="5">
        <f>(1)*($M$2-J129)+COUNT($U$7:U129)*($M$4/60)</f>
        <v>0.38618333333333354</v>
      </c>
      <c r="M129" s="5">
        <f>(-1)*(($M$2-K129)+COUNT($U$7:U128)*($M$4/60))</f>
        <v>-1.53525</v>
      </c>
      <c r="N129" s="5">
        <f t="shared" si="28"/>
        <v>2.0785666666666667</v>
      </c>
      <c r="P129" s="5">
        <f t="shared" si="29"/>
        <v>-1.1490666666666665</v>
      </c>
      <c r="Q129" s="3">
        <f t="shared" si="35"/>
        <v>1.6138166666666665</v>
      </c>
      <c r="V129">
        <f t="shared" si="21"/>
        <v>3</v>
      </c>
      <c r="W129">
        <f t="shared" si="22"/>
        <v>1.6138166666666665</v>
      </c>
      <c r="X129">
        <f t="shared" si="26"/>
        <v>1.0467999999999997</v>
      </c>
      <c r="Y129">
        <v>1.7534999999999998</v>
      </c>
      <c r="Z129">
        <f>MAX($Q$6:Q129)+MAX($R$6:R129)</f>
        <v>2.0785666666666667</v>
      </c>
      <c r="AA129">
        <f t="shared" si="27"/>
        <v>0.32506666666666684</v>
      </c>
      <c r="AB129">
        <f t="shared" si="31"/>
        <v>0.3253166666666667</v>
      </c>
      <c r="AC129">
        <f t="shared" si="33"/>
        <v>1.75325</v>
      </c>
      <c r="AD129">
        <f t="shared" si="34"/>
        <v>2.4999999999986144E-4</v>
      </c>
    </row>
    <row r="130" spans="1:30" x14ac:dyDescent="0.25">
      <c r="A130" s="7">
        <f t="shared" si="23"/>
        <v>0</v>
      </c>
      <c r="B130" s="6">
        <v>148</v>
      </c>
      <c r="C130">
        <v>34021</v>
      </c>
      <c r="D130" t="s">
        <v>8</v>
      </c>
      <c r="E130">
        <v>7</v>
      </c>
      <c r="F130">
        <v>1</v>
      </c>
      <c r="G130">
        <v>1</v>
      </c>
      <c r="H130" s="5">
        <v>14</v>
      </c>
      <c r="J130" s="5">
        <f t="shared" si="24"/>
        <v>1.6138166666666665</v>
      </c>
      <c r="K130" s="5">
        <f t="shared" si="25"/>
        <v>0.56701666666666672</v>
      </c>
      <c r="L130" s="5">
        <f>(1)*($M$2-J130)+COUNT($U$7:U130)*($M$4/60)</f>
        <v>0.38618333333333354</v>
      </c>
      <c r="M130" s="5">
        <f>(-1)*(($M$2-K130)+COUNT($U$7:U129)*($M$4/60))</f>
        <v>-1.4329833333333333</v>
      </c>
      <c r="N130" s="5">
        <f t="shared" si="28"/>
        <v>2.1808333333333332</v>
      </c>
      <c r="P130" s="5">
        <f t="shared" si="29"/>
        <v>-1.0467999999999997</v>
      </c>
      <c r="R130" s="3">
        <f>W130*IF(H130=14,1,0)</f>
        <v>0.56701666666666672</v>
      </c>
      <c r="V130">
        <f t="shared" si="21"/>
        <v>3</v>
      </c>
      <c r="W130">
        <f t="shared" si="22"/>
        <v>0.56701666666666672</v>
      </c>
      <c r="X130" t="str">
        <f t="shared" si="26"/>
        <v/>
      </c>
      <c r="Y130">
        <v>1.7534999999999998</v>
      </c>
      <c r="Z130">
        <f>MAX($Q$6:Q130)+MAX($R$6:R130)</f>
        <v>2.1808333333333332</v>
      </c>
      <c r="AA130">
        <f t="shared" si="27"/>
        <v>0.42733333333333334</v>
      </c>
      <c r="AB130">
        <f t="shared" si="31"/>
        <v>0.32506666666666684</v>
      </c>
      <c r="AC130">
        <f t="shared" si="33"/>
        <v>1.8555166666666665</v>
      </c>
      <c r="AD130">
        <f t="shared" si="34"/>
        <v>-0.10201666666666664</v>
      </c>
    </row>
    <row r="131" spans="1:30" x14ac:dyDescent="0.25">
      <c r="A131" s="7">
        <f t="shared" si="23"/>
        <v>0</v>
      </c>
      <c r="B131">
        <v>149</v>
      </c>
      <c r="C131">
        <v>34021</v>
      </c>
      <c r="D131" t="s">
        <v>8</v>
      </c>
      <c r="E131">
        <v>7</v>
      </c>
      <c r="F131">
        <v>1</v>
      </c>
      <c r="G131">
        <v>2</v>
      </c>
      <c r="H131" s="5">
        <v>14</v>
      </c>
      <c r="J131" s="5">
        <f t="shared" si="24"/>
        <v>1.6138166666666665</v>
      </c>
      <c r="K131" s="5">
        <f t="shared" si="25"/>
        <v>0.56701666666666672</v>
      </c>
      <c r="L131" s="5">
        <f>(1)*($M$2-J131)+COUNT($U$7:U131)*($M$4/60)</f>
        <v>0.38618333333333354</v>
      </c>
      <c r="M131" s="5">
        <f>(-1)*(($M$2-K131)+COUNT($U$7:U130)*($M$4/60))</f>
        <v>-1.4329833333333333</v>
      </c>
      <c r="N131" s="5">
        <f t="shared" si="28"/>
        <v>2.1808333333333332</v>
      </c>
      <c r="P131" s="5">
        <f t="shared" si="29"/>
        <v>-1.0467999999999997</v>
      </c>
      <c r="R131" s="3">
        <f>W131*IF(H131=14,1,0)</f>
        <v>0.56701666666666672</v>
      </c>
      <c r="V131">
        <f t="shared" si="21"/>
        <v>4</v>
      </c>
      <c r="W131">
        <f t="shared" si="22"/>
        <v>0.56701666666666672</v>
      </c>
      <c r="X131" t="str">
        <f t="shared" si="26"/>
        <v/>
      </c>
      <c r="Y131">
        <v>1.7534999999999998</v>
      </c>
      <c r="Z131">
        <f>MAX($Q$6:Q131)+MAX($R$6:R131)</f>
        <v>2.1808333333333332</v>
      </c>
      <c r="AA131">
        <f t="shared" si="27"/>
        <v>0.42733333333333334</v>
      </c>
      <c r="AB131">
        <f t="shared" si="31"/>
        <v>0.42733333333333334</v>
      </c>
      <c r="AC131">
        <f t="shared" si="33"/>
        <v>1.8557666666666663</v>
      </c>
      <c r="AD131">
        <f t="shared" si="34"/>
        <v>-0.10226666666666651</v>
      </c>
    </row>
    <row r="132" spans="1:30" x14ac:dyDescent="0.25">
      <c r="A132" s="7">
        <f t="shared" si="23"/>
        <v>0</v>
      </c>
      <c r="B132">
        <v>150</v>
      </c>
      <c r="C132">
        <v>34021</v>
      </c>
      <c r="D132" t="s">
        <v>8</v>
      </c>
      <c r="E132">
        <v>7</v>
      </c>
      <c r="F132">
        <v>1</v>
      </c>
      <c r="G132">
        <v>1</v>
      </c>
      <c r="H132" s="5">
        <v>14</v>
      </c>
      <c r="J132" s="5">
        <f t="shared" si="24"/>
        <v>1.6138166666666665</v>
      </c>
      <c r="K132" s="5">
        <f t="shared" si="25"/>
        <v>0.56701666666666672</v>
      </c>
      <c r="L132" s="5">
        <f>(1)*($M$2-J132)+COUNT($U$7:U132)*($M$4/60)</f>
        <v>0.38618333333333354</v>
      </c>
      <c r="M132" s="5">
        <f>(-1)*(($M$2-K132)+COUNT($U$7:U131)*($M$4/60))</f>
        <v>-1.4329833333333333</v>
      </c>
      <c r="N132" s="5">
        <f t="shared" si="28"/>
        <v>2.1808333333333332</v>
      </c>
      <c r="P132" s="5">
        <f t="shared" si="29"/>
        <v>-1.0467999999999997</v>
      </c>
      <c r="R132" s="3">
        <f>W132*IF(H132=14,1,0)</f>
        <v>0.56701666666666672</v>
      </c>
      <c r="V132">
        <f t="shared" si="21"/>
        <v>3</v>
      </c>
      <c r="W132">
        <f t="shared" si="22"/>
        <v>0.56701666666666672</v>
      </c>
      <c r="X132">
        <f t="shared" si="26"/>
        <v>1.0468166666666665</v>
      </c>
      <c r="Y132">
        <v>1.7534999999999998</v>
      </c>
      <c r="Z132">
        <f>MAX($Q$6:Q132)+MAX($R$6:R132)</f>
        <v>2.1808333333333332</v>
      </c>
      <c r="AA132">
        <f t="shared" si="27"/>
        <v>0.42733333333333334</v>
      </c>
      <c r="AB132">
        <f t="shared" si="31"/>
        <v>0.42733333333333334</v>
      </c>
      <c r="AC132">
        <f t="shared" si="33"/>
        <v>1.7534999999999998</v>
      </c>
      <c r="AD132">
        <f t="shared" si="34"/>
        <v>0</v>
      </c>
    </row>
    <row r="133" spans="1:30" x14ac:dyDescent="0.25">
      <c r="A133" s="7">
        <f t="shared" si="23"/>
        <v>0</v>
      </c>
      <c r="B133">
        <v>153</v>
      </c>
      <c r="C133">
        <v>96830</v>
      </c>
      <c r="D133" t="s">
        <v>8</v>
      </c>
      <c r="E133">
        <v>7</v>
      </c>
      <c r="F133">
        <v>1</v>
      </c>
      <c r="G133">
        <v>2</v>
      </c>
      <c r="H133" s="5">
        <v>7</v>
      </c>
      <c r="J133" s="5">
        <f t="shared" si="24"/>
        <v>1.6138333333333332</v>
      </c>
      <c r="K133" s="5">
        <f t="shared" si="25"/>
        <v>0.56701666666666672</v>
      </c>
      <c r="L133" s="5">
        <f>(1)*($M$2-J133)+COUNT($U$7:U133)*($M$4/60)</f>
        <v>0.38616666666666677</v>
      </c>
      <c r="M133" s="5">
        <f>(-1)*(($M$2-K133)+COUNT($U$7:U132)*($M$4/60))</f>
        <v>-1.4329833333333333</v>
      </c>
      <c r="N133" s="5">
        <f t="shared" si="28"/>
        <v>2.18085</v>
      </c>
      <c r="P133" s="5">
        <f t="shared" si="29"/>
        <v>-1.0468166666666665</v>
      </c>
      <c r="Q133" s="3">
        <f t="shared" ref="Q133:Q138" si="36">W133*IF(H133=7,1,0)</f>
        <v>1.6138333333333332</v>
      </c>
      <c r="V133">
        <f t="shared" si="21"/>
        <v>4</v>
      </c>
      <c r="W133">
        <f t="shared" si="22"/>
        <v>1.6138333333333332</v>
      </c>
      <c r="X133" t="str">
        <f t="shared" si="26"/>
        <v/>
      </c>
      <c r="Y133">
        <v>1.8578333333333332</v>
      </c>
      <c r="Z133">
        <f>MAX($Q$6:Q133)+MAX($R$6:R133)</f>
        <v>2.18085</v>
      </c>
      <c r="AA133">
        <f t="shared" si="27"/>
        <v>0.32301666666666673</v>
      </c>
      <c r="AB133">
        <f t="shared" si="31"/>
        <v>0.42733333333333334</v>
      </c>
      <c r="AC133">
        <f t="shared" si="33"/>
        <v>1.7535166666666666</v>
      </c>
      <c r="AD133">
        <f t="shared" si="34"/>
        <v>0.10431666666666661</v>
      </c>
    </row>
    <row r="134" spans="1:30" x14ac:dyDescent="0.25">
      <c r="A134" s="7">
        <f t="shared" si="23"/>
        <v>0</v>
      </c>
      <c r="B134">
        <v>155</v>
      </c>
      <c r="C134">
        <v>96830</v>
      </c>
      <c r="D134" t="s">
        <v>8</v>
      </c>
      <c r="E134">
        <v>7</v>
      </c>
      <c r="F134">
        <v>1</v>
      </c>
      <c r="G134">
        <v>2</v>
      </c>
      <c r="H134" s="5">
        <v>7</v>
      </c>
      <c r="J134" s="5">
        <f t="shared" si="24"/>
        <v>1.6138333333333332</v>
      </c>
      <c r="K134" s="5">
        <f t="shared" si="25"/>
        <v>0.56701666666666672</v>
      </c>
      <c r="L134" s="5">
        <f>(1)*($M$2-J134)+COUNT($U$7:U134)*($M$4/60)</f>
        <v>0.38616666666666677</v>
      </c>
      <c r="M134" s="5">
        <f>(-1)*(($M$2-K134)+COUNT($U$7:U133)*($M$4/60))</f>
        <v>-1.4329833333333333</v>
      </c>
      <c r="N134" s="5">
        <f t="shared" si="28"/>
        <v>2.18085</v>
      </c>
      <c r="P134" s="5">
        <f t="shared" si="29"/>
        <v>-1.0468166666666665</v>
      </c>
      <c r="Q134" s="3">
        <f t="shared" si="36"/>
        <v>1.6138333333333332</v>
      </c>
      <c r="V134">
        <f t="shared" ref="V134:V197" si="37">G134+2</f>
        <v>4</v>
      </c>
      <c r="W134">
        <f t="shared" ref="W134:W197" si="38">(C134/1000)/60</f>
        <v>1.6138333333333332</v>
      </c>
      <c r="X134" t="str">
        <f t="shared" si="26"/>
        <v/>
      </c>
      <c r="Y134">
        <v>1.8578333333333332</v>
      </c>
      <c r="Z134">
        <f>MAX($Q$6:Q134)+MAX($R$6:R134)</f>
        <v>2.18085</v>
      </c>
      <c r="AA134">
        <f t="shared" si="27"/>
        <v>0.32301666666666673</v>
      </c>
      <c r="AB134">
        <f t="shared" si="31"/>
        <v>0.32301666666666673</v>
      </c>
      <c r="AC134">
        <f t="shared" si="33"/>
        <v>1.7535166666666666</v>
      </c>
      <c r="AD134">
        <f t="shared" si="34"/>
        <v>0.10431666666666661</v>
      </c>
    </row>
    <row r="135" spans="1:30" x14ac:dyDescent="0.25">
      <c r="A135" s="7">
        <f t="shared" ref="A135:A198" si="39">COUNTIF(B136:B423,B135)</f>
        <v>0</v>
      </c>
      <c r="B135">
        <v>156</v>
      </c>
      <c r="C135">
        <v>96830</v>
      </c>
      <c r="D135" t="s">
        <v>8</v>
      </c>
      <c r="E135">
        <v>7</v>
      </c>
      <c r="F135">
        <v>1</v>
      </c>
      <c r="G135">
        <v>1</v>
      </c>
      <c r="H135" s="5">
        <v>7</v>
      </c>
      <c r="J135" s="5">
        <f t="shared" ref="J135:J198" si="40">IF(Q135&lt;&gt;"",Q135,J134)</f>
        <v>1.6138333333333332</v>
      </c>
      <c r="K135" s="5">
        <f t="shared" ref="K135:K198" si="41">IF(R135&lt;&gt;"",R135,K134)</f>
        <v>0.56701666666666672</v>
      </c>
      <c r="L135" s="5">
        <f>(1)*($M$2-J135)+COUNT($U$7:U135)*($M$4/60)</f>
        <v>0.38616666666666677</v>
      </c>
      <c r="M135" s="5">
        <f>(-1)*(($M$2-K135)+COUNT($U$7:U134)*($M$4/60))</f>
        <v>-1.4329833333333333</v>
      </c>
      <c r="N135" s="5">
        <f t="shared" si="28"/>
        <v>2.18085</v>
      </c>
      <c r="P135" s="5">
        <f t="shared" si="29"/>
        <v>-1.0468166666666665</v>
      </c>
      <c r="Q135" s="3">
        <f t="shared" si="36"/>
        <v>1.6138333333333332</v>
      </c>
      <c r="V135">
        <f t="shared" si="37"/>
        <v>3</v>
      </c>
      <c r="W135">
        <f t="shared" si="38"/>
        <v>1.6138333333333332</v>
      </c>
      <c r="X135" t="str">
        <f t="shared" si="26"/>
        <v/>
      </c>
      <c r="Y135">
        <v>1.8578333333333332</v>
      </c>
      <c r="Z135">
        <f>MAX($Q$6:Q135)+MAX($R$6:R135)</f>
        <v>2.18085</v>
      </c>
      <c r="AA135">
        <f t="shared" si="27"/>
        <v>0.32301666666666673</v>
      </c>
      <c r="AB135">
        <f t="shared" si="31"/>
        <v>0.32301666666666673</v>
      </c>
      <c r="AC135">
        <f t="shared" si="33"/>
        <v>1.8578333333333332</v>
      </c>
      <c r="AD135">
        <f t="shared" si="34"/>
        <v>0</v>
      </c>
    </row>
    <row r="136" spans="1:30" x14ac:dyDescent="0.25">
      <c r="A136" s="7">
        <f t="shared" si="39"/>
        <v>0</v>
      </c>
      <c r="B136">
        <v>157</v>
      </c>
      <c r="C136">
        <v>96830</v>
      </c>
      <c r="D136" t="s">
        <v>8</v>
      </c>
      <c r="E136">
        <v>7</v>
      </c>
      <c r="F136">
        <v>1</v>
      </c>
      <c r="G136">
        <v>2</v>
      </c>
      <c r="H136" s="5">
        <v>7</v>
      </c>
      <c r="J136" s="5">
        <f t="shared" si="40"/>
        <v>1.6138333333333332</v>
      </c>
      <c r="K136" s="5">
        <f t="shared" si="41"/>
        <v>0.56701666666666672</v>
      </c>
      <c r="L136" s="5">
        <f>(1)*($M$2-J136)+COUNT($U$7:U136)*($M$4/60)</f>
        <v>0.38616666666666677</v>
      </c>
      <c r="M136" s="5">
        <f>(-1)*(($M$2-K136)+COUNT($U$7:U135)*($M$4/60))</f>
        <v>-1.4329833333333333</v>
      </c>
      <c r="N136" s="5">
        <f t="shared" si="28"/>
        <v>2.18085</v>
      </c>
      <c r="P136" s="5">
        <f t="shared" si="29"/>
        <v>-1.0468166666666665</v>
      </c>
      <c r="Q136" s="3">
        <f t="shared" si="36"/>
        <v>1.6138333333333332</v>
      </c>
      <c r="V136">
        <f t="shared" si="37"/>
        <v>4</v>
      </c>
      <c r="W136">
        <f t="shared" si="38"/>
        <v>1.6138333333333332</v>
      </c>
      <c r="X136" t="str">
        <f t="shared" ref="X136:X199" si="42">IF(ABS(W137-W136)&lt;&gt;0,ABS(W137-W136),"")</f>
        <v/>
      </c>
      <c r="Y136">
        <v>1.8578333333333332</v>
      </c>
      <c r="Z136">
        <f>MAX($Q$6:Q136)+MAX($R$6:R136)</f>
        <v>2.18085</v>
      </c>
      <c r="AA136">
        <f t="shared" si="27"/>
        <v>0.32301666666666673</v>
      </c>
      <c r="AB136">
        <f t="shared" si="31"/>
        <v>0.32301666666666673</v>
      </c>
      <c r="AC136">
        <f t="shared" si="33"/>
        <v>1.8578333333333332</v>
      </c>
      <c r="AD136">
        <f t="shared" si="34"/>
        <v>0</v>
      </c>
    </row>
    <row r="137" spans="1:30" x14ac:dyDescent="0.25">
      <c r="A137" s="7">
        <f t="shared" si="39"/>
        <v>0</v>
      </c>
      <c r="B137">
        <v>158</v>
      </c>
      <c r="C137">
        <v>96830</v>
      </c>
      <c r="D137" t="s">
        <v>7</v>
      </c>
      <c r="E137">
        <v>7</v>
      </c>
      <c r="F137">
        <v>1</v>
      </c>
      <c r="G137">
        <v>1</v>
      </c>
      <c r="H137" s="5">
        <v>7</v>
      </c>
      <c r="J137" s="5">
        <f t="shared" si="40"/>
        <v>1.6138333333333332</v>
      </c>
      <c r="K137" s="5">
        <f t="shared" si="41"/>
        <v>0.56701666666666672</v>
      </c>
      <c r="L137" s="5">
        <f>(1)*($M$2-J137)+COUNT($U$7:U137)*($M$4/60)</f>
        <v>0.38616666666666677</v>
      </c>
      <c r="M137" s="5">
        <f>(-1)*(($M$2-K137)+COUNT($U$7:U136)*($M$4/60))</f>
        <v>-1.4329833333333333</v>
      </c>
      <c r="N137" s="5">
        <f t="shared" si="28"/>
        <v>2.18085</v>
      </c>
      <c r="P137" s="5">
        <f t="shared" si="29"/>
        <v>-1.0468166666666665</v>
      </c>
      <c r="Q137" s="3">
        <f t="shared" si="36"/>
        <v>1.6138333333333332</v>
      </c>
      <c r="V137">
        <f t="shared" si="37"/>
        <v>3</v>
      </c>
      <c r="W137">
        <f t="shared" si="38"/>
        <v>1.6138333333333332</v>
      </c>
      <c r="X137">
        <f t="shared" si="42"/>
        <v>5.2883333333333393E-2</v>
      </c>
      <c r="Y137">
        <v>1.8578333333333332</v>
      </c>
      <c r="Z137">
        <f>MAX($Q$6:Q137)+MAX($R$6:R137)</f>
        <v>2.18085</v>
      </c>
      <c r="AA137">
        <f t="shared" ref="AA137:AA200" si="43">Z137-Y137</f>
        <v>0.32301666666666673</v>
      </c>
      <c r="AB137">
        <f t="shared" si="31"/>
        <v>0.32301666666666673</v>
      </c>
      <c r="AC137">
        <f t="shared" si="33"/>
        <v>1.8578333333333332</v>
      </c>
      <c r="AD137">
        <f t="shared" si="34"/>
        <v>0</v>
      </c>
    </row>
    <row r="138" spans="1:30" x14ac:dyDescent="0.25">
      <c r="A138" s="7">
        <f t="shared" si="39"/>
        <v>1</v>
      </c>
      <c r="B138" s="6">
        <v>159</v>
      </c>
      <c r="C138">
        <v>100003</v>
      </c>
      <c r="D138" t="s">
        <v>7</v>
      </c>
      <c r="E138">
        <v>7</v>
      </c>
      <c r="F138">
        <v>1</v>
      </c>
      <c r="G138">
        <v>2</v>
      </c>
      <c r="H138" s="5">
        <v>7</v>
      </c>
      <c r="J138" s="5">
        <f t="shared" si="40"/>
        <v>1.6667166666666666</v>
      </c>
      <c r="K138" s="5">
        <f t="shared" si="41"/>
        <v>0.56701666666666672</v>
      </c>
      <c r="L138" s="5">
        <f>(1)*($M$2-J138)+COUNT($U$7:U138)*($M$4/60)</f>
        <v>0.33328333333333338</v>
      </c>
      <c r="M138" s="5">
        <f>(-1)*(($M$2-K138)+COUNT($U$7:U137)*($M$4/60))</f>
        <v>-1.4329833333333333</v>
      </c>
      <c r="N138" s="5">
        <f t="shared" ref="N138:N201" si="44">J138+K138</f>
        <v>2.2337333333333333</v>
      </c>
      <c r="P138" s="5">
        <f t="shared" ref="P138:P201" si="45">(L138-ABS(M138))</f>
        <v>-1.0996999999999999</v>
      </c>
      <c r="Q138" s="3">
        <f t="shared" si="36"/>
        <v>1.6667166666666666</v>
      </c>
      <c r="V138">
        <f t="shared" si="37"/>
        <v>4</v>
      </c>
      <c r="W138">
        <f t="shared" si="38"/>
        <v>1.6667166666666666</v>
      </c>
      <c r="X138">
        <f t="shared" si="42"/>
        <v>0.9958999999999999</v>
      </c>
      <c r="Y138">
        <v>1.9114499999999999</v>
      </c>
      <c r="Z138">
        <f>MAX($Q$6:Q138)+MAX($R$6:R138)</f>
        <v>2.2337333333333333</v>
      </c>
      <c r="AA138">
        <f t="shared" si="43"/>
        <v>0.32228333333333348</v>
      </c>
      <c r="AB138">
        <f t="shared" si="31"/>
        <v>0.32301666666666673</v>
      </c>
      <c r="AC138">
        <f t="shared" si="33"/>
        <v>1.9107166666666666</v>
      </c>
      <c r="AD138">
        <f t="shared" si="34"/>
        <v>7.3333333333325257E-4</v>
      </c>
    </row>
    <row r="139" spans="1:30" x14ac:dyDescent="0.25">
      <c r="A139" s="7">
        <f t="shared" si="39"/>
        <v>0</v>
      </c>
      <c r="B139" s="6">
        <v>159</v>
      </c>
      <c r="C139">
        <v>40249</v>
      </c>
      <c r="D139" t="s">
        <v>7</v>
      </c>
      <c r="E139">
        <v>7</v>
      </c>
      <c r="F139">
        <v>1</v>
      </c>
      <c r="G139">
        <v>2</v>
      </c>
      <c r="H139" s="5">
        <v>14</v>
      </c>
      <c r="J139" s="5">
        <f t="shared" si="40"/>
        <v>1.6667166666666666</v>
      </c>
      <c r="K139" s="5">
        <f t="shared" si="41"/>
        <v>0.67081666666666673</v>
      </c>
      <c r="L139" s="5">
        <f>(1)*($M$2-J139)+COUNT($U$7:U139)*($M$4/60)</f>
        <v>0.33328333333333338</v>
      </c>
      <c r="M139" s="5">
        <f>(-1)*(($M$2-K139)+COUNT($U$7:U138)*($M$4/60))</f>
        <v>-1.3291833333333334</v>
      </c>
      <c r="N139" s="5">
        <f t="shared" si="44"/>
        <v>2.3375333333333335</v>
      </c>
      <c r="P139" s="5">
        <f t="shared" si="45"/>
        <v>-0.99590000000000001</v>
      </c>
      <c r="R139" s="3">
        <f t="shared" ref="R139:R158" si="46">W139*IF(H139=14,1,0)</f>
        <v>0.67081666666666673</v>
      </c>
      <c r="V139">
        <f t="shared" si="37"/>
        <v>4</v>
      </c>
      <c r="W139">
        <f t="shared" si="38"/>
        <v>0.67081666666666673</v>
      </c>
      <c r="X139" t="str">
        <f t="shared" si="42"/>
        <v/>
      </c>
      <c r="Y139">
        <v>1.9114499999999999</v>
      </c>
      <c r="Z139">
        <f>MAX($Q$6:Q139)+MAX($R$6:R139)</f>
        <v>2.3375333333333335</v>
      </c>
      <c r="AA139">
        <f t="shared" si="43"/>
        <v>0.42608333333333359</v>
      </c>
      <c r="AB139">
        <f t="shared" si="31"/>
        <v>0.32228333333333348</v>
      </c>
      <c r="AC139">
        <f t="shared" si="33"/>
        <v>2.0145166666666667</v>
      </c>
      <c r="AD139">
        <f t="shared" si="34"/>
        <v>-0.10306666666666686</v>
      </c>
    </row>
    <row r="140" spans="1:30" x14ac:dyDescent="0.25">
      <c r="A140" s="7">
        <f t="shared" si="39"/>
        <v>0</v>
      </c>
      <c r="B140">
        <v>160</v>
      </c>
      <c r="C140">
        <v>40249</v>
      </c>
      <c r="D140" t="s">
        <v>6</v>
      </c>
      <c r="E140">
        <v>7</v>
      </c>
      <c r="F140">
        <v>1</v>
      </c>
      <c r="G140">
        <v>1</v>
      </c>
      <c r="H140" s="5">
        <v>14</v>
      </c>
      <c r="J140" s="5">
        <f t="shared" si="40"/>
        <v>1.6667166666666666</v>
      </c>
      <c r="K140" s="5">
        <f t="shared" si="41"/>
        <v>0.67081666666666673</v>
      </c>
      <c r="L140" s="5">
        <f>(1)*($M$2-J140)+COUNT($U$7:U140)*($M$4/60)</f>
        <v>0.33328333333333338</v>
      </c>
      <c r="M140" s="5">
        <f>(-1)*(($M$2-K140)+COUNT($U$7:U139)*($M$4/60))</f>
        <v>-1.3291833333333334</v>
      </c>
      <c r="N140" s="5">
        <f t="shared" si="44"/>
        <v>2.3375333333333335</v>
      </c>
      <c r="P140" s="5">
        <f t="shared" si="45"/>
        <v>-0.99590000000000001</v>
      </c>
      <c r="R140" s="3">
        <f t="shared" si="46"/>
        <v>0.67081666666666673</v>
      </c>
      <c r="V140">
        <f t="shared" si="37"/>
        <v>3</v>
      </c>
      <c r="W140">
        <f t="shared" si="38"/>
        <v>0.67081666666666673</v>
      </c>
      <c r="X140" t="str">
        <f t="shared" si="42"/>
        <v/>
      </c>
      <c r="Y140">
        <v>1.9114499999999999</v>
      </c>
      <c r="Z140">
        <f>MAX($Q$6:Q140)+MAX($R$6:R140)</f>
        <v>2.3375333333333335</v>
      </c>
      <c r="AA140">
        <f t="shared" si="43"/>
        <v>0.42608333333333359</v>
      </c>
      <c r="AB140">
        <f t="shared" si="31"/>
        <v>0.42608333333333359</v>
      </c>
      <c r="AC140">
        <f t="shared" si="33"/>
        <v>2.01525</v>
      </c>
      <c r="AD140">
        <f t="shared" si="34"/>
        <v>-0.10380000000000011</v>
      </c>
    </row>
    <row r="141" spans="1:30" x14ac:dyDescent="0.25">
      <c r="A141" s="7">
        <f t="shared" si="39"/>
        <v>0</v>
      </c>
      <c r="B141">
        <v>161</v>
      </c>
      <c r="C141">
        <v>40249</v>
      </c>
      <c r="D141" t="s">
        <v>6</v>
      </c>
      <c r="E141">
        <v>7</v>
      </c>
      <c r="F141">
        <v>1</v>
      </c>
      <c r="G141">
        <v>2</v>
      </c>
      <c r="H141" s="5">
        <v>14</v>
      </c>
      <c r="J141" s="5">
        <f t="shared" si="40"/>
        <v>1.6667166666666666</v>
      </c>
      <c r="K141" s="5">
        <f t="shared" si="41"/>
        <v>0.67081666666666673</v>
      </c>
      <c r="L141" s="5">
        <f>(1)*($M$2-J141)+COUNT($U$7:U141)*($M$4/60)</f>
        <v>0.33328333333333338</v>
      </c>
      <c r="M141" s="5">
        <f>(-1)*(($M$2-K141)+COUNT($U$7:U140)*($M$4/60))</f>
        <v>-1.3291833333333334</v>
      </c>
      <c r="N141" s="5">
        <f t="shared" si="44"/>
        <v>2.3375333333333335</v>
      </c>
      <c r="P141" s="5">
        <f t="shared" si="45"/>
        <v>-0.99590000000000001</v>
      </c>
      <c r="R141" s="3">
        <f t="shared" si="46"/>
        <v>0.67081666666666673</v>
      </c>
      <c r="V141">
        <f t="shared" si="37"/>
        <v>4</v>
      </c>
      <c r="W141">
        <f t="shared" si="38"/>
        <v>0.67081666666666673</v>
      </c>
      <c r="X141" t="str">
        <f t="shared" si="42"/>
        <v/>
      </c>
      <c r="Y141">
        <v>1.9114499999999999</v>
      </c>
      <c r="Z141">
        <f>MAX($Q$6:Q141)+MAX($R$6:R141)</f>
        <v>2.3375333333333335</v>
      </c>
      <c r="AA141">
        <f t="shared" si="43"/>
        <v>0.42608333333333359</v>
      </c>
      <c r="AB141">
        <f t="shared" si="31"/>
        <v>0.42608333333333359</v>
      </c>
      <c r="AC141">
        <f t="shared" si="33"/>
        <v>1.9114499999999999</v>
      </c>
      <c r="AD141">
        <f t="shared" si="34"/>
        <v>0</v>
      </c>
    </row>
    <row r="142" spans="1:30" x14ac:dyDescent="0.25">
      <c r="A142" s="7">
        <f t="shared" si="39"/>
        <v>0</v>
      </c>
      <c r="B142">
        <v>163</v>
      </c>
      <c r="C142">
        <v>40249</v>
      </c>
      <c r="D142" t="s">
        <v>5</v>
      </c>
      <c r="E142">
        <v>8</v>
      </c>
      <c r="F142">
        <v>2</v>
      </c>
      <c r="G142">
        <v>1</v>
      </c>
      <c r="H142" s="5">
        <v>14</v>
      </c>
      <c r="J142" s="5">
        <f t="shared" si="40"/>
        <v>1.6667166666666666</v>
      </c>
      <c r="K142" s="5">
        <f t="shared" si="41"/>
        <v>0.67081666666666673</v>
      </c>
      <c r="L142" s="5">
        <f>(1)*($M$2-J142)+COUNT($U$7:U142)*($M$4/60)</f>
        <v>0.33328333333333338</v>
      </c>
      <c r="M142" s="5">
        <f>(-1)*(($M$2-K142)+COUNT($U$7:U141)*($M$4/60))</f>
        <v>-1.3291833333333334</v>
      </c>
      <c r="N142" s="5">
        <f t="shared" si="44"/>
        <v>2.3375333333333335</v>
      </c>
      <c r="P142" s="5">
        <f t="shared" si="45"/>
        <v>-0.99590000000000001</v>
      </c>
      <c r="R142" s="3">
        <f t="shared" si="46"/>
        <v>0.67081666666666673</v>
      </c>
      <c r="T142" s="1">
        <f>AVERAGE(Q140:R147)*ABS(F142-F141)</f>
        <v>0.69986666666666664</v>
      </c>
      <c r="U142" s="1">
        <f>-W142*ABS(F142-F141)</f>
        <v>-0.67081666666666673</v>
      </c>
      <c r="V142">
        <f t="shared" si="37"/>
        <v>3</v>
      </c>
      <c r="W142">
        <f t="shared" si="38"/>
        <v>0.67081666666666673</v>
      </c>
      <c r="X142" t="str">
        <f t="shared" si="42"/>
        <v/>
      </c>
      <c r="Y142">
        <v>1.9114499999999999</v>
      </c>
      <c r="Z142">
        <f>MAX($Q$6:Q142)+MAX($R$6:R142)</f>
        <v>2.3375333333333335</v>
      </c>
      <c r="AA142">
        <f t="shared" si="43"/>
        <v>0.42608333333333359</v>
      </c>
      <c r="AB142">
        <f t="shared" si="31"/>
        <v>0.42608333333333359</v>
      </c>
      <c r="AC142">
        <f t="shared" si="33"/>
        <v>1.9114499999999999</v>
      </c>
      <c r="AD142">
        <f t="shared" si="34"/>
        <v>0</v>
      </c>
    </row>
    <row r="143" spans="1:30" x14ac:dyDescent="0.25">
      <c r="A143" s="7">
        <f t="shared" si="39"/>
        <v>0</v>
      </c>
      <c r="B143">
        <v>164</v>
      </c>
      <c r="C143">
        <v>40249</v>
      </c>
      <c r="D143" t="s">
        <v>5</v>
      </c>
      <c r="E143">
        <v>8</v>
      </c>
      <c r="F143">
        <v>2</v>
      </c>
      <c r="G143">
        <v>2</v>
      </c>
      <c r="H143" s="5">
        <v>14</v>
      </c>
      <c r="J143" s="5">
        <f t="shared" si="40"/>
        <v>1.6667166666666666</v>
      </c>
      <c r="K143" s="5">
        <f t="shared" si="41"/>
        <v>0.67081666666666673</v>
      </c>
      <c r="L143" s="5">
        <f>(1)*($M$2-J143)+COUNT($U$7:U143)*($M$4/60)</f>
        <v>0.33328333333333338</v>
      </c>
      <c r="M143" s="5">
        <f>(-1)*(($M$2-K143)+COUNT($U$7:U142)*($M$4/60))</f>
        <v>-1.3291833333333334</v>
      </c>
      <c r="N143" s="5">
        <f t="shared" si="44"/>
        <v>2.3375333333333335</v>
      </c>
      <c r="P143" s="5">
        <f t="shared" si="45"/>
        <v>-0.99590000000000001</v>
      </c>
      <c r="R143" s="3">
        <f t="shared" si="46"/>
        <v>0.67081666666666673</v>
      </c>
      <c r="V143">
        <f t="shared" si="37"/>
        <v>4</v>
      </c>
      <c r="W143">
        <f t="shared" si="38"/>
        <v>0.67081666666666673</v>
      </c>
      <c r="X143" t="str">
        <f t="shared" si="42"/>
        <v/>
      </c>
      <c r="Y143">
        <v>1.9114499999999999</v>
      </c>
      <c r="Z143">
        <f>MAX($Q$6:Q143)+MAX($R$6:R143)</f>
        <v>2.3375333333333335</v>
      </c>
      <c r="AA143">
        <f t="shared" si="43"/>
        <v>0.42608333333333359</v>
      </c>
      <c r="AB143">
        <f t="shared" si="31"/>
        <v>0.42608333333333359</v>
      </c>
      <c r="AC143">
        <f t="shared" si="33"/>
        <v>1.9114499999999999</v>
      </c>
      <c r="AD143">
        <f t="shared" si="34"/>
        <v>0</v>
      </c>
    </row>
    <row r="144" spans="1:30" x14ac:dyDescent="0.25">
      <c r="A144" s="7">
        <f t="shared" si="39"/>
        <v>0</v>
      </c>
      <c r="B144">
        <v>165</v>
      </c>
      <c r="C144">
        <v>40249</v>
      </c>
      <c r="D144" t="s">
        <v>5</v>
      </c>
      <c r="E144">
        <v>8</v>
      </c>
      <c r="F144">
        <v>2</v>
      </c>
      <c r="G144">
        <v>1</v>
      </c>
      <c r="H144" s="5">
        <v>14</v>
      </c>
      <c r="J144" s="5">
        <f t="shared" si="40"/>
        <v>1.6667166666666666</v>
      </c>
      <c r="K144" s="5">
        <f t="shared" si="41"/>
        <v>0.67081666666666673</v>
      </c>
      <c r="L144" s="5">
        <f>(1)*($M$2-J144)+COUNT($U$7:U144)*($M$4/60)</f>
        <v>0.33328333333333338</v>
      </c>
      <c r="M144" s="5">
        <f>(-1)*(($M$2-K144)+COUNT($U$7:U143)*($M$4/60))</f>
        <v>-1.3291833333333334</v>
      </c>
      <c r="N144" s="5">
        <f t="shared" si="44"/>
        <v>2.3375333333333335</v>
      </c>
      <c r="P144" s="5">
        <f t="shared" si="45"/>
        <v>-0.99590000000000001</v>
      </c>
      <c r="R144" s="3">
        <f t="shared" si="46"/>
        <v>0.67081666666666673</v>
      </c>
      <c r="V144">
        <f t="shared" si="37"/>
        <v>3</v>
      </c>
      <c r="W144">
        <f t="shared" si="38"/>
        <v>0.67081666666666673</v>
      </c>
      <c r="X144" t="str">
        <f t="shared" si="42"/>
        <v/>
      </c>
      <c r="Y144">
        <v>1.9114499999999999</v>
      </c>
      <c r="Z144">
        <f>MAX($Q$6:Q144)+MAX($R$6:R144)</f>
        <v>2.3375333333333335</v>
      </c>
      <c r="AA144">
        <f t="shared" si="43"/>
        <v>0.42608333333333359</v>
      </c>
      <c r="AB144">
        <f t="shared" si="31"/>
        <v>0.42608333333333359</v>
      </c>
      <c r="AC144">
        <f t="shared" si="33"/>
        <v>1.9114499999999999</v>
      </c>
      <c r="AD144">
        <f t="shared" si="34"/>
        <v>0</v>
      </c>
    </row>
    <row r="145" spans="1:30" x14ac:dyDescent="0.25">
      <c r="A145" s="7">
        <f t="shared" si="39"/>
        <v>0</v>
      </c>
      <c r="B145">
        <v>166</v>
      </c>
      <c r="C145">
        <v>40249</v>
      </c>
      <c r="D145" t="s">
        <v>4</v>
      </c>
      <c r="E145">
        <v>8</v>
      </c>
      <c r="F145">
        <v>2</v>
      </c>
      <c r="G145">
        <v>2</v>
      </c>
      <c r="H145" s="5">
        <v>14</v>
      </c>
      <c r="J145" s="5">
        <f t="shared" si="40"/>
        <v>1.6667166666666666</v>
      </c>
      <c r="K145" s="5">
        <f t="shared" si="41"/>
        <v>0.67081666666666673</v>
      </c>
      <c r="L145" s="5">
        <f>(1)*($M$2-J145)+COUNT($U$7:U145)*($M$4/60)</f>
        <v>0.33328333333333338</v>
      </c>
      <c r="M145" s="5">
        <f>(-1)*(($M$2-K145)+COUNT($U$7:U144)*($M$4/60))</f>
        <v>-1.3291833333333334</v>
      </c>
      <c r="N145" s="5">
        <f t="shared" si="44"/>
        <v>2.3375333333333335</v>
      </c>
      <c r="P145" s="5">
        <f t="shared" si="45"/>
        <v>-0.99590000000000001</v>
      </c>
      <c r="R145" s="3">
        <f t="shared" si="46"/>
        <v>0.67081666666666673</v>
      </c>
      <c r="V145">
        <f t="shared" si="37"/>
        <v>4</v>
      </c>
      <c r="W145">
        <f t="shared" si="38"/>
        <v>0.67081666666666673</v>
      </c>
      <c r="X145">
        <f t="shared" si="42"/>
        <v>0.11619999999999986</v>
      </c>
      <c r="Y145">
        <v>1.9114499999999999</v>
      </c>
      <c r="Z145">
        <f>MAX($Q$6:Q145)+MAX($R$6:R145)</f>
        <v>2.3375333333333335</v>
      </c>
      <c r="AA145">
        <f t="shared" si="43"/>
        <v>0.42608333333333359</v>
      </c>
      <c r="AB145">
        <f t="shared" si="31"/>
        <v>0.42608333333333359</v>
      </c>
      <c r="AC145">
        <f t="shared" si="33"/>
        <v>1.9114499999999999</v>
      </c>
      <c r="AD145">
        <f t="shared" si="34"/>
        <v>0</v>
      </c>
    </row>
    <row r="146" spans="1:30" x14ac:dyDescent="0.25">
      <c r="A146" s="7">
        <f t="shared" si="39"/>
        <v>0</v>
      </c>
      <c r="B146">
        <v>169</v>
      </c>
      <c r="C146">
        <v>47221</v>
      </c>
      <c r="D146" t="s">
        <v>4</v>
      </c>
      <c r="E146">
        <v>8</v>
      </c>
      <c r="F146">
        <v>2</v>
      </c>
      <c r="G146">
        <v>1</v>
      </c>
      <c r="H146" s="5">
        <v>14</v>
      </c>
      <c r="J146" s="5">
        <f t="shared" si="40"/>
        <v>1.6667166666666666</v>
      </c>
      <c r="K146" s="5">
        <f t="shared" si="41"/>
        <v>0.78701666666666659</v>
      </c>
      <c r="L146" s="5">
        <f>(1)*($M$2-J146)+COUNT($U$7:U146)*($M$4/60)</f>
        <v>0.33328333333333338</v>
      </c>
      <c r="M146" s="5">
        <f>(-1)*(($M$2-K146)+COUNT($U$7:U145)*($M$4/60))</f>
        <v>-1.2129833333333333</v>
      </c>
      <c r="N146" s="5">
        <f t="shared" si="44"/>
        <v>2.4537333333333331</v>
      </c>
      <c r="P146" s="5">
        <f t="shared" si="45"/>
        <v>-0.87969999999999993</v>
      </c>
      <c r="R146" s="3">
        <f t="shared" si="46"/>
        <v>0.78701666666666659</v>
      </c>
      <c r="V146">
        <f t="shared" si="37"/>
        <v>3</v>
      </c>
      <c r="W146">
        <f t="shared" si="38"/>
        <v>0.78701666666666659</v>
      </c>
      <c r="X146" t="str">
        <f t="shared" si="42"/>
        <v/>
      </c>
      <c r="Y146">
        <v>2.0285333333333333</v>
      </c>
      <c r="Z146">
        <f>MAX($Q$6:Q146)+MAX($R$6:R146)</f>
        <v>2.4537333333333331</v>
      </c>
      <c r="AA146">
        <f t="shared" si="43"/>
        <v>0.4251999999999998</v>
      </c>
      <c r="AB146">
        <f t="shared" si="31"/>
        <v>0.42608333333333359</v>
      </c>
      <c r="AC146">
        <f t="shared" si="33"/>
        <v>2.0276499999999995</v>
      </c>
      <c r="AD146">
        <f t="shared" si="34"/>
        <v>8.8333333333379116E-4</v>
      </c>
    </row>
    <row r="147" spans="1:30" x14ac:dyDescent="0.25">
      <c r="A147" s="7">
        <f t="shared" si="39"/>
        <v>0</v>
      </c>
      <c r="B147">
        <v>170</v>
      </c>
      <c r="C147">
        <v>47221</v>
      </c>
      <c r="D147" t="s">
        <v>4</v>
      </c>
      <c r="E147">
        <v>8</v>
      </c>
      <c r="F147">
        <v>2</v>
      </c>
      <c r="G147">
        <v>2</v>
      </c>
      <c r="H147" s="5">
        <v>14</v>
      </c>
      <c r="J147" s="5">
        <f t="shared" si="40"/>
        <v>1.6667166666666666</v>
      </c>
      <c r="K147" s="5">
        <f t="shared" si="41"/>
        <v>0.78701666666666659</v>
      </c>
      <c r="L147" s="5">
        <f>(1)*($M$2-J147)+COUNT($U$7:U147)*($M$4/60)</f>
        <v>0.33328333333333338</v>
      </c>
      <c r="M147" s="5">
        <f>(-1)*(($M$2-K147)+COUNT($U$7:U146)*($M$4/60))</f>
        <v>-1.2129833333333333</v>
      </c>
      <c r="N147" s="5">
        <f t="shared" si="44"/>
        <v>2.4537333333333331</v>
      </c>
      <c r="P147" s="5">
        <f t="shared" si="45"/>
        <v>-0.87969999999999993</v>
      </c>
      <c r="R147" s="3">
        <f t="shared" si="46"/>
        <v>0.78701666666666659</v>
      </c>
      <c r="V147">
        <f t="shared" si="37"/>
        <v>4</v>
      </c>
      <c r="W147">
        <f t="shared" si="38"/>
        <v>0.78701666666666659</v>
      </c>
      <c r="X147">
        <f t="shared" si="42"/>
        <v>6.4466666666666672E-2</v>
      </c>
      <c r="Y147">
        <v>2.0285333333333333</v>
      </c>
      <c r="Z147">
        <f>MAX($Q$6:Q147)+MAX($R$6:R147)</f>
        <v>2.4537333333333331</v>
      </c>
      <c r="AA147">
        <f t="shared" si="43"/>
        <v>0.4251999999999998</v>
      </c>
      <c r="AB147">
        <f t="shared" si="31"/>
        <v>0.4251999999999998</v>
      </c>
      <c r="AC147">
        <f t="shared" si="33"/>
        <v>2.0276499999999995</v>
      </c>
      <c r="AD147">
        <f t="shared" si="34"/>
        <v>8.8333333333379116E-4</v>
      </c>
    </row>
    <row r="148" spans="1:30" x14ac:dyDescent="0.25">
      <c r="A148" s="7">
        <f t="shared" si="39"/>
        <v>0</v>
      </c>
      <c r="B148">
        <v>172</v>
      </c>
      <c r="C148">
        <v>51089</v>
      </c>
      <c r="D148" t="s">
        <v>4</v>
      </c>
      <c r="E148">
        <v>8</v>
      </c>
      <c r="F148">
        <v>2</v>
      </c>
      <c r="G148">
        <v>1</v>
      </c>
      <c r="H148" s="5">
        <v>14</v>
      </c>
      <c r="J148" s="5">
        <f t="shared" si="40"/>
        <v>1.6667166666666666</v>
      </c>
      <c r="K148" s="5">
        <f t="shared" si="41"/>
        <v>0.85148333333333326</v>
      </c>
      <c r="L148" s="5">
        <f>(1)*($M$2-J148)+COUNT($U$7:U148)*($M$4/60)</f>
        <v>0.33328333333333338</v>
      </c>
      <c r="M148" s="5">
        <f>(-1)*(($M$2-K148)+COUNT($U$7:U147)*($M$4/60))</f>
        <v>-1.1485166666666666</v>
      </c>
      <c r="N148" s="5">
        <f t="shared" si="44"/>
        <v>2.5181999999999998</v>
      </c>
      <c r="P148" s="5">
        <f t="shared" si="45"/>
        <v>-0.81523333333333325</v>
      </c>
      <c r="R148" s="3">
        <f t="shared" si="46"/>
        <v>0.85148333333333326</v>
      </c>
      <c r="V148">
        <f t="shared" si="37"/>
        <v>3</v>
      </c>
      <c r="W148">
        <f t="shared" si="38"/>
        <v>0.85148333333333326</v>
      </c>
      <c r="X148" t="str">
        <f t="shared" si="42"/>
        <v/>
      </c>
      <c r="Y148">
        <v>2.0943499999999999</v>
      </c>
      <c r="Z148">
        <f>MAX($Q$6:Q148)+MAX($R$6:R148)</f>
        <v>2.5181999999999998</v>
      </c>
      <c r="AA148">
        <f t="shared" si="43"/>
        <v>0.42384999999999984</v>
      </c>
      <c r="AB148">
        <f t="shared" si="31"/>
        <v>0.4251999999999998</v>
      </c>
      <c r="AC148">
        <f t="shared" si="33"/>
        <v>2.093</v>
      </c>
      <c r="AD148">
        <f t="shared" si="34"/>
        <v>1.3499999999999623E-3</v>
      </c>
    </row>
    <row r="149" spans="1:30" x14ac:dyDescent="0.25">
      <c r="A149" s="7">
        <f t="shared" si="39"/>
        <v>0</v>
      </c>
      <c r="B149">
        <v>173</v>
      </c>
      <c r="C149">
        <v>51089</v>
      </c>
      <c r="D149" t="s">
        <v>4</v>
      </c>
      <c r="E149">
        <v>8</v>
      </c>
      <c r="F149">
        <v>2</v>
      </c>
      <c r="G149">
        <v>2</v>
      </c>
      <c r="H149" s="5">
        <v>14</v>
      </c>
      <c r="J149" s="5">
        <f t="shared" si="40"/>
        <v>1.6667166666666666</v>
      </c>
      <c r="K149" s="5">
        <f t="shared" si="41"/>
        <v>0.85148333333333326</v>
      </c>
      <c r="L149" s="5">
        <f>(1)*($M$2-J149)+COUNT($U$7:U149)*($M$4/60)</f>
        <v>0.33328333333333338</v>
      </c>
      <c r="M149" s="5">
        <f>(-1)*(($M$2-K149)+COUNT($U$7:U148)*($M$4/60))</f>
        <v>-1.1485166666666666</v>
      </c>
      <c r="N149" s="5">
        <f t="shared" si="44"/>
        <v>2.5181999999999998</v>
      </c>
      <c r="P149" s="5">
        <f t="shared" si="45"/>
        <v>-0.81523333333333325</v>
      </c>
      <c r="R149" s="3">
        <f t="shared" si="46"/>
        <v>0.85148333333333326</v>
      </c>
      <c r="V149">
        <f t="shared" si="37"/>
        <v>4</v>
      </c>
      <c r="W149">
        <f t="shared" si="38"/>
        <v>0.85148333333333326</v>
      </c>
      <c r="X149" t="str">
        <f t="shared" si="42"/>
        <v/>
      </c>
      <c r="Y149">
        <v>2.0943499999999999</v>
      </c>
      <c r="Z149">
        <f>MAX($Q$6:Q149)+MAX($R$6:R149)</f>
        <v>2.5181999999999998</v>
      </c>
      <c r="AA149">
        <f t="shared" si="43"/>
        <v>0.42384999999999984</v>
      </c>
      <c r="AB149">
        <f t="shared" si="31"/>
        <v>0.42384999999999984</v>
      </c>
      <c r="AC149">
        <f t="shared" si="33"/>
        <v>2.093</v>
      </c>
      <c r="AD149">
        <f t="shared" si="34"/>
        <v>1.3499999999999623E-3</v>
      </c>
    </row>
    <row r="150" spans="1:30" x14ac:dyDescent="0.25">
      <c r="A150" s="7">
        <f t="shared" si="39"/>
        <v>0</v>
      </c>
      <c r="B150">
        <v>174</v>
      </c>
      <c r="C150">
        <v>51089</v>
      </c>
      <c r="D150" t="s">
        <v>4</v>
      </c>
      <c r="E150">
        <v>8</v>
      </c>
      <c r="F150">
        <v>2</v>
      </c>
      <c r="G150">
        <v>1</v>
      </c>
      <c r="H150" s="5">
        <v>14</v>
      </c>
      <c r="J150" s="5">
        <f t="shared" si="40"/>
        <v>1.6667166666666666</v>
      </c>
      <c r="K150" s="5">
        <f t="shared" si="41"/>
        <v>0.85148333333333326</v>
      </c>
      <c r="L150" s="5">
        <f>(1)*($M$2-J150)+COUNT($U$7:U150)*($M$4/60)</f>
        <v>0.33328333333333338</v>
      </c>
      <c r="M150" s="5">
        <f>(-1)*(($M$2-K150)+COUNT($U$7:U149)*($M$4/60))</f>
        <v>-1.1485166666666666</v>
      </c>
      <c r="N150" s="5">
        <f t="shared" si="44"/>
        <v>2.5181999999999998</v>
      </c>
      <c r="P150" s="5">
        <f t="shared" si="45"/>
        <v>-0.81523333333333325</v>
      </c>
      <c r="R150" s="3">
        <f t="shared" si="46"/>
        <v>0.85148333333333326</v>
      </c>
      <c r="V150">
        <f t="shared" si="37"/>
        <v>3</v>
      </c>
      <c r="W150">
        <f t="shared" si="38"/>
        <v>0.85148333333333326</v>
      </c>
      <c r="X150" t="str">
        <f t="shared" si="42"/>
        <v/>
      </c>
      <c r="Y150">
        <v>2.0943499999999999</v>
      </c>
      <c r="Z150">
        <f>MAX($Q$6:Q150)+MAX($R$6:R150)</f>
        <v>2.5181999999999998</v>
      </c>
      <c r="AA150">
        <f t="shared" si="43"/>
        <v>0.42384999999999984</v>
      </c>
      <c r="AB150">
        <f t="shared" si="31"/>
        <v>0.42384999999999984</v>
      </c>
      <c r="AC150">
        <f t="shared" si="33"/>
        <v>2.0943499999999999</v>
      </c>
      <c r="AD150">
        <f t="shared" si="34"/>
        <v>0</v>
      </c>
    </row>
    <row r="151" spans="1:30" x14ac:dyDescent="0.25">
      <c r="A151" s="7">
        <f t="shared" si="39"/>
        <v>0</v>
      </c>
      <c r="B151">
        <v>175</v>
      </c>
      <c r="C151">
        <v>51089</v>
      </c>
      <c r="D151" t="s">
        <v>4</v>
      </c>
      <c r="E151">
        <v>8</v>
      </c>
      <c r="F151">
        <v>2</v>
      </c>
      <c r="G151">
        <v>2</v>
      </c>
      <c r="H151" s="5">
        <v>14</v>
      </c>
      <c r="J151" s="5">
        <f t="shared" si="40"/>
        <v>1.6667166666666666</v>
      </c>
      <c r="K151" s="5">
        <f t="shared" si="41"/>
        <v>0.85148333333333326</v>
      </c>
      <c r="L151" s="5">
        <f>(1)*($M$2-J151)+COUNT($U$7:U151)*($M$4/60)</f>
        <v>0.33328333333333338</v>
      </c>
      <c r="M151" s="5">
        <f>(-1)*(($M$2-K151)+COUNT($U$7:U150)*($M$4/60))</f>
        <v>-1.1485166666666666</v>
      </c>
      <c r="N151" s="5">
        <f t="shared" si="44"/>
        <v>2.5181999999999998</v>
      </c>
      <c r="P151" s="5">
        <f t="shared" si="45"/>
        <v>-0.81523333333333325</v>
      </c>
      <c r="R151" s="3">
        <f t="shared" si="46"/>
        <v>0.85148333333333326</v>
      </c>
      <c r="V151">
        <f t="shared" si="37"/>
        <v>4</v>
      </c>
      <c r="W151">
        <f t="shared" si="38"/>
        <v>0.85148333333333326</v>
      </c>
      <c r="X151" t="str">
        <f t="shared" si="42"/>
        <v/>
      </c>
      <c r="Y151">
        <v>2.0943499999999999</v>
      </c>
      <c r="Z151">
        <f>MAX($Q$6:Q151)+MAX($R$6:R151)</f>
        <v>2.5181999999999998</v>
      </c>
      <c r="AA151">
        <f t="shared" si="43"/>
        <v>0.42384999999999984</v>
      </c>
      <c r="AB151">
        <f t="shared" si="31"/>
        <v>0.42384999999999984</v>
      </c>
      <c r="AC151">
        <f t="shared" si="33"/>
        <v>2.0943499999999999</v>
      </c>
      <c r="AD151">
        <f t="shared" si="34"/>
        <v>0</v>
      </c>
    </row>
    <row r="152" spans="1:30" x14ac:dyDescent="0.25">
      <c r="A152" s="7">
        <f t="shared" si="39"/>
        <v>0</v>
      </c>
      <c r="B152">
        <v>176</v>
      </c>
      <c r="C152">
        <v>51089</v>
      </c>
      <c r="D152" t="s">
        <v>4</v>
      </c>
      <c r="E152">
        <v>8</v>
      </c>
      <c r="F152">
        <v>2</v>
      </c>
      <c r="G152">
        <v>1</v>
      </c>
      <c r="H152" s="5">
        <v>14</v>
      </c>
      <c r="J152" s="5">
        <f t="shared" si="40"/>
        <v>1.6667166666666666</v>
      </c>
      <c r="K152" s="5">
        <f t="shared" si="41"/>
        <v>0.85148333333333326</v>
      </c>
      <c r="L152" s="5">
        <f>(1)*($M$2-J152)+COUNT($U$7:U152)*($M$4/60)</f>
        <v>0.33328333333333338</v>
      </c>
      <c r="M152" s="5">
        <f>(-1)*(($M$2-K152)+COUNT($U$7:U151)*($M$4/60))</f>
        <v>-1.1485166666666666</v>
      </c>
      <c r="N152" s="5">
        <f t="shared" si="44"/>
        <v>2.5181999999999998</v>
      </c>
      <c r="P152" s="5">
        <f t="shared" si="45"/>
        <v>-0.81523333333333325</v>
      </c>
      <c r="R152" s="3">
        <f t="shared" si="46"/>
        <v>0.85148333333333326</v>
      </c>
      <c r="V152">
        <f t="shared" si="37"/>
        <v>3</v>
      </c>
      <c r="W152">
        <f t="shared" si="38"/>
        <v>0.85148333333333326</v>
      </c>
      <c r="X152" t="str">
        <f t="shared" si="42"/>
        <v/>
      </c>
      <c r="Y152">
        <v>2.0943499999999999</v>
      </c>
      <c r="Z152">
        <f>MAX($Q$6:Q152)+MAX($R$6:R152)</f>
        <v>2.5181999999999998</v>
      </c>
      <c r="AA152">
        <f t="shared" si="43"/>
        <v>0.42384999999999984</v>
      </c>
      <c r="AB152">
        <f t="shared" si="31"/>
        <v>0.42384999999999984</v>
      </c>
      <c r="AC152">
        <f t="shared" si="33"/>
        <v>2.0943499999999999</v>
      </c>
      <c r="AD152">
        <f t="shared" si="34"/>
        <v>0</v>
      </c>
    </row>
    <row r="153" spans="1:30" x14ac:dyDescent="0.25">
      <c r="A153" s="7">
        <f t="shared" si="39"/>
        <v>0</v>
      </c>
      <c r="B153">
        <v>177</v>
      </c>
      <c r="C153">
        <v>51089</v>
      </c>
      <c r="D153" t="s">
        <v>8</v>
      </c>
      <c r="E153">
        <v>8</v>
      </c>
      <c r="F153">
        <v>2</v>
      </c>
      <c r="G153">
        <v>2</v>
      </c>
      <c r="H153" s="5">
        <v>14</v>
      </c>
      <c r="J153" s="5">
        <f t="shared" si="40"/>
        <v>1.6667166666666666</v>
      </c>
      <c r="K153" s="5">
        <f t="shared" si="41"/>
        <v>0.85148333333333326</v>
      </c>
      <c r="L153" s="5">
        <f>(1)*($M$2-J153)+COUNT($U$7:U153)*($M$4/60)</f>
        <v>0.33328333333333338</v>
      </c>
      <c r="M153" s="5">
        <f>(-1)*(($M$2-K153)+COUNT($U$7:U152)*($M$4/60))</f>
        <v>-1.1485166666666666</v>
      </c>
      <c r="N153" s="5">
        <f t="shared" si="44"/>
        <v>2.5181999999999998</v>
      </c>
      <c r="P153" s="5">
        <f t="shared" si="45"/>
        <v>-0.81523333333333325</v>
      </c>
      <c r="R153" s="3">
        <f t="shared" si="46"/>
        <v>0.85148333333333326</v>
      </c>
      <c r="V153">
        <f t="shared" si="37"/>
        <v>4</v>
      </c>
      <c r="W153">
        <f t="shared" si="38"/>
        <v>0.85148333333333326</v>
      </c>
      <c r="X153" t="str">
        <f t="shared" si="42"/>
        <v/>
      </c>
      <c r="Y153">
        <v>2.0943499999999999</v>
      </c>
      <c r="Z153">
        <f>MAX($Q$6:Q153)+MAX($R$6:R153)</f>
        <v>2.5181999999999998</v>
      </c>
      <c r="AA153">
        <f t="shared" si="43"/>
        <v>0.42384999999999984</v>
      </c>
      <c r="AB153">
        <f t="shared" si="31"/>
        <v>0.42384999999999984</v>
      </c>
      <c r="AC153">
        <f t="shared" si="33"/>
        <v>2.0943499999999999</v>
      </c>
      <c r="AD153">
        <f t="shared" si="34"/>
        <v>0</v>
      </c>
    </row>
    <row r="154" spans="1:30" x14ac:dyDescent="0.25">
      <c r="A154" s="7">
        <f t="shared" si="39"/>
        <v>0</v>
      </c>
      <c r="B154">
        <v>178</v>
      </c>
      <c r="C154">
        <v>51089</v>
      </c>
      <c r="D154" t="s">
        <v>8</v>
      </c>
      <c r="E154">
        <v>8</v>
      </c>
      <c r="F154">
        <v>2</v>
      </c>
      <c r="G154">
        <v>1</v>
      </c>
      <c r="H154" s="5">
        <v>14</v>
      </c>
      <c r="J154" s="5">
        <f t="shared" si="40"/>
        <v>1.6667166666666666</v>
      </c>
      <c r="K154" s="5">
        <f t="shared" si="41"/>
        <v>0.85148333333333326</v>
      </c>
      <c r="L154" s="5">
        <f>(1)*($M$2-J154)+COUNT($U$7:U154)*($M$4/60)</f>
        <v>0.33328333333333338</v>
      </c>
      <c r="M154" s="5">
        <f>(-1)*(($M$2-K154)+COUNT($U$7:U153)*($M$4/60))</f>
        <v>-1.1485166666666666</v>
      </c>
      <c r="N154" s="5">
        <f t="shared" si="44"/>
        <v>2.5181999999999998</v>
      </c>
      <c r="P154" s="5">
        <f t="shared" si="45"/>
        <v>-0.81523333333333325</v>
      </c>
      <c r="R154" s="3">
        <f t="shared" si="46"/>
        <v>0.85148333333333326</v>
      </c>
      <c r="V154">
        <f t="shared" si="37"/>
        <v>3</v>
      </c>
      <c r="W154">
        <f t="shared" si="38"/>
        <v>0.85148333333333326</v>
      </c>
      <c r="X154" t="str">
        <f t="shared" si="42"/>
        <v/>
      </c>
      <c r="Y154">
        <v>2.0943499999999999</v>
      </c>
      <c r="Z154">
        <f>MAX($Q$6:Q154)+MAX($R$6:R154)</f>
        <v>2.5181999999999998</v>
      </c>
      <c r="AA154">
        <f t="shared" si="43"/>
        <v>0.42384999999999984</v>
      </c>
      <c r="AB154">
        <f t="shared" ref="AB154:AB217" si="47">AA153</f>
        <v>0.42384999999999984</v>
      </c>
      <c r="AC154">
        <f t="shared" si="33"/>
        <v>2.0943499999999999</v>
      </c>
      <c r="AD154">
        <f t="shared" si="34"/>
        <v>0</v>
      </c>
    </row>
    <row r="155" spans="1:30" x14ac:dyDescent="0.25">
      <c r="A155" s="7">
        <f t="shared" si="39"/>
        <v>0</v>
      </c>
      <c r="B155">
        <v>179</v>
      </c>
      <c r="C155">
        <v>51089</v>
      </c>
      <c r="D155" t="s">
        <v>8</v>
      </c>
      <c r="E155">
        <v>8</v>
      </c>
      <c r="F155">
        <v>2</v>
      </c>
      <c r="G155">
        <v>2</v>
      </c>
      <c r="H155" s="5">
        <v>14</v>
      </c>
      <c r="J155" s="5">
        <f t="shared" si="40"/>
        <v>1.6667166666666666</v>
      </c>
      <c r="K155" s="5">
        <f t="shared" si="41"/>
        <v>0.85148333333333326</v>
      </c>
      <c r="L155" s="5">
        <f>(1)*($M$2-J155)+COUNT($U$7:U155)*($M$4/60)</f>
        <v>0.33328333333333338</v>
      </c>
      <c r="M155" s="5">
        <f>(-1)*(($M$2-K155)+COUNT($U$7:U154)*($M$4/60))</f>
        <v>-1.1485166666666666</v>
      </c>
      <c r="N155" s="5">
        <f t="shared" si="44"/>
        <v>2.5181999999999998</v>
      </c>
      <c r="P155" s="5">
        <f t="shared" si="45"/>
        <v>-0.81523333333333325</v>
      </c>
      <c r="R155" s="3">
        <f t="shared" si="46"/>
        <v>0.85148333333333326</v>
      </c>
      <c r="V155">
        <f t="shared" si="37"/>
        <v>4</v>
      </c>
      <c r="W155">
        <f t="shared" si="38"/>
        <v>0.85148333333333326</v>
      </c>
      <c r="X155" t="str">
        <f t="shared" si="42"/>
        <v/>
      </c>
      <c r="Y155">
        <v>2.0943499999999999</v>
      </c>
      <c r="Z155">
        <f>MAX($Q$6:Q155)+MAX($R$6:R155)</f>
        <v>2.5181999999999998</v>
      </c>
      <c r="AA155">
        <f t="shared" si="43"/>
        <v>0.42384999999999984</v>
      </c>
      <c r="AB155">
        <f t="shared" si="47"/>
        <v>0.42384999999999984</v>
      </c>
      <c r="AC155">
        <f t="shared" ref="AC155:AC218" si="48">Z155-AB154</f>
        <v>2.0943499999999999</v>
      </c>
      <c r="AD155">
        <f t="shared" ref="AD155:AD218" si="49">Y155-AC155</f>
        <v>0</v>
      </c>
    </row>
    <row r="156" spans="1:30" x14ac:dyDescent="0.25">
      <c r="A156" s="7">
        <f t="shared" si="39"/>
        <v>0</v>
      </c>
      <c r="B156">
        <v>180</v>
      </c>
      <c r="C156">
        <v>51089</v>
      </c>
      <c r="D156" t="s">
        <v>8</v>
      </c>
      <c r="E156">
        <v>8</v>
      </c>
      <c r="F156">
        <v>2</v>
      </c>
      <c r="G156">
        <v>1</v>
      </c>
      <c r="H156" s="5">
        <v>14</v>
      </c>
      <c r="J156" s="5">
        <f t="shared" si="40"/>
        <v>1.6667166666666666</v>
      </c>
      <c r="K156" s="5">
        <f t="shared" si="41"/>
        <v>0.85148333333333326</v>
      </c>
      <c r="L156" s="5">
        <f>(1)*($M$2-J156)+COUNT($U$7:U156)*($M$4/60)</f>
        <v>0.33328333333333338</v>
      </c>
      <c r="M156" s="5">
        <f>(-1)*(($M$2-K156)+COUNT($U$7:U155)*($M$4/60))</f>
        <v>-1.1485166666666666</v>
      </c>
      <c r="N156" s="5">
        <f t="shared" si="44"/>
        <v>2.5181999999999998</v>
      </c>
      <c r="P156" s="5">
        <f t="shared" si="45"/>
        <v>-0.81523333333333325</v>
      </c>
      <c r="R156" s="3">
        <f t="shared" si="46"/>
        <v>0.85148333333333326</v>
      </c>
      <c r="V156">
        <f t="shared" si="37"/>
        <v>3</v>
      </c>
      <c r="W156">
        <f t="shared" si="38"/>
        <v>0.85148333333333326</v>
      </c>
      <c r="X156" t="str">
        <f t="shared" si="42"/>
        <v/>
      </c>
      <c r="Y156">
        <v>2.0943499999999999</v>
      </c>
      <c r="Z156">
        <f>MAX($Q$6:Q156)+MAX($R$6:R156)</f>
        <v>2.5181999999999998</v>
      </c>
      <c r="AA156">
        <f t="shared" si="43"/>
        <v>0.42384999999999984</v>
      </c>
      <c r="AB156">
        <f t="shared" si="47"/>
        <v>0.42384999999999984</v>
      </c>
      <c r="AC156">
        <f t="shared" si="48"/>
        <v>2.0943499999999999</v>
      </c>
      <c r="AD156">
        <f t="shared" si="49"/>
        <v>0</v>
      </c>
    </row>
    <row r="157" spans="1:30" x14ac:dyDescent="0.25">
      <c r="A157" s="7">
        <f t="shared" si="39"/>
        <v>0</v>
      </c>
      <c r="B157">
        <v>181</v>
      </c>
      <c r="C157">
        <v>51089</v>
      </c>
      <c r="D157" t="s">
        <v>8</v>
      </c>
      <c r="E157">
        <v>8</v>
      </c>
      <c r="F157">
        <v>2</v>
      </c>
      <c r="G157">
        <v>2</v>
      </c>
      <c r="H157" s="5">
        <v>14</v>
      </c>
      <c r="J157" s="5">
        <f t="shared" si="40"/>
        <v>1.6667166666666666</v>
      </c>
      <c r="K157" s="5">
        <f t="shared" si="41"/>
        <v>0.85148333333333326</v>
      </c>
      <c r="L157" s="5">
        <f>(1)*($M$2-J157)+COUNT($U$7:U157)*($M$4/60)</f>
        <v>0.33328333333333338</v>
      </c>
      <c r="M157" s="5">
        <f>(-1)*(($M$2-K157)+COUNT($U$7:U156)*($M$4/60))</f>
        <v>-1.1485166666666666</v>
      </c>
      <c r="N157" s="5">
        <f t="shared" si="44"/>
        <v>2.5181999999999998</v>
      </c>
      <c r="P157" s="5">
        <f t="shared" si="45"/>
        <v>-0.81523333333333325</v>
      </c>
      <c r="R157" s="3">
        <f t="shared" si="46"/>
        <v>0.85148333333333326</v>
      </c>
      <c r="V157">
        <f t="shared" si="37"/>
        <v>4</v>
      </c>
      <c r="W157">
        <f t="shared" si="38"/>
        <v>0.85148333333333326</v>
      </c>
      <c r="X157">
        <f t="shared" si="42"/>
        <v>0.11103333333333332</v>
      </c>
      <c r="Y157">
        <v>2.0943499999999999</v>
      </c>
      <c r="Z157">
        <f>MAX($Q$6:Q157)+MAX($R$6:R157)</f>
        <v>2.5181999999999998</v>
      </c>
      <c r="AA157">
        <f t="shared" si="43"/>
        <v>0.42384999999999984</v>
      </c>
      <c r="AB157">
        <f t="shared" si="47"/>
        <v>0.42384999999999984</v>
      </c>
      <c r="AC157">
        <f t="shared" si="48"/>
        <v>2.0943499999999999</v>
      </c>
      <c r="AD157">
        <f t="shared" si="49"/>
        <v>0</v>
      </c>
    </row>
    <row r="158" spans="1:30" x14ac:dyDescent="0.25">
      <c r="A158" s="7">
        <f t="shared" si="39"/>
        <v>1</v>
      </c>
      <c r="B158" s="6">
        <v>183</v>
      </c>
      <c r="C158">
        <v>57751</v>
      </c>
      <c r="D158" t="s">
        <v>8</v>
      </c>
      <c r="E158">
        <v>8</v>
      </c>
      <c r="F158">
        <v>2</v>
      </c>
      <c r="G158">
        <v>2</v>
      </c>
      <c r="H158" s="5">
        <v>14</v>
      </c>
      <c r="J158" s="5">
        <f t="shared" si="40"/>
        <v>1.6667166666666666</v>
      </c>
      <c r="K158" s="5">
        <f t="shared" si="41"/>
        <v>0.96251666666666658</v>
      </c>
      <c r="L158" s="5">
        <f>(1)*($M$2-J158)+COUNT($U$7:U158)*($M$4/60)</f>
        <v>0.33328333333333338</v>
      </c>
      <c r="M158" s="5">
        <f>(-1)*(($M$2-K158)+COUNT($U$7:U157)*($M$4/60))</f>
        <v>-1.0374833333333333</v>
      </c>
      <c r="N158" s="5">
        <f t="shared" si="44"/>
        <v>2.6292333333333331</v>
      </c>
      <c r="P158" s="5">
        <f t="shared" si="45"/>
        <v>-0.70419999999999994</v>
      </c>
      <c r="R158" s="3">
        <f t="shared" si="46"/>
        <v>0.96251666666666658</v>
      </c>
      <c r="V158">
        <f t="shared" si="37"/>
        <v>4</v>
      </c>
      <c r="W158">
        <f t="shared" si="38"/>
        <v>0.96251666666666658</v>
      </c>
      <c r="X158">
        <f t="shared" si="42"/>
        <v>0.70425000000000015</v>
      </c>
      <c r="Y158">
        <v>2.2070500000000002</v>
      </c>
      <c r="Z158">
        <f>MAX($Q$6:Q158)+MAX($R$6:R158)</f>
        <v>2.6292333333333331</v>
      </c>
      <c r="AA158">
        <f t="shared" si="43"/>
        <v>0.42218333333333291</v>
      </c>
      <c r="AB158">
        <f t="shared" si="47"/>
        <v>0.42384999999999984</v>
      </c>
      <c r="AC158">
        <f t="shared" si="48"/>
        <v>2.2053833333333333</v>
      </c>
      <c r="AD158">
        <f t="shared" si="49"/>
        <v>1.6666666666669272E-3</v>
      </c>
    </row>
    <row r="159" spans="1:30" x14ac:dyDescent="0.25">
      <c r="A159" s="7">
        <f t="shared" si="39"/>
        <v>0</v>
      </c>
      <c r="B159" s="6">
        <v>183</v>
      </c>
      <c r="C159">
        <v>100006</v>
      </c>
      <c r="D159" t="s">
        <v>8</v>
      </c>
      <c r="E159">
        <v>8</v>
      </c>
      <c r="F159">
        <v>2</v>
      </c>
      <c r="G159">
        <v>2</v>
      </c>
      <c r="H159" s="5">
        <v>7</v>
      </c>
      <c r="J159" s="5">
        <f t="shared" si="40"/>
        <v>1.6667666666666667</v>
      </c>
      <c r="K159" s="5">
        <f t="shared" si="41"/>
        <v>0.96251666666666658</v>
      </c>
      <c r="L159" s="5">
        <f>(1)*($M$2-J159)+COUNT($U$7:U159)*($M$4/60)</f>
        <v>0.33323333333333327</v>
      </c>
      <c r="M159" s="5">
        <f>(-1)*(($M$2-K159)+COUNT($U$7:U158)*($M$4/60))</f>
        <v>-1.0374833333333333</v>
      </c>
      <c r="N159" s="5">
        <f t="shared" si="44"/>
        <v>2.6292833333333334</v>
      </c>
      <c r="P159" s="5">
        <f t="shared" si="45"/>
        <v>-0.70425000000000004</v>
      </c>
      <c r="Q159" s="3">
        <f t="shared" ref="Q159:Q179" si="50">W159*IF(H159=7,1,0)</f>
        <v>1.6667666666666667</v>
      </c>
      <c r="V159">
        <f t="shared" si="37"/>
        <v>4</v>
      </c>
      <c r="W159">
        <f t="shared" si="38"/>
        <v>1.6667666666666667</v>
      </c>
      <c r="X159" t="str">
        <f t="shared" si="42"/>
        <v/>
      </c>
      <c r="Y159">
        <v>2.2070500000000002</v>
      </c>
      <c r="Z159">
        <f>MAX($Q$6:Q159)+MAX($R$6:R159)</f>
        <v>2.6292833333333334</v>
      </c>
      <c r="AA159">
        <f t="shared" si="43"/>
        <v>0.42223333333333324</v>
      </c>
      <c r="AB159">
        <f t="shared" si="47"/>
        <v>0.42218333333333291</v>
      </c>
      <c r="AC159">
        <f t="shared" si="48"/>
        <v>2.2054333333333336</v>
      </c>
      <c r="AD159">
        <f t="shared" si="49"/>
        <v>1.6166666666665996E-3</v>
      </c>
    </row>
    <row r="160" spans="1:30" x14ac:dyDescent="0.25">
      <c r="A160" s="7">
        <f t="shared" si="39"/>
        <v>0</v>
      </c>
      <c r="B160">
        <v>184</v>
      </c>
      <c r="C160">
        <v>100006</v>
      </c>
      <c r="D160" t="s">
        <v>8</v>
      </c>
      <c r="E160">
        <v>8</v>
      </c>
      <c r="F160">
        <v>2</v>
      </c>
      <c r="G160">
        <v>1</v>
      </c>
      <c r="H160" s="5">
        <v>7</v>
      </c>
      <c r="J160" s="5">
        <f t="shared" si="40"/>
        <v>1.6667666666666667</v>
      </c>
      <c r="K160" s="5">
        <f t="shared" si="41"/>
        <v>0.96251666666666658</v>
      </c>
      <c r="L160" s="5">
        <f>(1)*($M$2-J160)+COUNT($U$7:U160)*($M$4/60)</f>
        <v>0.33323333333333327</v>
      </c>
      <c r="M160" s="5">
        <f>(-1)*(($M$2-K160)+COUNT($U$7:U159)*($M$4/60))</f>
        <v>-1.0374833333333333</v>
      </c>
      <c r="N160" s="5">
        <f t="shared" si="44"/>
        <v>2.6292833333333334</v>
      </c>
      <c r="P160" s="5">
        <f t="shared" si="45"/>
        <v>-0.70425000000000004</v>
      </c>
      <c r="Q160" s="3">
        <f t="shared" si="50"/>
        <v>1.6667666666666667</v>
      </c>
      <c r="V160">
        <f t="shared" si="37"/>
        <v>3</v>
      </c>
      <c r="W160">
        <f t="shared" si="38"/>
        <v>1.6667666666666667</v>
      </c>
      <c r="X160" t="str">
        <f t="shared" si="42"/>
        <v/>
      </c>
      <c r="Y160">
        <v>2.2070500000000002</v>
      </c>
      <c r="Z160">
        <f>MAX($Q$6:Q160)+MAX($R$6:R160)</f>
        <v>2.6292833333333334</v>
      </c>
      <c r="AA160">
        <f t="shared" si="43"/>
        <v>0.42223333333333324</v>
      </c>
      <c r="AB160">
        <f t="shared" si="47"/>
        <v>0.42223333333333324</v>
      </c>
      <c r="AC160">
        <f t="shared" si="48"/>
        <v>2.2071000000000005</v>
      </c>
      <c r="AD160">
        <f t="shared" si="49"/>
        <v>-5.000000000032756E-5</v>
      </c>
    </row>
    <row r="161" spans="1:30" x14ac:dyDescent="0.25">
      <c r="A161" s="7">
        <f t="shared" si="39"/>
        <v>0</v>
      </c>
      <c r="B161">
        <v>185</v>
      </c>
      <c r="C161">
        <v>100006</v>
      </c>
      <c r="D161" t="s">
        <v>8</v>
      </c>
      <c r="E161">
        <v>8</v>
      </c>
      <c r="F161">
        <v>2</v>
      </c>
      <c r="G161">
        <v>2</v>
      </c>
      <c r="H161" s="5">
        <v>7</v>
      </c>
      <c r="J161" s="5">
        <f t="shared" si="40"/>
        <v>1.6667666666666667</v>
      </c>
      <c r="K161" s="5">
        <f t="shared" si="41"/>
        <v>0.96251666666666658</v>
      </c>
      <c r="L161" s="5">
        <f>(1)*($M$2-J161)+COUNT($U$7:U161)*($M$4/60)</f>
        <v>0.33323333333333327</v>
      </c>
      <c r="M161" s="5">
        <f>(-1)*(($M$2-K161)+COUNT($U$7:U160)*($M$4/60))</f>
        <v>-1.0374833333333333</v>
      </c>
      <c r="N161" s="5">
        <f t="shared" si="44"/>
        <v>2.6292833333333334</v>
      </c>
      <c r="P161" s="5">
        <f t="shared" si="45"/>
        <v>-0.70425000000000004</v>
      </c>
      <c r="Q161" s="3">
        <f t="shared" si="50"/>
        <v>1.6667666666666667</v>
      </c>
      <c r="V161">
        <f t="shared" si="37"/>
        <v>4</v>
      </c>
      <c r="W161">
        <f t="shared" si="38"/>
        <v>1.6667666666666667</v>
      </c>
      <c r="X161" t="str">
        <f t="shared" si="42"/>
        <v/>
      </c>
      <c r="Y161">
        <v>2.2070500000000002</v>
      </c>
      <c r="Z161">
        <f>MAX($Q$6:Q161)+MAX($R$6:R161)</f>
        <v>2.6292833333333334</v>
      </c>
      <c r="AA161">
        <f t="shared" si="43"/>
        <v>0.42223333333333324</v>
      </c>
      <c r="AB161">
        <f t="shared" si="47"/>
        <v>0.42223333333333324</v>
      </c>
      <c r="AC161">
        <f t="shared" si="48"/>
        <v>2.2070500000000002</v>
      </c>
      <c r="AD161">
        <f t="shared" si="49"/>
        <v>0</v>
      </c>
    </row>
    <row r="162" spans="1:30" x14ac:dyDescent="0.25">
      <c r="A162" s="7">
        <f t="shared" si="39"/>
        <v>0</v>
      </c>
      <c r="B162">
        <v>186</v>
      </c>
      <c r="C162">
        <v>100006</v>
      </c>
      <c r="D162" t="s">
        <v>8</v>
      </c>
      <c r="E162">
        <v>8</v>
      </c>
      <c r="F162">
        <v>2</v>
      </c>
      <c r="G162">
        <v>1</v>
      </c>
      <c r="H162" s="5">
        <v>7</v>
      </c>
      <c r="J162" s="5">
        <f t="shared" si="40"/>
        <v>1.6667666666666667</v>
      </c>
      <c r="K162" s="5">
        <f t="shared" si="41"/>
        <v>0.96251666666666658</v>
      </c>
      <c r="L162" s="5">
        <f>(1)*($M$2-J162)+COUNT($U$7:U162)*($M$4/60)</f>
        <v>0.33323333333333327</v>
      </c>
      <c r="M162" s="5">
        <f>(-1)*(($M$2-K162)+COUNT($U$7:U161)*($M$4/60))</f>
        <v>-1.0374833333333333</v>
      </c>
      <c r="N162" s="5">
        <f t="shared" si="44"/>
        <v>2.6292833333333334</v>
      </c>
      <c r="P162" s="5">
        <f t="shared" si="45"/>
        <v>-0.70425000000000004</v>
      </c>
      <c r="Q162" s="3">
        <f t="shared" si="50"/>
        <v>1.6667666666666667</v>
      </c>
      <c r="V162">
        <f t="shared" si="37"/>
        <v>3</v>
      </c>
      <c r="W162">
        <f t="shared" si="38"/>
        <v>1.6667666666666667</v>
      </c>
      <c r="X162" t="str">
        <f t="shared" si="42"/>
        <v/>
      </c>
      <c r="Y162">
        <v>2.2070500000000002</v>
      </c>
      <c r="Z162">
        <f>MAX($Q$6:Q162)+MAX($R$6:R162)</f>
        <v>2.6292833333333334</v>
      </c>
      <c r="AA162">
        <f t="shared" si="43"/>
        <v>0.42223333333333324</v>
      </c>
      <c r="AB162">
        <f t="shared" si="47"/>
        <v>0.42223333333333324</v>
      </c>
      <c r="AC162">
        <f t="shared" si="48"/>
        <v>2.2070500000000002</v>
      </c>
      <c r="AD162">
        <f t="shared" si="49"/>
        <v>0</v>
      </c>
    </row>
    <row r="163" spans="1:30" x14ac:dyDescent="0.25">
      <c r="A163" s="7">
        <f t="shared" si="39"/>
        <v>0</v>
      </c>
      <c r="B163">
        <v>188</v>
      </c>
      <c r="C163">
        <v>100006</v>
      </c>
      <c r="D163" t="s">
        <v>8</v>
      </c>
      <c r="E163">
        <v>8</v>
      </c>
      <c r="F163">
        <v>2</v>
      </c>
      <c r="G163">
        <v>1</v>
      </c>
      <c r="H163" s="5">
        <v>7</v>
      </c>
      <c r="J163" s="5">
        <f t="shared" si="40"/>
        <v>1.6667666666666667</v>
      </c>
      <c r="K163" s="5">
        <f t="shared" si="41"/>
        <v>0.96251666666666658</v>
      </c>
      <c r="L163" s="5">
        <f>(1)*($M$2-J163)+COUNT($U$7:U163)*($M$4/60)</f>
        <v>0.33323333333333327</v>
      </c>
      <c r="M163" s="5">
        <f>(-1)*(($M$2-K163)+COUNT($U$7:U162)*($M$4/60))</f>
        <v>-1.0374833333333333</v>
      </c>
      <c r="N163" s="5">
        <f t="shared" si="44"/>
        <v>2.6292833333333334</v>
      </c>
      <c r="P163" s="5">
        <f t="shared" si="45"/>
        <v>-0.70425000000000004</v>
      </c>
      <c r="Q163" s="3">
        <f t="shared" si="50"/>
        <v>1.6667666666666667</v>
      </c>
      <c r="V163">
        <f t="shared" si="37"/>
        <v>3</v>
      </c>
      <c r="W163">
        <f t="shared" si="38"/>
        <v>1.6667666666666667</v>
      </c>
      <c r="X163" t="str">
        <f t="shared" si="42"/>
        <v/>
      </c>
      <c r="Y163">
        <v>2.2070500000000002</v>
      </c>
      <c r="Z163">
        <f>MAX($Q$6:Q163)+MAX($R$6:R163)</f>
        <v>2.6292833333333334</v>
      </c>
      <c r="AA163">
        <f t="shared" si="43"/>
        <v>0.42223333333333324</v>
      </c>
      <c r="AB163">
        <f t="shared" si="47"/>
        <v>0.42223333333333324</v>
      </c>
      <c r="AC163">
        <f t="shared" si="48"/>
        <v>2.2070500000000002</v>
      </c>
      <c r="AD163">
        <f t="shared" si="49"/>
        <v>0</v>
      </c>
    </row>
    <row r="164" spans="1:30" x14ac:dyDescent="0.25">
      <c r="A164" s="7">
        <f t="shared" si="39"/>
        <v>0</v>
      </c>
      <c r="B164">
        <v>189</v>
      </c>
      <c r="C164">
        <v>100006</v>
      </c>
      <c r="D164" t="s">
        <v>8</v>
      </c>
      <c r="E164">
        <v>8</v>
      </c>
      <c r="F164">
        <v>2</v>
      </c>
      <c r="G164">
        <v>2</v>
      </c>
      <c r="H164" s="5">
        <v>7</v>
      </c>
      <c r="J164" s="5">
        <f t="shared" si="40"/>
        <v>1.6667666666666667</v>
      </c>
      <c r="K164" s="5">
        <f t="shared" si="41"/>
        <v>0.96251666666666658</v>
      </c>
      <c r="L164" s="5">
        <f>(1)*($M$2-J164)+COUNT($U$7:U164)*($M$4/60)</f>
        <v>0.33323333333333327</v>
      </c>
      <c r="M164" s="5">
        <f>(-1)*(($M$2-K164)+COUNT($U$7:U163)*($M$4/60))</f>
        <v>-1.0374833333333333</v>
      </c>
      <c r="N164" s="5">
        <f t="shared" si="44"/>
        <v>2.6292833333333334</v>
      </c>
      <c r="P164" s="5">
        <f t="shared" si="45"/>
        <v>-0.70425000000000004</v>
      </c>
      <c r="Q164" s="3">
        <f t="shared" si="50"/>
        <v>1.6667666666666667</v>
      </c>
      <c r="V164">
        <f t="shared" si="37"/>
        <v>4</v>
      </c>
      <c r="W164">
        <f t="shared" si="38"/>
        <v>1.6667666666666667</v>
      </c>
      <c r="X164" t="str">
        <f t="shared" si="42"/>
        <v/>
      </c>
      <c r="Y164">
        <v>2.2070500000000002</v>
      </c>
      <c r="Z164">
        <f>MAX($Q$6:Q164)+MAX($R$6:R164)</f>
        <v>2.6292833333333334</v>
      </c>
      <c r="AA164">
        <f t="shared" si="43"/>
        <v>0.42223333333333324</v>
      </c>
      <c r="AB164">
        <f t="shared" si="47"/>
        <v>0.42223333333333324</v>
      </c>
      <c r="AC164">
        <f t="shared" si="48"/>
        <v>2.2070500000000002</v>
      </c>
      <c r="AD164">
        <f t="shared" si="49"/>
        <v>0</v>
      </c>
    </row>
    <row r="165" spans="1:30" x14ac:dyDescent="0.25">
      <c r="A165" s="7">
        <f t="shared" si="39"/>
        <v>0</v>
      </c>
      <c r="B165">
        <v>190</v>
      </c>
      <c r="C165">
        <v>100006</v>
      </c>
      <c r="D165" t="s">
        <v>8</v>
      </c>
      <c r="E165">
        <v>8</v>
      </c>
      <c r="F165">
        <v>2</v>
      </c>
      <c r="G165">
        <v>1</v>
      </c>
      <c r="H165" s="5">
        <v>7</v>
      </c>
      <c r="J165" s="5">
        <f t="shared" si="40"/>
        <v>1.6667666666666667</v>
      </c>
      <c r="K165" s="5">
        <f t="shared" si="41"/>
        <v>0.96251666666666658</v>
      </c>
      <c r="L165" s="5">
        <f>(1)*($M$2-J165)+COUNT($U$7:U165)*($M$4/60)</f>
        <v>0.33323333333333327</v>
      </c>
      <c r="M165" s="5">
        <f>(-1)*(($M$2-K165)+COUNT($U$7:U164)*($M$4/60))</f>
        <v>-1.0374833333333333</v>
      </c>
      <c r="N165" s="5">
        <f t="shared" si="44"/>
        <v>2.6292833333333334</v>
      </c>
      <c r="P165" s="5">
        <f t="shared" si="45"/>
        <v>-0.70425000000000004</v>
      </c>
      <c r="Q165" s="3">
        <f t="shared" si="50"/>
        <v>1.6667666666666667</v>
      </c>
      <c r="V165">
        <f t="shared" si="37"/>
        <v>3</v>
      </c>
      <c r="W165">
        <f t="shared" si="38"/>
        <v>1.6667666666666667</v>
      </c>
      <c r="X165" t="str">
        <f t="shared" si="42"/>
        <v/>
      </c>
      <c r="Y165">
        <v>2.2070500000000002</v>
      </c>
      <c r="Z165">
        <f>MAX($Q$6:Q165)+MAX($R$6:R165)</f>
        <v>2.6292833333333334</v>
      </c>
      <c r="AA165">
        <f t="shared" si="43"/>
        <v>0.42223333333333324</v>
      </c>
      <c r="AB165">
        <f t="shared" si="47"/>
        <v>0.42223333333333324</v>
      </c>
      <c r="AC165">
        <f t="shared" si="48"/>
        <v>2.2070500000000002</v>
      </c>
      <c r="AD165">
        <f t="shared" si="49"/>
        <v>0</v>
      </c>
    </row>
    <row r="166" spans="1:30" x14ac:dyDescent="0.25">
      <c r="A166" s="7">
        <f t="shared" si="39"/>
        <v>0</v>
      </c>
      <c r="B166">
        <v>191</v>
      </c>
      <c r="C166">
        <v>100006</v>
      </c>
      <c r="D166" t="s">
        <v>7</v>
      </c>
      <c r="E166">
        <v>8</v>
      </c>
      <c r="F166">
        <v>2</v>
      </c>
      <c r="G166">
        <v>2</v>
      </c>
      <c r="H166" s="5">
        <v>7</v>
      </c>
      <c r="J166" s="5">
        <f t="shared" si="40"/>
        <v>1.6667666666666667</v>
      </c>
      <c r="K166" s="5">
        <f t="shared" si="41"/>
        <v>0.96251666666666658</v>
      </c>
      <c r="L166" s="5">
        <f>(1)*($M$2-J166)+COUNT($U$7:U166)*($M$4/60)</f>
        <v>0.33323333333333327</v>
      </c>
      <c r="M166" s="5">
        <f>(-1)*(($M$2-K166)+COUNT($U$7:U165)*($M$4/60))</f>
        <v>-1.0374833333333333</v>
      </c>
      <c r="N166" s="5">
        <f t="shared" si="44"/>
        <v>2.6292833333333334</v>
      </c>
      <c r="P166" s="5">
        <f t="shared" si="45"/>
        <v>-0.70425000000000004</v>
      </c>
      <c r="Q166" s="3">
        <f t="shared" si="50"/>
        <v>1.6667666666666667</v>
      </c>
      <c r="V166">
        <f t="shared" si="37"/>
        <v>4</v>
      </c>
      <c r="W166">
        <f t="shared" si="38"/>
        <v>1.6667666666666667</v>
      </c>
      <c r="X166" t="str">
        <f t="shared" si="42"/>
        <v/>
      </c>
      <c r="Y166">
        <v>2.2070500000000002</v>
      </c>
      <c r="Z166">
        <f>MAX($Q$6:Q166)+MAX($R$6:R166)</f>
        <v>2.6292833333333334</v>
      </c>
      <c r="AA166">
        <f t="shared" si="43"/>
        <v>0.42223333333333324</v>
      </c>
      <c r="AB166">
        <f t="shared" si="47"/>
        <v>0.42223333333333324</v>
      </c>
      <c r="AC166">
        <f t="shared" si="48"/>
        <v>2.2070500000000002</v>
      </c>
      <c r="AD166">
        <f t="shared" si="49"/>
        <v>0</v>
      </c>
    </row>
    <row r="167" spans="1:30" x14ac:dyDescent="0.25">
      <c r="A167" s="7">
        <f t="shared" si="39"/>
        <v>0</v>
      </c>
      <c r="B167">
        <v>192</v>
      </c>
      <c r="C167">
        <v>100006</v>
      </c>
      <c r="D167" t="s">
        <v>7</v>
      </c>
      <c r="E167">
        <v>8</v>
      </c>
      <c r="F167">
        <v>2</v>
      </c>
      <c r="G167">
        <v>1</v>
      </c>
      <c r="H167" s="5">
        <v>7</v>
      </c>
      <c r="J167" s="5">
        <f t="shared" si="40"/>
        <v>1.6667666666666667</v>
      </c>
      <c r="K167" s="5">
        <f t="shared" si="41"/>
        <v>0.96251666666666658</v>
      </c>
      <c r="L167" s="5">
        <f>(1)*($M$2-J167)+COUNT($U$7:U167)*($M$4/60)</f>
        <v>0.33323333333333327</v>
      </c>
      <c r="M167" s="5">
        <f>(-1)*(($M$2-K167)+COUNT($U$7:U166)*($M$4/60))</f>
        <v>-1.0374833333333333</v>
      </c>
      <c r="N167" s="5">
        <f t="shared" si="44"/>
        <v>2.6292833333333334</v>
      </c>
      <c r="P167" s="5">
        <f t="shared" si="45"/>
        <v>-0.70425000000000004</v>
      </c>
      <c r="Q167" s="3">
        <f t="shared" si="50"/>
        <v>1.6667666666666667</v>
      </c>
      <c r="V167">
        <f t="shared" si="37"/>
        <v>3</v>
      </c>
      <c r="W167">
        <f t="shared" si="38"/>
        <v>1.6667666666666667</v>
      </c>
      <c r="X167" t="str">
        <f t="shared" si="42"/>
        <v/>
      </c>
      <c r="Y167">
        <v>2.2070500000000002</v>
      </c>
      <c r="Z167">
        <f>MAX($Q$6:Q167)+MAX($R$6:R167)</f>
        <v>2.6292833333333334</v>
      </c>
      <c r="AA167">
        <f t="shared" si="43"/>
        <v>0.42223333333333324</v>
      </c>
      <c r="AB167">
        <f t="shared" si="47"/>
        <v>0.42223333333333324</v>
      </c>
      <c r="AC167">
        <f t="shared" si="48"/>
        <v>2.2070500000000002</v>
      </c>
      <c r="AD167">
        <f t="shared" si="49"/>
        <v>0</v>
      </c>
    </row>
    <row r="168" spans="1:30" x14ac:dyDescent="0.25">
      <c r="A168" s="7">
        <f t="shared" si="39"/>
        <v>0</v>
      </c>
      <c r="B168">
        <v>193</v>
      </c>
      <c r="C168">
        <v>100006</v>
      </c>
      <c r="D168" t="s">
        <v>6</v>
      </c>
      <c r="E168">
        <v>8</v>
      </c>
      <c r="F168">
        <v>2</v>
      </c>
      <c r="G168">
        <v>2</v>
      </c>
      <c r="H168" s="5">
        <v>7</v>
      </c>
      <c r="J168" s="5">
        <f t="shared" si="40"/>
        <v>1.6667666666666667</v>
      </c>
      <c r="K168" s="5">
        <f t="shared" si="41"/>
        <v>0.96251666666666658</v>
      </c>
      <c r="L168" s="5">
        <f>(1)*($M$2-J168)+COUNT($U$7:U168)*($M$4/60)</f>
        <v>0.33323333333333327</v>
      </c>
      <c r="M168" s="5">
        <f>(-1)*(($M$2-K168)+COUNT($U$7:U167)*($M$4/60))</f>
        <v>-1.0374833333333333</v>
      </c>
      <c r="N168" s="5">
        <f t="shared" si="44"/>
        <v>2.6292833333333334</v>
      </c>
      <c r="P168" s="5">
        <f t="shared" si="45"/>
        <v>-0.70425000000000004</v>
      </c>
      <c r="Q168" s="3">
        <f t="shared" si="50"/>
        <v>1.6667666666666667</v>
      </c>
      <c r="V168">
        <f t="shared" si="37"/>
        <v>4</v>
      </c>
      <c r="W168">
        <f t="shared" si="38"/>
        <v>1.6667666666666667</v>
      </c>
      <c r="X168" t="str">
        <f t="shared" si="42"/>
        <v/>
      </c>
      <c r="Y168">
        <v>2.2070500000000002</v>
      </c>
      <c r="Z168">
        <f>MAX($Q$6:Q168)+MAX($R$6:R168)</f>
        <v>2.6292833333333334</v>
      </c>
      <c r="AA168">
        <f t="shared" si="43"/>
        <v>0.42223333333333324</v>
      </c>
      <c r="AB168">
        <f t="shared" si="47"/>
        <v>0.42223333333333324</v>
      </c>
      <c r="AC168">
        <f t="shared" si="48"/>
        <v>2.2070500000000002</v>
      </c>
      <c r="AD168">
        <f t="shared" si="49"/>
        <v>0</v>
      </c>
    </row>
    <row r="169" spans="1:30" x14ac:dyDescent="0.25">
      <c r="A169" s="7">
        <f t="shared" si="39"/>
        <v>0</v>
      </c>
      <c r="B169">
        <v>194</v>
      </c>
      <c r="C169">
        <v>100006</v>
      </c>
      <c r="D169" t="s">
        <v>6</v>
      </c>
      <c r="E169">
        <v>8</v>
      </c>
      <c r="F169">
        <v>2</v>
      </c>
      <c r="G169">
        <v>1</v>
      </c>
      <c r="H169" s="5">
        <v>7</v>
      </c>
      <c r="J169" s="5">
        <f t="shared" si="40"/>
        <v>1.6667666666666667</v>
      </c>
      <c r="K169" s="5">
        <f t="shared" si="41"/>
        <v>0.96251666666666658</v>
      </c>
      <c r="L169" s="5">
        <f>(1)*($M$2-J169)+COUNT($U$7:U169)*($M$4/60)</f>
        <v>0.33323333333333327</v>
      </c>
      <c r="M169" s="5">
        <f>(-1)*(($M$2-K169)+COUNT($U$7:U168)*($M$4/60))</f>
        <v>-1.0374833333333333</v>
      </c>
      <c r="N169" s="5">
        <f t="shared" si="44"/>
        <v>2.6292833333333334</v>
      </c>
      <c r="P169" s="5">
        <f t="shared" si="45"/>
        <v>-0.70425000000000004</v>
      </c>
      <c r="Q169" s="3">
        <f t="shared" si="50"/>
        <v>1.6667666666666667</v>
      </c>
      <c r="V169">
        <f t="shared" si="37"/>
        <v>3</v>
      </c>
      <c r="W169">
        <f t="shared" si="38"/>
        <v>1.6667666666666667</v>
      </c>
      <c r="X169" t="str">
        <f t="shared" si="42"/>
        <v/>
      </c>
      <c r="Y169">
        <v>2.2070500000000002</v>
      </c>
      <c r="Z169">
        <f>MAX($Q$6:Q169)+MAX($R$6:R169)</f>
        <v>2.6292833333333334</v>
      </c>
      <c r="AA169">
        <f t="shared" si="43"/>
        <v>0.42223333333333324</v>
      </c>
      <c r="AB169">
        <f t="shared" si="47"/>
        <v>0.42223333333333324</v>
      </c>
      <c r="AC169">
        <f t="shared" si="48"/>
        <v>2.2070500000000002</v>
      </c>
      <c r="AD169">
        <f t="shared" si="49"/>
        <v>0</v>
      </c>
    </row>
    <row r="170" spans="1:30" x14ac:dyDescent="0.25">
      <c r="A170" s="7">
        <f t="shared" si="39"/>
        <v>0</v>
      </c>
      <c r="B170">
        <v>196</v>
      </c>
      <c r="C170">
        <v>100006</v>
      </c>
      <c r="D170" t="s">
        <v>5</v>
      </c>
      <c r="E170">
        <v>9</v>
      </c>
      <c r="F170">
        <v>1</v>
      </c>
      <c r="G170">
        <v>2</v>
      </c>
      <c r="H170" s="5">
        <v>7</v>
      </c>
      <c r="J170" s="5">
        <f t="shared" si="40"/>
        <v>1.6667666666666667</v>
      </c>
      <c r="K170" s="5">
        <f t="shared" si="41"/>
        <v>0.96251666666666658</v>
      </c>
      <c r="L170" s="5">
        <f>(1)*($M$2-J170)+COUNT($U$7:U170)*($M$4/60)</f>
        <v>0.33323333333333327</v>
      </c>
      <c r="M170" s="5">
        <f>(-1)*(($M$2-K170)+COUNT($U$7:U169)*($M$4/60))</f>
        <v>-1.0374833333333333</v>
      </c>
      <c r="N170" s="5">
        <f t="shared" si="44"/>
        <v>2.6292833333333334</v>
      </c>
      <c r="P170" s="5">
        <f t="shared" si="45"/>
        <v>-0.70425000000000004</v>
      </c>
      <c r="Q170" s="3">
        <f t="shared" si="50"/>
        <v>1.6667666666666667</v>
      </c>
      <c r="T170" s="1">
        <f>AVERAGE(Q168:R175)*ABS(F170-F169)</f>
        <v>1.7729229166666669</v>
      </c>
      <c r="U170" s="1">
        <f>-W170*ABS(F170-F169)</f>
        <v>-1.6667666666666667</v>
      </c>
      <c r="V170">
        <f t="shared" si="37"/>
        <v>4</v>
      </c>
      <c r="W170">
        <f t="shared" si="38"/>
        <v>1.6667666666666667</v>
      </c>
      <c r="X170" t="str">
        <f t="shared" si="42"/>
        <v/>
      </c>
      <c r="Y170">
        <v>2.2070500000000002</v>
      </c>
      <c r="Z170">
        <f>MAX($Q$6:Q170)+MAX($R$6:R170)</f>
        <v>2.6292833333333334</v>
      </c>
      <c r="AA170">
        <f t="shared" si="43"/>
        <v>0.42223333333333324</v>
      </c>
      <c r="AB170">
        <f t="shared" si="47"/>
        <v>0.42223333333333324</v>
      </c>
      <c r="AC170">
        <f t="shared" si="48"/>
        <v>2.2070500000000002</v>
      </c>
      <c r="AD170">
        <f t="shared" si="49"/>
        <v>0</v>
      </c>
    </row>
    <row r="171" spans="1:30" x14ac:dyDescent="0.25">
      <c r="A171" s="7">
        <f t="shared" si="39"/>
        <v>0</v>
      </c>
      <c r="B171">
        <v>197</v>
      </c>
      <c r="C171">
        <v>100006</v>
      </c>
      <c r="D171" t="s">
        <v>5</v>
      </c>
      <c r="E171">
        <v>9</v>
      </c>
      <c r="F171">
        <v>1</v>
      </c>
      <c r="G171">
        <v>1</v>
      </c>
      <c r="H171" s="5">
        <v>7</v>
      </c>
      <c r="J171" s="5">
        <f t="shared" si="40"/>
        <v>1.6667666666666667</v>
      </c>
      <c r="K171" s="5">
        <f t="shared" si="41"/>
        <v>0.96251666666666658</v>
      </c>
      <c r="L171" s="5">
        <f>(1)*($M$2-J171)+COUNT($U$7:U171)*($M$4/60)</f>
        <v>0.33323333333333327</v>
      </c>
      <c r="M171" s="5">
        <f>(-1)*(($M$2-K171)+COUNT($U$7:U170)*($M$4/60))</f>
        <v>-1.0374833333333333</v>
      </c>
      <c r="N171" s="5">
        <f t="shared" si="44"/>
        <v>2.6292833333333334</v>
      </c>
      <c r="P171" s="5">
        <f t="shared" si="45"/>
        <v>-0.70425000000000004</v>
      </c>
      <c r="Q171" s="3">
        <f t="shared" si="50"/>
        <v>1.6667666666666667</v>
      </c>
      <c r="V171">
        <f t="shared" si="37"/>
        <v>3</v>
      </c>
      <c r="W171">
        <f t="shared" si="38"/>
        <v>1.6667666666666667</v>
      </c>
      <c r="X171" t="str">
        <f t="shared" si="42"/>
        <v/>
      </c>
      <c r="Y171">
        <v>2.2070500000000002</v>
      </c>
      <c r="Z171">
        <f>MAX($Q$6:Q171)+MAX($R$6:R171)</f>
        <v>2.6292833333333334</v>
      </c>
      <c r="AA171">
        <f t="shared" si="43"/>
        <v>0.42223333333333324</v>
      </c>
      <c r="AB171">
        <f t="shared" si="47"/>
        <v>0.42223333333333324</v>
      </c>
      <c r="AC171">
        <f t="shared" si="48"/>
        <v>2.2070500000000002</v>
      </c>
      <c r="AD171">
        <f t="shared" si="49"/>
        <v>0</v>
      </c>
    </row>
    <row r="172" spans="1:30" x14ac:dyDescent="0.25">
      <c r="A172" s="7">
        <f t="shared" si="39"/>
        <v>0</v>
      </c>
      <c r="B172">
        <v>198</v>
      </c>
      <c r="C172">
        <v>100006</v>
      </c>
      <c r="D172" t="s">
        <v>5</v>
      </c>
      <c r="E172">
        <v>9</v>
      </c>
      <c r="F172">
        <v>1</v>
      </c>
      <c r="G172">
        <v>2</v>
      </c>
      <c r="H172" s="5">
        <v>7</v>
      </c>
      <c r="J172" s="5">
        <f t="shared" si="40"/>
        <v>1.6667666666666667</v>
      </c>
      <c r="K172" s="5">
        <f t="shared" si="41"/>
        <v>0.96251666666666658</v>
      </c>
      <c r="L172" s="5">
        <f>(1)*($M$2-J172)+COUNT($U$7:U172)*($M$4/60)</f>
        <v>0.33323333333333327</v>
      </c>
      <c r="M172" s="5">
        <f>(-1)*(($M$2-K172)+COUNT($U$7:U171)*($M$4/60))</f>
        <v>-1.0374833333333333</v>
      </c>
      <c r="N172" s="5">
        <f t="shared" si="44"/>
        <v>2.6292833333333334</v>
      </c>
      <c r="P172" s="5">
        <f t="shared" si="45"/>
        <v>-0.70425000000000004</v>
      </c>
      <c r="Q172" s="3">
        <f t="shared" si="50"/>
        <v>1.6667666666666667</v>
      </c>
      <c r="V172">
        <f t="shared" si="37"/>
        <v>4</v>
      </c>
      <c r="W172">
        <f t="shared" si="38"/>
        <v>1.6667666666666667</v>
      </c>
      <c r="X172" t="str">
        <f t="shared" si="42"/>
        <v/>
      </c>
      <c r="Y172">
        <v>2.2070500000000002</v>
      </c>
      <c r="Z172">
        <f>MAX($Q$6:Q172)+MAX($R$6:R172)</f>
        <v>2.6292833333333334</v>
      </c>
      <c r="AA172">
        <f t="shared" si="43"/>
        <v>0.42223333333333324</v>
      </c>
      <c r="AB172">
        <f t="shared" si="47"/>
        <v>0.42223333333333324</v>
      </c>
      <c r="AC172">
        <f t="shared" si="48"/>
        <v>2.2070500000000002</v>
      </c>
      <c r="AD172">
        <f t="shared" si="49"/>
        <v>0</v>
      </c>
    </row>
    <row r="173" spans="1:30" x14ac:dyDescent="0.25">
      <c r="A173" s="7">
        <f t="shared" si="39"/>
        <v>0</v>
      </c>
      <c r="B173">
        <v>199</v>
      </c>
      <c r="C173">
        <v>100006</v>
      </c>
      <c r="D173" t="s">
        <v>4</v>
      </c>
      <c r="E173">
        <v>9</v>
      </c>
      <c r="F173">
        <v>1</v>
      </c>
      <c r="G173">
        <v>1</v>
      </c>
      <c r="H173" s="5">
        <v>7</v>
      </c>
      <c r="J173" s="5">
        <f t="shared" si="40"/>
        <v>1.6667666666666667</v>
      </c>
      <c r="K173" s="5">
        <f t="shared" si="41"/>
        <v>0.96251666666666658</v>
      </c>
      <c r="L173" s="5">
        <f>(1)*($M$2-J173)+COUNT($U$7:U173)*($M$4/60)</f>
        <v>0.33323333333333327</v>
      </c>
      <c r="M173" s="5">
        <f>(-1)*(($M$2-K173)+COUNT($U$7:U172)*($M$4/60))</f>
        <v>-1.0374833333333333</v>
      </c>
      <c r="N173" s="5">
        <f t="shared" si="44"/>
        <v>2.6292833333333334</v>
      </c>
      <c r="P173" s="5">
        <f t="shared" si="45"/>
        <v>-0.70425000000000004</v>
      </c>
      <c r="Q173" s="3">
        <f t="shared" si="50"/>
        <v>1.6667666666666667</v>
      </c>
      <c r="V173">
        <f t="shared" si="37"/>
        <v>3</v>
      </c>
      <c r="W173">
        <f t="shared" si="38"/>
        <v>1.6667666666666667</v>
      </c>
      <c r="X173">
        <f t="shared" si="42"/>
        <v>0.42461666666666664</v>
      </c>
      <c r="Y173">
        <v>2.2070500000000002</v>
      </c>
      <c r="Z173">
        <f>MAX($Q$6:Q173)+MAX($R$6:R173)</f>
        <v>2.6292833333333334</v>
      </c>
      <c r="AA173">
        <f t="shared" si="43"/>
        <v>0.42223333333333324</v>
      </c>
      <c r="AB173">
        <f t="shared" si="47"/>
        <v>0.42223333333333324</v>
      </c>
      <c r="AC173">
        <f t="shared" si="48"/>
        <v>2.2070500000000002</v>
      </c>
      <c r="AD173">
        <f t="shared" si="49"/>
        <v>0</v>
      </c>
    </row>
    <row r="174" spans="1:30" x14ac:dyDescent="0.25">
      <c r="A174" s="7">
        <f t="shared" si="39"/>
        <v>1</v>
      </c>
      <c r="B174" s="6">
        <v>201</v>
      </c>
      <c r="C174">
        <v>125483</v>
      </c>
      <c r="D174" t="s">
        <v>4</v>
      </c>
      <c r="E174">
        <v>9</v>
      </c>
      <c r="F174">
        <v>1</v>
      </c>
      <c r="G174">
        <v>2</v>
      </c>
      <c r="H174" s="5">
        <v>7</v>
      </c>
      <c r="J174" s="5">
        <f t="shared" si="40"/>
        <v>2.0913833333333334</v>
      </c>
      <c r="K174" s="5">
        <f t="shared" si="41"/>
        <v>0.96251666666666658</v>
      </c>
      <c r="L174" s="5">
        <f>(1)*($M$2-J174)+COUNT($U$7:U174)*($M$4/60)</f>
        <v>-9.1383333333333372E-2</v>
      </c>
      <c r="M174" s="5">
        <f>(-1)*(($M$2-K174)+COUNT($U$7:U173)*($M$4/60))</f>
        <v>-1.0374833333333333</v>
      </c>
      <c r="N174" s="5">
        <f t="shared" si="44"/>
        <v>3.0539000000000001</v>
      </c>
      <c r="P174" s="5">
        <f t="shared" si="45"/>
        <v>-1.1288666666666667</v>
      </c>
      <c r="Q174" s="3">
        <f t="shared" si="50"/>
        <v>2.0913833333333334</v>
      </c>
      <c r="V174">
        <f t="shared" si="37"/>
        <v>4</v>
      </c>
      <c r="W174">
        <f t="shared" si="38"/>
        <v>2.0913833333333334</v>
      </c>
      <c r="X174">
        <f t="shared" si="42"/>
        <v>1.6666666666331764E-5</v>
      </c>
      <c r="Y174">
        <v>2.6320999999999999</v>
      </c>
      <c r="Z174">
        <f>MAX($Q$6:Q174)+MAX($R$6:R174)</f>
        <v>3.0539000000000001</v>
      </c>
      <c r="AA174">
        <f t="shared" si="43"/>
        <v>0.42180000000000017</v>
      </c>
      <c r="AB174">
        <f t="shared" si="47"/>
        <v>0.42223333333333324</v>
      </c>
      <c r="AC174">
        <f t="shared" si="48"/>
        <v>2.6316666666666668</v>
      </c>
      <c r="AD174">
        <f t="shared" si="49"/>
        <v>4.3333333333306356E-4</v>
      </c>
    </row>
    <row r="175" spans="1:30" x14ac:dyDescent="0.25">
      <c r="A175" s="7">
        <f t="shared" si="39"/>
        <v>0</v>
      </c>
      <c r="B175" s="6">
        <v>201</v>
      </c>
      <c r="C175">
        <v>125484</v>
      </c>
      <c r="D175" t="s">
        <v>4</v>
      </c>
      <c r="E175">
        <v>9</v>
      </c>
      <c r="F175">
        <v>1</v>
      </c>
      <c r="G175">
        <v>2</v>
      </c>
      <c r="H175" s="5">
        <v>7</v>
      </c>
      <c r="J175" s="5">
        <f t="shared" si="40"/>
        <v>2.0913999999999997</v>
      </c>
      <c r="K175" s="5">
        <f t="shared" si="41"/>
        <v>0.96251666666666658</v>
      </c>
      <c r="L175" s="5">
        <f>(1)*($M$2-J175)+COUNT($U$7:U175)*($M$4/60)</f>
        <v>-9.1399999999999704E-2</v>
      </c>
      <c r="M175" s="5">
        <f>(-1)*(($M$2-K175)+COUNT($U$7:U174)*($M$4/60))</f>
        <v>-1.0374833333333333</v>
      </c>
      <c r="N175" s="5">
        <f t="shared" si="44"/>
        <v>3.0539166666666664</v>
      </c>
      <c r="P175" s="5">
        <f t="shared" si="45"/>
        <v>-1.128883333333333</v>
      </c>
      <c r="Q175" s="3">
        <f t="shared" si="50"/>
        <v>2.0913999999999997</v>
      </c>
      <c r="V175">
        <f t="shared" si="37"/>
        <v>4</v>
      </c>
      <c r="W175">
        <f t="shared" si="38"/>
        <v>2.0913999999999997</v>
      </c>
      <c r="X175" t="str">
        <f t="shared" si="42"/>
        <v/>
      </c>
      <c r="Y175">
        <v>2.6320999999999999</v>
      </c>
      <c r="Z175">
        <f>MAX($Q$6:Q175)+MAX($R$6:R175)</f>
        <v>3.0539166666666664</v>
      </c>
      <c r="AA175">
        <f t="shared" si="43"/>
        <v>0.42181666666666651</v>
      </c>
      <c r="AB175">
        <f t="shared" si="47"/>
        <v>0.42180000000000017</v>
      </c>
      <c r="AC175">
        <f t="shared" si="48"/>
        <v>2.6316833333333332</v>
      </c>
      <c r="AD175">
        <f t="shared" si="49"/>
        <v>4.166666666667318E-4</v>
      </c>
    </row>
    <row r="176" spans="1:30" x14ac:dyDescent="0.25">
      <c r="A176" s="7">
        <f t="shared" si="39"/>
        <v>0</v>
      </c>
      <c r="B176">
        <v>202</v>
      </c>
      <c r="C176">
        <v>125484</v>
      </c>
      <c r="D176" t="s">
        <v>8</v>
      </c>
      <c r="E176">
        <v>9</v>
      </c>
      <c r="F176">
        <v>1</v>
      </c>
      <c r="G176">
        <v>1</v>
      </c>
      <c r="H176" s="5">
        <v>7</v>
      </c>
      <c r="J176" s="5">
        <f t="shared" si="40"/>
        <v>2.0913999999999997</v>
      </c>
      <c r="K176" s="5">
        <f t="shared" si="41"/>
        <v>0.96251666666666658</v>
      </c>
      <c r="L176" s="5">
        <f>(1)*($M$2-J176)+COUNT($U$7:U176)*($M$4/60)</f>
        <v>-9.1399999999999704E-2</v>
      </c>
      <c r="M176" s="5">
        <f>(-1)*(($M$2-K176)+COUNT($U$7:U175)*($M$4/60))</f>
        <v>-1.0374833333333333</v>
      </c>
      <c r="N176" s="5">
        <f t="shared" si="44"/>
        <v>3.0539166666666664</v>
      </c>
      <c r="P176" s="5">
        <f t="shared" si="45"/>
        <v>-1.128883333333333</v>
      </c>
      <c r="Q176" s="3">
        <f t="shared" si="50"/>
        <v>2.0913999999999997</v>
      </c>
      <c r="V176">
        <f t="shared" si="37"/>
        <v>3</v>
      </c>
      <c r="W176">
        <f t="shared" si="38"/>
        <v>2.0913999999999997</v>
      </c>
      <c r="X176" t="str">
        <f t="shared" si="42"/>
        <v/>
      </c>
      <c r="Y176">
        <v>2.6320999999999999</v>
      </c>
      <c r="Z176">
        <f>MAX($Q$6:Q176)+MAX($R$6:R176)</f>
        <v>3.0539166666666664</v>
      </c>
      <c r="AA176">
        <f t="shared" si="43"/>
        <v>0.42181666666666651</v>
      </c>
      <c r="AB176">
        <f t="shared" si="47"/>
        <v>0.42181666666666651</v>
      </c>
      <c r="AC176">
        <f t="shared" si="48"/>
        <v>2.6321166666666662</v>
      </c>
      <c r="AD176">
        <f t="shared" si="49"/>
        <v>-1.6666666666331764E-5</v>
      </c>
    </row>
    <row r="177" spans="1:30" x14ac:dyDescent="0.25">
      <c r="A177" s="7">
        <f t="shared" si="39"/>
        <v>0</v>
      </c>
      <c r="B177">
        <v>203</v>
      </c>
      <c r="C177">
        <v>125484</v>
      </c>
      <c r="D177" t="s">
        <v>8</v>
      </c>
      <c r="E177">
        <v>9</v>
      </c>
      <c r="F177">
        <v>1</v>
      </c>
      <c r="G177">
        <v>2</v>
      </c>
      <c r="H177" s="5">
        <v>7</v>
      </c>
      <c r="J177" s="5">
        <f t="shared" si="40"/>
        <v>2.0913999999999997</v>
      </c>
      <c r="K177" s="5">
        <f t="shared" si="41"/>
        <v>0.96251666666666658</v>
      </c>
      <c r="L177" s="5">
        <f>(1)*($M$2-J177)+COUNT($U$7:U177)*($M$4/60)</f>
        <v>-9.1399999999999704E-2</v>
      </c>
      <c r="M177" s="5">
        <f>(-1)*(($M$2-K177)+COUNT($U$7:U176)*($M$4/60))</f>
        <v>-1.0374833333333333</v>
      </c>
      <c r="N177" s="5">
        <f t="shared" si="44"/>
        <v>3.0539166666666664</v>
      </c>
      <c r="P177" s="5">
        <f t="shared" si="45"/>
        <v>-1.128883333333333</v>
      </c>
      <c r="Q177" s="3">
        <f t="shared" si="50"/>
        <v>2.0913999999999997</v>
      </c>
      <c r="V177">
        <f t="shared" si="37"/>
        <v>4</v>
      </c>
      <c r="W177">
        <f t="shared" si="38"/>
        <v>2.0913999999999997</v>
      </c>
      <c r="X177" t="str">
        <f t="shared" si="42"/>
        <v/>
      </c>
      <c r="Y177">
        <v>2.6320999999999999</v>
      </c>
      <c r="Z177">
        <f>MAX($Q$6:Q177)+MAX($R$6:R177)</f>
        <v>3.0539166666666664</v>
      </c>
      <c r="AA177">
        <f t="shared" si="43"/>
        <v>0.42181666666666651</v>
      </c>
      <c r="AB177">
        <f t="shared" si="47"/>
        <v>0.42181666666666651</v>
      </c>
      <c r="AC177">
        <f t="shared" si="48"/>
        <v>2.6320999999999999</v>
      </c>
      <c r="AD177">
        <f t="shared" si="49"/>
        <v>0</v>
      </c>
    </row>
    <row r="178" spans="1:30" x14ac:dyDescent="0.25">
      <c r="A178" s="7">
        <f t="shared" si="39"/>
        <v>0</v>
      </c>
      <c r="B178">
        <v>204</v>
      </c>
      <c r="C178">
        <v>125484</v>
      </c>
      <c r="D178" t="s">
        <v>8</v>
      </c>
      <c r="E178">
        <v>9</v>
      </c>
      <c r="F178">
        <v>1</v>
      </c>
      <c r="G178">
        <v>1</v>
      </c>
      <c r="H178" s="5">
        <v>7</v>
      </c>
      <c r="J178" s="5">
        <f t="shared" si="40"/>
        <v>2.0913999999999997</v>
      </c>
      <c r="K178" s="5">
        <f t="shared" si="41"/>
        <v>0.96251666666666658</v>
      </c>
      <c r="L178" s="5">
        <f>(1)*($M$2-J178)+COUNT($U$7:U178)*($M$4/60)</f>
        <v>-9.1399999999999704E-2</v>
      </c>
      <c r="M178" s="5">
        <f>(-1)*(($M$2-K178)+COUNT($U$7:U177)*($M$4/60))</f>
        <v>-1.0374833333333333</v>
      </c>
      <c r="N178" s="5">
        <f t="shared" si="44"/>
        <v>3.0539166666666664</v>
      </c>
      <c r="P178" s="5">
        <f t="shared" si="45"/>
        <v>-1.128883333333333</v>
      </c>
      <c r="Q178" s="3">
        <f t="shared" si="50"/>
        <v>2.0913999999999997</v>
      </c>
      <c r="V178">
        <f t="shared" si="37"/>
        <v>3</v>
      </c>
      <c r="W178">
        <f t="shared" si="38"/>
        <v>2.0913999999999997</v>
      </c>
      <c r="X178">
        <f t="shared" si="42"/>
        <v>2.2883333333333589E-2</v>
      </c>
      <c r="Y178">
        <v>2.6320999999999999</v>
      </c>
      <c r="Z178">
        <f>MAX($Q$6:Q178)+MAX($R$6:R178)</f>
        <v>3.0539166666666664</v>
      </c>
      <c r="AA178">
        <f t="shared" si="43"/>
        <v>0.42181666666666651</v>
      </c>
      <c r="AB178">
        <f t="shared" si="47"/>
        <v>0.42181666666666651</v>
      </c>
      <c r="AC178">
        <f t="shared" si="48"/>
        <v>2.6320999999999999</v>
      </c>
      <c r="AD178">
        <f t="shared" si="49"/>
        <v>0</v>
      </c>
    </row>
    <row r="179" spans="1:30" x14ac:dyDescent="0.25">
      <c r="A179" s="7">
        <f t="shared" si="39"/>
        <v>1</v>
      </c>
      <c r="B179" s="6">
        <v>206</v>
      </c>
      <c r="C179">
        <v>126857</v>
      </c>
      <c r="D179" t="s">
        <v>8</v>
      </c>
      <c r="E179">
        <v>9</v>
      </c>
      <c r="F179">
        <v>1</v>
      </c>
      <c r="G179">
        <v>1</v>
      </c>
      <c r="H179" s="5">
        <v>7</v>
      </c>
      <c r="J179" s="5">
        <f t="shared" si="40"/>
        <v>2.1142833333333333</v>
      </c>
      <c r="K179" s="5">
        <f t="shared" si="41"/>
        <v>0.96251666666666658</v>
      </c>
      <c r="L179" s="5">
        <f>(1)*($M$2-J179)+COUNT($U$7:U179)*($M$4/60)</f>
        <v>-0.11428333333333329</v>
      </c>
      <c r="M179" s="5">
        <f>(-1)*(($M$2-K179)+COUNT($U$7:U178)*($M$4/60))</f>
        <v>-1.0374833333333333</v>
      </c>
      <c r="N179" s="5">
        <f t="shared" si="44"/>
        <v>3.0768</v>
      </c>
      <c r="P179" s="5">
        <f t="shared" si="45"/>
        <v>-1.1517666666666666</v>
      </c>
      <c r="Q179" s="3">
        <f t="shared" si="50"/>
        <v>2.1142833333333333</v>
      </c>
      <c r="V179">
        <f t="shared" si="37"/>
        <v>3</v>
      </c>
      <c r="W179">
        <f t="shared" si="38"/>
        <v>2.1142833333333333</v>
      </c>
      <c r="X179">
        <f t="shared" si="42"/>
        <v>1.1517499999999998</v>
      </c>
      <c r="Y179">
        <v>2.6552833333333337</v>
      </c>
      <c r="Z179">
        <f>MAX($Q$6:Q179)+MAX($R$6:R179)</f>
        <v>3.0768</v>
      </c>
      <c r="AA179">
        <f t="shared" si="43"/>
        <v>0.42151666666666632</v>
      </c>
      <c r="AB179">
        <f t="shared" si="47"/>
        <v>0.42181666666666651</v>
      </c>
      <c r="AC179">
        <f t="shared" si="48"/>
        <v>2.6549833333333335</v>
      </c>
      <c r="AD179">
        <f t="shared" si="49"/>
        <v>3.00000000000189E-4</v>
      </c>
    </row>
    <row r="180" spans="1:30" x14ac:dyDescent="0.25">
      <c r="A180" s="7">
        <f t="shared" si="39"/>
        <v>0</v>
      </c>
      <c r="B180" s="6">
        <v>206</v>
      </c>
      <c r="C180">
        <v>57752</v>
      </c>
      <c r="D180" t="s">
        <v>8</v>
      </c>
      <c r="E180">
        <v>9</v>
      </c>
      <c r="F180">
        <v>1</v>
      </c>
      <c r="G180">
        <v>1</v>
      </c>
      <c r="H180" s="5">
        <v>14</v>
      </c>
      <c r="J180" s="5">
        <f t="shared" si="40"/>
        <v>2.1142833333333333</v>
      </c>
      <c r="K180" s="5">
        <f t="shared" si="41"/>
        <v>0.96253333333333335</v>
      </c>
      <c r="L180" s="5">
        <f>(1)*($M$2-J180)+COUNT($U$7:U180)*($M$4/60)</f>
        <v>-0.11428333333333329</v>
      </c>
      <c r="M180" s="5">
        <f>(-1)*(($M$2-K180)+COUNT($U$7:U179)*($M$4/60))</f>
        <v>-1.0374666666666665</v>
      </c>
      <c r="N180" s="5">
        <f t="shared" si="44"/>
        <v>3.0768166666666668</v>
      </c>
      <c r="P180" s="5">
        <f t="shared" si="45"/>
        <v>-1.1517499999999998</v>
      </c>
      <c r="R180" s="3">
        <f>W180*IF(H180=14,1,0)</f>
        <v>0.96253333333333335</v>
      </c>
      <c r="V180">
        <f t="shared" si="37"/>
        <v>3</v>
      </c>
      <c r="W180">
        <f t="shared" si="38"/>
        <v>0.96253333333333335</v>
      </c>
      <c r="X180" t="str">
        <f t="shared" si="42"/>
        <v/>
      </c>
      <c r="Y180">
        <v>2.6552833333333337</v>
      </c>
      <c r="Z180">
        <f>MAX($Q$6:Q180)+MAX($R$6:R180)</f>
        <v>3.0768166666666668</v>
      </c>
      <c r="AA180">
        <f t="shared" si="43"/>
        <v>0.42153333333333309</v>
      </c>
      <c r="AB180">
        <f t="shared" si="47"/>
        <v>0.42151666666666632</v>
      </c>
      <c r="AC180">
        <f t="shared" si="48"/>
        <v>2.6550000000000002</v>
      </c>
      <c r="AD180">
        <f t="shared" si="49"/>
        <v>2.8333333333341315E-4</v>
      </c>
    </row>
    <row r="181" spans="1:30" x14ac:dyDescent="0.25">
      <c r="A181" s="7">
        <f t="shared" si="39"/>
        <v>0</v>
      </c>
      <c r="B181">
        <v>207</v>
      </c>
      <c r="C181">
        <v>57752</v>
      </c>
      <c r="D181" t="s">
        <v>8</v>
      </c>
      <c r="E181">
        <v>9</v>
      </c>
      <c r="F181">
        <v>1</v>
      </c>
      <c r="G181">
        <v>2</v>
      </c>
      <c r="H181" s="5">
        <v>14</v>
      </c>
      <c r="J181" s="5">
        <f t="shared" si="40"/>
        <v>2.1142833333333333</v>
      </c>
      <c r="K181" s="5">
        <f t="shared" si="41"/>
        <v>0.96253333333333335</v>
      </c>
      <c r="L181" s="5">
        <f>(1)*($M$2-J181)+COUNT($U$7:U181)*($M$4/60)</f>
        <v>-0.11428333333333329</v>
      </c>
      <c r="M181" s="5">
        <f>(-1)*(($M$2-K181)+COUNT($U$7:U180)*($M$4/60))</f>
        <v>-1.0374666666666665</v>
      </c>
      <c r="N181" s="5">
        <f t="shared" si="44"/>
        <v>3.0768166666666668</v>
      </c>
      <c r="P181" s="5">
        <f t="shared" si="45"/>
        <v>-1.1517499999999998</v>
      </c>
      <c r="R181" s="3">
        <f>W181*IF(H181=14,1,0)</f>
        <v>0.96253333333333335</v>
      </c>
      <c r="V181">
        <f t="shared" si="37"/>
        <v>4</v>
      </c>
      <c r="W181">
        <f t="shared" si="38"/>
        <v>0.96253333333333335</v>
      </c>
      <c r="X181" t="str">
        <f t="shared" si="42"/>
        <v/>
      </c>
      <c r="Y181">
        <v>2.6552833333333337</v>
      </c>
      <c r="Z181">
        <f>MAX($Q$6:Q181)+MAX($R$6:R181)</f>
        <v>3.0768166666666668</v>
      </c>
      <c r="AA181">
        <f t="shared" si="43"/>
        <v>0.42153333333333309</v>
      </c>
      <c r="AB181">
        <f t="shared" si="47"/>
        <v>0.42153333333333309</v>
      </c>
      <c r="AC181">
        <f t="shared" si="48"/>
        <v>2.6553000000000004</v>
      </c>
      <c r="AD181">
        <f t="shared" si="49"/>
        <v>-1.6666666666775853E-5</v>
      </c>
    </row>
    <row r="182" spans="1:30" x14ac:dyDescent="0.25">
      <c r="A182" s="7">
        <f t="shared" si="39"/>
        <v>0</v>
      </c>
      <c r="B182">
        <v>208</v>
      </c>
      <c r="C182">
        <v>57752</v>
      </c>
      <c r="D182" t="s">
        <v>8</v>
      </c>
      <c r="E182">
        <v>9</v>
      </c>
      <c r="F182">
        <v>1</v>
      </c>
      <c r="G182">
        <v>1</v>
      </c>
      <c r="H182" s="5">
        <v>14</v>
      </c>
      <c r="J182" s="5">
        <f t="shared" si="40"/>
        <v>2.1142833333333333</v>
      </c>
      <c r="K182" s="5">
        <f t="shared" si="41"/>
        <v>0.96253333333333335</v>
      </c>
      <c r="L182" s="5">
        <f>(1)*($M$2-J182)+COUNT($U$7:U182)*($M$4/60)</f>
        <v>-0.11428333333333329</v>
      </c>
      <c r="M182" s="5">
        <f>(-1)*(($M$2-K182)+COUNT($U$7:U181)*($M$4/60))</f>
        <v>-1.0374666666666665</v>
      </c>
      <c r="N182" s="5">
        <f t="shared" si="44"/>
        <v>3.0768166666666668</v>
      </c>
      <c r="P182" s="5">
        <f t="shared" si="45"/>
        <v>-1.1517499999999998</v>
      </c>
      <c r="R182" s="3">
        <f>W182*IF(H182=14,1,0)</f>
        <v>0.96253333333333335</v>
      </c>
      <c r="V182">
        <f t="shared" si="37"/>
        <v>3</v>
      </c>
      <c r="W182">
        <f t="shared" si="38"/>
        <v>0.96253333333333335</v>
      </c>
      <c r="X182">
        <f t="shared" si="42"/>
        <v>1.1517666666666666</v>
      </c>
      <c r="Y182">
        <v>2.6552833333333337</v>
      </c>
      <c r="Z182">
        <f>MAX($Q$6:Q182)+MAX($R$6:R182)</f>
        <v>3.0768166666666668</v>
      </c>
      <c r="AA182">
        <f t="shared" si="43"/>
        <v>0.42153333333333309</v>
      </c>
      <c r="AB182">
        <f t="shared" si="47"/>
        <v>0.42153333333333309</v>
      </c>
      <c r="AC182">
        <f t="shared" si="48"/>
        <v>2.6552833333333337</v>
      </c>
      <c r="AD182">
        <f t="shared" si="49"/>
        <v>0</v>
      </c>
    </row>
    <row r="183" spans="1:30" x14ac:dyDescent="0.25">
      <c r="A183" s="7">
        <f t="shared" si="39"/>
        <v>0</v>
      </c>
      <c r="B183">
        <v>210</v>
      </c>
      <c r="C183">
        <v>126858</v>
      </c>
      <c r="D183" t="s">
        <v>8</v>
      </c>
      <c r="E183">
        <v>9</v>
      </c>
      <c r="F183">
        <v>1</v>
      </c>
      <c r="G183">
        <v>2</v>
      </c>
      <c r="H183" s="5">
        <v>7</v>
      </c>
      <c r="J183" s="5">
        <f t="shared" si="40"/>
        <v>2.1143000000000001</v>
      </c>
      <c r="K183" s="5">
        <f t="shared" si="41"/>
        <v>0.96253333333333335</v>
      </c>
      <c r="L183" s="5">
        <f>(1)*($M$2-J183)+COUNT($U$7:U183)*($M$4/60)</f>
        <v>-0.11430000000000007</v>
      </c>
      <c r="M183" s="5">
        <f>(-1)*(($M$2-K183)+COUNT($U$7:U182)*($M$4/60))</f>
        <v>-1.0374666666666665</v>
      </c>
      <c r="N183" s="5">
        <f t="shared" si="44"/>
        <v>3.0768333333333335</v>
      </c>
      <c r="P183" s="5">
        <f t="shared" si="45"/>
        <v>-1.1517666666666666</v>
      </c>
      <c r="Q183" s="3">
        <f t="shared" ref="Q183:Q190" si="51">W183*IF(H183=7,1,0)</f>
        <v>2.1143000000000001</v>
      </c>
      <c r="V183">
        <f t="shared" si="37"/>
        <v>4</v>
      </c>
      <c r="W183">
        <f t="shared" si="38"/>
        <v>2.1143000000000001</v>
      </c>
      <c r="X183" t="str">
        <f t="shared" si="42"/>
        <v/>
      </c>
      <c r="Y183">
        <v>2.7189166666666664</v>
      </c>
      <c r="Z183">
        <f>MAX($Q$6:Q183)+MAX($R$6:R183)</f>
        <v>3.0768333333333335</v>
      </c>
      <c r="AA183">
        <f t="shared" si="43"/>
        <v>0.3579166666666671</v>
      </c>
      <c r="AB183">
        <f t="shared" si="47"/>
        <v>0.42153333333333309</v>
      </c>
      <c r="AC183">
        <f t="shared" si="48"/>
        <v>2.6553000000000004</v>
      </c>
      <c r="AD183">
        <f t="shared" si="49"/>
        <v>6.3616666666665989E-2</v>
      </c>
    </row>
    <row r="184" spans="1:30" x14ac:dyDescent="0.25">
      <c r="A184" s="7">
        <f t="shared" si="39"/>
        <v>0</v>
      </c>
      <c r="B184">
        <v>212</v>
      </c>
      <c r="C184">
        <v>126858</v>
      </c>
      <c r="D184" t="s">
        <v>8</v>
      </c>
      <c r="E184">
        <v>9</v>
      </c>
      <c r="F184">
        <v>1</v>
      </c>
      <c r="G184">
        <v>2</v>
      </c>
      <c r="H184" s="5">
        <v>7</v>
      </c>
      <c r="J184" s="5">
        <f t="shared" si="40"/>
        <v>2.1143000000000001</v>
      </c>
      <c r="K184" s="5">
        <f t="shared" si="41"/>
        <v>0.96253333333333335</v>
      </c>
      <c r="L184" s="5">
        <f>(1)*($M$2-J184)+COUNT($U$7:U184)*($M$4/60)</f>
        <v>-0.11430000000000007</v>
      </c>
      <c r="M184" s="5">
        <f>(-1)*(($M$2-K184)+COUNT($U$7:U183)*($M$4/60))</f>
        <v>-1.0374666666666665</v>
      </c>
      <c r="N184" s="5">
        <f t="shared" si="44"/>
        <v>3.0768333333333335</v>
      </c>
      <c r="P184" s="5">
        <f t="shared" si="45"/>
        <v>-1.1517666666666666</v>
      </c>
      <c r="Q184" s="3">
        <f t="shared" si="51"/>
        <v>2.1143000000000001</v>
      </c>
      <c r="V184">
        <f t="shared" si="37"/>
        <v>4</v>
      </c>
      <c r="W184">
        <f t="shared" si="38"/>
        <v>2.1143000000000001</v>
      </c>
      <c r="X184" t="str">
        <f t="shared" si="42"/>
        <v/>
      </c>
      <c r="Y184">
        <v>2.7189166666666664</v>
      </c>
      <c r="Z184">
        <f>MAX($Q$6:Q184)+MAX($R$6:R184)</f>
        <v>3.0768333333333335</v>
      </c>
      <c r="AA184">
        <f t="shared" si="43"/>
        <v>0.3579166666666671</v>
      </c>
      <c r="AB184">
        <f t="shared" si="47"/>
        <v>0.3579166666666671</v>
      </c>
      <c r="AC184">
        <f t="shared" si="48"/>
        <v>2.6553000000000004</v>
      </c>
      <c r="AD184">
        <f t="shared" si="49"/>
        <v>6.3616666666665989E-2</v>
      </c>
    </row>
    <row r="185" spans="1:30" x14ac:dyDescent="0.25">
      <c r="A185" s="7">
        <f t="shared" si="39"/>
        <v>0</v>
      </c>
      <c r="B185">
        <v>213</v>
      </c>
      <c r="C185">
        <v>126858</v>
      </c>
      <c r="D185" t="s">
        <v>8</v>
      </c>
      <c r="E185">
        <v>9</v>
      </c>
      <c r="F185">
        <v>1</v>
      </c>
      <c r="G185">
        <v>1</v>
      </c>
      <c r="H185" s="5">
        <v>7</v>
      </c>
      <c r="J185" s="5">
        <f t="shared" si="40"/>
        <v>2.1143000000000001</v>
      </c>
      <c r="K185" s="5">
        <f t="shared" si="41"/>
        <v>0.96253333333333335</v>
      </c>
      <c r="L185" s="5">
        <f>(1)*($M$2-J185)+COUNT($U$7:U185)*($M$4/60)</f>
        <v>-0.11430000000000007</v>
      </c>
      <c r="M185" s="5">
        <f>(-1)*(($M$2-K185)+COUNT($U$7:U184)*($M$4/60))</f>
        <v>-1.0374666666666665</v>
      </c>
      <c r="N185" s="5">
        <f t="shared" si="44"/>
        <v>3.0768333333333335</v>
      </c>
      <c r="P185" s="5">
        <f t="shared" si="45"/>
        <v>-1.1517666666666666</v>
      </c>
      <c r="Q185" s="3">
        <f t="shared" si="51"/>
        <v>2.1143000000000001</v>
      </c>
      <c r="V185">
        <f t="shared" si="37"/>
        <v>3</v>
      </c>
      <c r="W185">
        <f t="shared" si="38"/>
        <v>2.1143000000000001</v>
      </c>
      <c r="X185" t="str">
        <f t="shared" si="42"/>
        <v/>
      </c>
      <c r="Y185">
        <v>2.7189166666666664</v>
      </c>
      <c r="Z185">
        <f>MAX($Q$6:Q185)+MAX($R$6:R185)</f>
        <v>3.0768333333333335</v>
      </c>
      <c r="AA185">
        <f t="shared" si="43"/>
        <v>0.3579166666666671</v>
      </c>
      <c r="AB185">
        <f t="shared" si="47"/>
        <v>0.3579166666666671</v>
      </c>
      <c r="AC185">
        <f t="shared" si="48"/>
        <v>2.7189166666666664</v>
      </c>
      <c r="AD185">
        <f t="shared" si="49"/>
        <v>0</v>
      </c>
    </row>
    <row r="186" spans="1:30" x14ac:dyDescent="0.25">
      <c r="A186" s="7">
        <f t="shared" si="39"/>
        <v>0</v>
      </c>
      <c r="B186">
        <v>214</v>
      </c>
      <c r="C186">
        <v>126858</v>
      </c>
      <c r="D186" t="s">
        <v>8</v>
      </c>
      <c r="E186">
        <v>9</v>
      </c>
      <c r="F186">
        <v>1</v>
      </c>
      <c r="G186">
        <v>2</v>
      </c>
      <c r="H186" s="5">
        <v>7</v>
      </c>
      <c r="J186" s="5">
        <f t="shared" si="40"/>
        <v>2.1143000000000001</v>
      </c>
      <c r="K186" s="5">
        <f t="shared" si="41"/>
        <v>0.96253333333333335</v>
      </c>
      <c r="L186" s="5">
        <f>(1)*($M$2-J186)+COUNT($U$7:U186)*($M$4/60)</f>
        <v>-0.11430000000000007</v>
      </c>
      <c r="M186" s="5">
        <f>(-1)*(($M$2-K186)+COUNT($U$7:U185)*($M$4/60))</f>
        <v>-1.0374666666666665</v>
      </c>
      <c r="N186" s="5">
        <f t="shared" si="44"/>
        <v>3.0768333333333335</v>
      </c>
      <c r="P186" s="5">
        <f t="shared" si="45"/>
        <v>-1.1517666666666666</v>
      </c>
      <c r="Q186" s="3">
        <f t="shared" si="51"/>
        <v>2.1143000000000001</v>
      </c>
      <c r="V186">
        <f t="shared" si="37"/>
        <v>4</v>
      </c>
      <c r="W186">
        <f t="shared" si="38"/>
        <v>2.1143000000000001</v>
      </c>
      <c r="X186" t="str">
        <f t="shared" si="42"/>
        <v/>
      </c>
      <c r="Y186">
        <v>2.7189166666666664</v>
      </c>
      <c r="Z186">
        <f>MAX($Q$6:Q186)+MAX($R$6:R186)</f>
        <v>3.0768333333333335</v>
      </c>
      <c r="AA186">
        <f t="shared" si="43"/>
        <v>0.3579166666666671</v>
      </c>
      <c r="AB186">
        <f t="shared" si="47"/>
        <v>0.3579166666666671</v>
      </c>
      <c r="AC186">
        <f t="shared" si="48"/>
        <v>2.7189166666666664</v>
      </c>
      <c r="AD186">
        <f t="shared" si="49"/>
        <v>0</v>
      </c>
    </row>
    <row r="187" spans="1:30" x14ac:dyDescent="0.25">
      <c r="A187" s="7">
        <f t="shared" si="39"/>
        <v>0</v>
      </c>
      <c r="B187">
        <v>215</v>
      </c>
      <c r="C187">
        <v>126858</v>
      </c>
      <c r="D187" t="s">
        <v>7</v>
      </c>
      <c r="E187">
        <v>9</v>
      </c>
      <c r="F187">
        <v>1</v>
      </c>
      <c r="G187">
        <v>1</v>
      </c>
      <c r="H187" s="5">
        <v>7</v>
      </c>
      <c r="J187" s="5">
        <f t="shared" si="40"/>
        <v>2.1143000000000001</v>
      </c>
      <c r="K187" s="5">
        <f t="shared" si="41"/>
        <v>0.96253333333333335</v>
      </c>
      <c r="L187" s="5">
        <f>(1)*($M$2-J187)+COUNT($U$7:U187)*($M$4/60)</f>
        <v>-0.11430000000000007</v>
      </c>
      <c r="M187" s="5">
        <f>(-1)*(($M$2-K187)+COUNT($U$7:U186)*($M$4/60))</f>
        <v>-1.0374666666666665</v>
      </c>
      <c r="N187" s="5">
        <f t="shared" si="44"/>
        <v>3.0768333333333335</v>
      </c>
      <c r="P187" s="5">
        <f t="shared" si="45"/>
        <v>-1.1517666666666666</v>
      </c>
      <c r="Q187" s="3">
        <f t="shared" si="51"/>
        <v>2.1143000000000001</v>
      </c>
      <c r="V187">
        <f t="shared" si="37"/>
        <v>3</v>
      </c>
      <c r="W187">
        <f t="shared" si="38"/>
        <v>2.1143000000000001</v>
      </c>
      <c r="X187">
        <f t="shared" si="42"/>
        <v>4.9733333333333629E-2</v>
      </c>
      <c r="Y187">
        <v>2.7189166666666664</v>
      </c>
      <c r="Z187">
        <f>MAX($Q$6:Q187)+MAX($R$6:R187)</f>
        <v>3.0768333333333335</v>
      </c>
      <c r="AA187">
        <f t="shared" si="43"/>
        <v>0.3579166666666671</v>
      </c>
      <c r="AB187">
        <f t="shared" si="47"/>
        <v>0.3579166666666671</v>
      </c>
      <c r="AC187">
        <f t="shared" si="48"/>
        <v>2.7189166666666664</v>
      </c>
      <c r="AD187">
        <f t="shared" si="49"/>
        <v>0</v>
      </c>
    </row>
    <row r="188" spans="1:30" x14ac:dyDescent="0.25">
      <c r="A188" s="7">
        <f t="shared" si="39"/>
        <v>0</v>
      </c>
      <c r="B188">
        <v>217</v>
      </c>
      <c r="C188">
        <v>129842</v>
      </c>
      <c r="D188" t="s">
        <v>7</v>
      </c>
      <c r="E188">
        <v>9</v>
      </c>
      <c r="F188">
        <v>1</v>
      </c>
      <c r="G188">
        <v>2</v>
      </c>
      <c r="H188" s="5">
        <v>7</v>
      </c>
      <c r="J188" s="5">
        <f t="shared" si="40"/>
        <v>2.1640333333333337</v>
      </c>
      <c r="K188" s="5">
        <f t="shared" si="41"/>
        <v>0.96253333333333335</v>
      </c>
      <c r="L188" s="5">
        <f>(1)*($M$2-J188)+COUNT($U$7:U188)*($M$4/60)</f>
        <v>-0.1640333333333337</v>
      </c>
      <c r="M188" s="5">
        <f>(-1)*(($M$2-K188)+COUNT($U$7:U187)*($M$4/60))</f>
        <v>-1.0374666666666665</v>
      </c>
      <c r="N188" s="5">
        <f t="shared" si="44"/>
        <v>3.1265666666666672</v>
      </c>
      <c r="P188" s="5">
        <f t="shared" si="45"/>
        <v>-1.2015000000000002</v>
      </c>
      <c r="Q188" s="3">
        <f t="shared" si="51"/>
        <v>2.1640333333333337</v>
      </c>
      <c r="V188">
        <f t="shared" si="37"/>
        <v>4</v>
      </c>
      <c r="W188">
        <f t="shared" si="38"/>
        <v>2.1640333333333337</v>
      </c>
      <c r="X188" t="str">
        <f t="shared" si="42"/>
        <v/>
      </c>
      <c r="Y188">
        <v>2.7695833333333337</v>
      </c>
      <c r="Z188">
        <f>MAX($Q$6:Q188)+MAX($R$6:R188)</f>
        <v>3.1265666666666672</v>
      </c>
      <c r="AA188">
        <f t="shared" si="43"/>
        <v>0.35698333333333343</v>
      </c>
      <c r="AB188">
        <f t="shared" si="47"/>
        <v>0.3579166666666671</v>
      </c>
      <c r="AC188">
        <f t="shared" si="48"/>
        <v>2.7686500000000001</v>
      </c>
      <c r="AD188">
        <f t="shared" si="49"/>
        <v>9.3333333333367463E-4</v>
      </c>
    </row>
    <row r="189" spans="1:30" x14ac:dyDescent="0.25">
      <c r="A189" s="7">
        <f t="shared" si="39"/>
        <v>0</v>
      </c>
      <c r="B189">
        <v>218</v>
      </c>
      <c r="C189">
        <v>129842</v>
      </c>
      <c r="D189" t="s">
        <v>7</v>
      </c>
      <c r="E189">
        <v>9</v>
      </c>
      <c r="F189">
        <v>1</v>
      </c>
      <c r="G189">
        <v>1</v>
      </c>
      <c r="H189" s="5">
        <v>7</v>
      </c>
      <c r="J189" s="5">
        <f t="shared" si="40"/>
        <v>2.1640333333333337</v>
      </c>
      <c r="K189" s="5">
        <f t="shared" si="41"/>
        <v>0.96253333333333335</v>
      </c>
      <c r="L189" s="5">
        <f>(1)*($M$2-J189)+COUNT($U$7:U189)*($M$4/60)</f>
        <v>-0.1640333333333337</v>
      </c>
      <c r="M189" s="5">
        <f>(-1)*(($M$2-K189)+COUNT($U$7:U188)*($M$4/60))</f>
        <v>-1.0374666666666665</v>
      </c>
      <c r="N189" s="5">
        <f t="shared" si="44"/>
        <v>3.1265666666666672</v>
      </c>
      <c r="P189" s="5">
        <f t="shared" si="45"/>
        <v>-1.2015000000000002</v>
      </c>
      <c r="Q189" s="3">
        <f t="shared" si="51"/>
        <v>2.1640333333333337</v>
      </c>
      <c r="V189">
        <f t="shared" si="37"/>
        <v>3</v>
      </c>
      <c r="W189">
        <f t="shared" si="38"/>
        <v>2.1640333333333337</v>
      </c>
      <c r="X189" t="str">
        <f t="shared" si="42"/>
        <v/>
      </c>
      <c r="Y189">
        <v>2.7695833333333337</v>
      </c>
      <c r="Z189">
        <f>MAX($Q$6:Q189)+MAX($R$6:R189)</f>
        <v>3.1265666666666672</v>
      </c>
      <c r="AA189">
        <f t="shared" si="43"/>
        <v>0.35698333333333343</v>
      </c>
      <c r="AB189">
        <f t="shared" si="47"/>
        <v>0.35698333333333343</v>
      </c>
      <c r="AC189">
        <f t="shared" si="48"/>
        <v>2.7686500000000001</v>
      </c>
      <c r="AD189">
        <f t="shared" si="49"/>
        <v>9.3333333333367463E-4</v>
      </c>
    </row>
    <row r="190" spans="1:30" x14ac:dyDescent="0.25">
      <c r="A190" s="7">
        <f t="shared" si="39"/>
        <v>0</v>
      </c>
      <c r="B190">
        <v>219</v>
      </c>
      <c r="C190">
        <v>129842</v>
      </c>
      <c r="D190" t="s">
        <v>7</v>
      </c>
      <c r="E190">
        <v>9</v>
      </c>
      <c r="F190">
        <v>1</v>
      </c>
      <c r="G190">
        <v>2</v>
      </c>
      <c r="H190" s="5">
        <v>7</v>
      </c>
      <c r="J190" s="5">
        <f t="shared" si="40"/>
        <v>2.1640333333333337</v>
      </c>
      <c r="K190" s="5">
        <f t="shared" si="41"/>
        <v>0.96253333333333335</v>
      </c>
      <c r="L190" s="5">
        <f>(1)*($M$2-J190)+COUNT($U$7:U190)*($M$4/60)</f>
        <v>-0.1640333333333337</v>
      </c>
      <c r="M190" s="5">
        <f>(-1)*(($M$2-K190)+COUNT($U$7:U189)*($M$4/60))</f>
        <v>-1.0374666666666665</v>
      </c>
      <c r="N190" s="5">
        <f t="shared" si="44"/>
        <v>3.1265666666666672</v>
      </c>
      <c r="P190" s="5">
        <f t="shared" si="45"/>
        <v>-1.2015000000000002</v>
      </c>
      <c r="Q190" s="3">
        <f t="shared" si="51"/>
        <v>2.1640333333333337</v>
      </c>
      <c r="V190">
        <f t="shared" si="37"/>
        <v>4</v>
      </c>
      <c r="W190">
        <f t="shared" si="38"/>
        <v>2.1640333333333337</v>
      </c>
      <c r="X190">
        <f t="shared" si="42"/>
        <v>1.1383333333333336</v>
      </c>
      <c r="Y190">
        <v>2.7695833333333337</v>
      </c>
      <c r="Z190">
        <f>MAX($Q$6:Q190)+MAX($R$6:R190)</f>
        <v>3.1265666666666672</v>
      </c>
      <c r="AA190">
        <f t="shared" si="43"/>
        <v>0.35698333333333343</v>
      </c>
      <c r="AB190">
        <f t="shared" si="47"/>
        <v>0.35698333333333343</v>
      </c>
      <c r="AC190">
        <f t="shared" si="48"/>
        <v>2.7695833333333337</v>
      </c>
      <c r="AD190">
        <f t="shared" si="49"/>
        <v>0</v>
      </c>
    </row>
    <row r="191" spans="1:30" x14ac:dyDescent="0.25">
      <c r="A191" s="7">
        <f t="shared" si="39"/>
        <v>0</v>
      </c>
      <c r="B191">
        <v>223</v>
      </c>
      <c r="C191">
        <v>61542</v>
      </c>
      <c r="D191" t="s">
        <v>7</v>
      </c>
      <c r="E191">
        <v>9</v>
      </c>
      <c r="F191">
        <v>1</v>
      </c>
      <c r="G191">
        <v>2</v>
      </c>
      <c r="H191" s="5">
        <v>14</v>
      </c>
      <c r="J191" s="5">
        <f t="shared" si="40"/>
        <v>2.1640333333333337</v>
      </c>
      <c r="K191" s="5">
        <f t="shared" si="41"/>
        <v>1.0257000000000001</v>
      </c>
      <c r="L191" s="5">
        <f>(1)*($M$2-J191)+COUNT($U$7:U191)*($M$4/60)</f>
        <v>-0.1640333333333337</v>
      </c>
      <c r="M191" s="5">
        <f>(-1)*(($M$2-K191)+COUNT($U$7:U190)*($M$4/60))</f>
        <v>-0.97429999999999994</v>
      </c>
      <c r="N191" s="5">
        <f t="shared" si="44"/>
        <v>3.1897333333333338</v>
      </c>
      <c r="P191" s="5">
        <f t="shared" si="45"/>
        <v>-1.1383333333333336</v>
      </c>
      <c r="R191" s="3">
        <f t="shared" ref="R191:R211" si="52">W191*IF(H191=14,1,0)</f>
        <v>1.0257000000000001</v>
      </c>
      <c r="V191">
        <f t="shared" si="37"/>
        <v>4</v>
      </c>
      <c r="W191">
        <f t="shared" si="38"/>
        <v>1.0257000000000001</v>
      </c>
      <c r="X191" t="str">
        <f t="shared" si="42"/>
        <v/>
      </c>
      <c r="Y191">
        <v>2.8903000000000003</v>
      </c>
      <c r="Z191">
        <f>MAX($Q$6:Q191)+MAX($R$6:R191)</f>
        <v>3.1897333333333338</v>
      </c>
      <c r="AA191">
        <f t="shared" si="43"/>
        <v>0.29943333333333344</v>
      </c>
      <c r="AB191">
        <f t="shared" si="47"/>
        <v>0.35698333333333343</v>
      </c>
      <c r="AC191">
        <f t="shared" si="48"/>
        <v>2.8327500000000003</v>
      </c>
      <c r="AD191">
        <f t="shared" si="49"/>
        <v>5.754999999999999E-2</v>
      </c>
    </row>
    <row r="192" spans="1:30" x14ac:dyDescent="0.25">
      <c r="A192" s="7">
        <f t="shared" si="39"/>
        <v>0</v>
      </c>
      <c r="B192">
        <v>225</v>
      </c>
      <c r="C192">
        <v>61542</v>
      </c>
      <c r="D192" t="s">
        <v>7</v>
      </c>
      <c r="E192">
        <v>9</v>
      </c>
      <c r="F192">
        <v>1</v>
      </c>
      <c r="G192">
        <v>2</v>
      </c>
      <c r="H192" s="5">
        <v>14</v>
      </c>
      <c r="J192" s="5">
        <f t="shared" si="40"/>
        <v>2.1640333333333337</v>
      </c>
      <c r="K192" s="5">
        <f t="shared" si="41"/>
        <v>1.0257000000000001</v>
      </c>
      <c r="L192" s="5">
        <f>(1)*($M$2-J192)+COUNT($U$7:U192)*($M$4/60)</f>
        <v>-0.1640333333333337</v>
      </c>
      <c r="M192" s="5">
        <f>(-1)*(($M$2-K192)+COUNT($U$7:U191)*($M$4/60))</f>
        <v>-0.97429999999999994</v>
      </c>
      <c r="N192" s="5">
        <f t="shared" si="44"/>
        <v>3.1897333333333338</v>
      </c>
      <c r="P192" s="5">
        <f t="shared" si="45"/>
        <v>-1.1383333333333336</v>
      </c>
      <c r="R192" s="3">
        <f t="shared" si="52"/>
        <v>1.0257000000000001</v>
      </c>
      <c r="V192">
        <f t="shared" si="37"/>
        <v>4</v>
      </c>
      <c r="W192">
        <f t="shared" si="38"/>
        <v>1.0257000000000001</v>
      </c>
      <c r="X192" t="str">
        <f t="shared" si="42"/>
        <v/>
      </c>
      <c r="Y192">
        <v>2.8903000000000003</v>
      </c>
      <c r="Z192">
        <f>MAX($Q$6:Q192)+MAX($R$6:R192)</f>
        <v>3.1897333333333338</v>
      </c>
      <c r="AA192">
        <f t="shared" si="43"/>
        <v>0.29943333333333344</v>
      </c>
      <c r="AB192">
        <f t="shared" si="47"/>
        <v>0.29943333333333344</v>
      </c>
      <c r="AC192">
        <f t="shared" si="48"/>
        <v>2.8327500000000003</v>
      </c>
      <c r="AD192">
        <f t="shared" si="49"/>
        <v>5.754999999999999E-2</v>
      </c>
    </row>
    <row r="193" spans="1:30" x14ac:dyDescent="0.25">
      <c r="A193" s="7">
        <f t="shared" si="39"/>
        <v>0</v>
      </c>
      <c r="B193">
        <v>227</v>
      </c>
      <c r="C193">
        <v>61542</v>
      </c>
      <c r="D193" t="s">
        <v>7</v>
      </c>
      <c r="E193">
        <v>9</v>
      </c>
      <c r="F193">
        <v>1</v>
      </c>
      <c r="G193">
        <v>2</v>
      </c>
      <c r="H193" s="5">
        <v>14</v>
      </c>
      <c r="J193" s="5">
        <f t="shared" si="40"/>
        <v>2.1640333333333337</v>
      </c>
      <c r="K193" s="5">
        <f t="shared" si="41"/>
        <v>1.0257000000000001</v>
      </c>
      <c r="L193" s="5">
        <f>(1)*($M$2-J193)+COUNT($U$7:U193)*($M$4/60)</f>
        <v>-0.1640333333333337</v>
      </c>
      <c r="M193" s="5">
        <f>(-1)*(($M$2-K193)+COUNT($U$7:U192)*($M$4/60))</f>
        <v>-0.97429999999999994</v>
      </c>
      <c r="N193" s="5">
        <f t="shared" si="44"/>
        <v>3.1897333333333338</v>
      </c>
      <c r="P193" s="5">
        <f t="shared" si="45"/>
        <v>-1.1383333333333336</v>
      </c>
      <c r="R193" s="3">
        <f t="shared" si="52"/>
        <v>1.0257000000000001</v>
      </c>
      <c r="V193">
        <f t="shared" si="37"/>
        <v>4</v>
      </c>
      <c r="W193">
        <f t="shared" si="38"/>
        <v>1.0257000000000001</v>
      </c>
      <c r="X193" t="str">
        <f t="shared" si="42"/>
        <v/>
      </c>
      <c r="Y193">
        <v>2.8903000000000003</v>
      </c>
      <c r="Z193">
        <f>MAX($Q$6:Q193)+MAX($R$6:R193)</f>
        <v>3.1897333333333338</v>
      </c>
      <c r="AA193">
        <f t="shared" si="43"/>
        <v>0.29943333333333344</v>
      </c>
      <c r="AB193">
        <f t="shared" si="47"/>
        <v>0.29943333333333344</v>
      </c>
      <c r="AC193">
        <f t="shared" si="48"/>
        <v>2.8903000000000003</v>
      </c>
      <c r="AD193">
        <f t="shared" si="49"/>
        <v>0</v>
      </c>
    </row>
    <row r="194" spans="1:30" x14ac:dyDescent="0.25">
      <c r="A194" s="7">
        <f t="shared" si="39"/>
        <v>0</v>
      </c>
      <c r="B194">
        <v>228</v>
      </c>
      <c r="C194">
        <v>61542</v>
      </c>
      <c r="D194" t="s">
        <v>7</v>
      </c>
      <c r="E194">
        <v>9</v>
      </c>
      <c r="F194">
        <v>1</v>
      </c>
      <c r="G194">
        <v>1</v>
      </c>
      <c r="H194" s="5">
        <v>14</v>
      </c>
      <c r="J194" s="5">
        <f t="shared" si="40"/>
        <v>2.1640333333333337</v>
      </c>
      <c r="K194" s="5">
        <f t="shared" si="41"/>
        <v>1.0257000000000001</v>
      </c>
      <c r="L194" s="5">
        <f>(1)*($M$2-J194)+COUNT($U$7:U194)*($M$4/60)</f>
        <v>-0.1640333333333337</v>
      </c>
      <c r="M194" s="5">
        <f>(-1)*(($M$2-K194)+COUNT($U$7:U193)*($M$4/60))</f>
        <v>-0.97429999999999994</v>
      </c>
      <c r="N194" s="5">
        <f t="shared" si="44"/>
        <v>3.1897333333333338</v>
      </c>
      <c r="P194" s="5">
        <f t="shared" si="45"/>
        <v>-1.1383333333333336</v>
      </c>
      <c r="R194" s="3">
        <f t="shared" si="52"/>
        <v>1.0257000000000001</v>
      </c>
      <c r="V194">
        <f t="shared" si="37"/>
        <v>3</v>
      </c>
      <c r="W194">
        <f t="shared" si="38"/>
        <v>1.0257000000000001</v>
      </c>
      <c r="X194" t="str">
        <f t="shared" si="42"/>
        <v/>
      </c>
      <c r="Y194">
        <v>2.8903000000000003</v>
      </c>
      <c r="Z194">
        <f>MAX($Q$6:Q194)+MAX($R$6:R194)</f>
        <v>3.1897333333333338</v>
      </c>
      <c r="AA194">
        <f t="shared" si="43"/>
        <v>0.29943333333333344</v>
      </c>
      <c r="AB194">
        <f t="shared" si="47"/>
        <v>0.29943333333333344</v>
      </c>
      <c r="AC194">
        <f t="shared" si="48"/>
        <v>2.8903000000000003</v>
      </c>
      <c r="AD194">
        <f t="shared" si="49"/>
        <v>0</v>
      </c>
    </row>
    <row r="195" spans="1:30" x14ac:dyDescent="0.25">
      <c r="A195" s="7">
        <f t="shared" si="39"/>
        <v>0</v>
      </c>
      <c r="B195">
        <v>229</v>
      </c>
      <c r="C195">
        <v>61542</v>
      </c>
      <c r="D195" t="s">
        <v>7</v>
      </c>
      <c r="E195">
        <v>9</v>
      </c>
      <c r="F195">
        <v>1</v>
      </c>
      <c r="G195">
        <v>2</v>
      </c>
      <c r="H195" s="5">
        <v>14</v>
      </c>
      <c r="J195" s="5">
        <f t="shared" si="40"/>
        <v>2.1640333333333337</v>
      </c>
      <c r="K195" s="5">
        <f t="shared" si="41"/>
        <v>1.0257000000000001</v>
      </c>
      <c r="L195" s="5">
        <f>(1)*($M$2-J195)+COUNT($U$7:U195)*($M$4/60)</f>
        <v>-0.1640333333333337</v>
      </c>
      <c r="M195" s="5">
        <f>(-1)*(($M$2-K195)+COUNT($U$7:U194)*($M$4/60))</f>
        <v>-0.97429999999999994</v>
      </c>
      <c r="N195" s="5">
        <f t="shared" si="44"/>
        <v>3.1897333333333338</v>
      </c>
      <c r="P195" s="5">
        <f t="shared" si="45"/>
        <v>-1.1383333333333336</v>
      </c>
      <c r="R195" s="3">
        <f t="shared" si="52"/>
        <v>1.0257000000000001</v>
      </c>
      <c r="V195">
        <f t="shared" si="37"/>
        <v>4</v>
      </c>
      <c r="W195">
        <f t="shared" si="38"/>
        <v>1.0257000000000001</v>
      </c>
      <c r="X195" t="str">
        <f t="shared" si="42"/>
        <v/>
      </c>
      <c r="Y195">
        <v>2.8903000000000003</v>
      </c>
      <c r="Z195">
        <f>MAX($Q$6:Q195)+MAX($R$6:R195)</f>
        <v>3.1897333333333338</v>
      </c>
      <c r="AA195">
        <f t="shared" si="43"/>
        <v>0.29943333333333344</v>
      </c>
      <c r="AB195">
        <f t="shared" si="47"/>
        <v>0.29943333333333344</v>
      </c>
      <c r="AC195">
        <f t="shared" si="48"/>
        <v>2.8903000000000003</v>
      </c>
      <c r="AD195">
        <f t="shared" si="49"/>
        <v>0</v>
      </c>
    </row>
    <row r="196" spans="1:30" x14ac:dyDescent="0.25">
      <c r="A196" s="7">
        <f t="shared" si="39"/>
        <v>0</v>
      </c>
      <c r="B196">
        <v>230</v>
      </c>
      <c r="C196">
        <v>61542</v>
      </c>
      <c r="D196" t="s">
        <v>6</v>
      </c>
      <c r="E196">
        <v>9</v>
      </c>
      <c r="F196">
        <v>1</v>
      </c>
      <c r="G196">
        <v>1</v>
      </c>
      <c r="H196" s="5">
        <v>14</v>
      </c>
      <c r="J196" s="5">
        <f t="shared" si="40"/>
        <v>2.1640333333333337</v>
      </c>
      <c r="K196" s="5">
        <f t="shared" si="41"/>
        <v>1.0257000000000001</v>
      </c>
      <c r="L196" s="5">
        <f>(1)*($M$2-J196)+COUNT($U$7:U196)*($M$4/60)</f>
        <v>-0.1640333333333337</v>
      </c>
      <c r="M196" s="5">
        <f>(-1)*(($M$2-K196)+COUNT($U$7:U195)*($M$4/60))</f>
        <v>-0.97429999999999994</v>
      </c>
      <c r="N196" s="5">
        <f t="shared" si="44"/>
        <v>3.1897333333333338</v>
      </c>
      <c r="P196" s="5">
        <f t="shared" si="45"/>
        <v>-1.1383333333333336</v>
      </c>
      <c r="R196" s="3">
        <f t="shared" si="52"/>
        <v>1.0257000000000001</v>
      </c>
      <c r="V196">
        <f t="shared" si="37"/>
        <v>3</v>
      </c>
      <c r="W196">
        <f t="shared" si="38"/>
        <v>1.0257000000000001</v>
      </c>
      <c r="X196" t="str">
        <f t="shared" si="42"/>
        <v/>
      </c>
      <c r="Y196">
        <v>2.8903000000000003</v>
      </c>
      <c r="Z196">
        <f>MAX($Q$6:Q196)+MAX($R$6:R196)</f>
        <v>3.1897333333333338</v>
      </c>
      <c r="AA196">
        <f t="shared" si="43"/>
        <v>0.29943333333333344</v>
      </c>
      <c r="AB196">
        <f t="shared" si="47"/>
        <v>0.29943333333333344</v>
      </c>
      <c r="AC196">
        <f t="shared" si="48"/>
        <v>2.8903000000000003</v>
      </c>
      <c r="AD196">
        <f t="shared" si="49"/>
        <v>0</v>
      </c>
    </row>
    <row r="197" spans="1:30" x14ac:dyDescent="0.25">
      <c r="A197" s="7">
        <f t="shared" si="39"/>
        <v>0</v>
      </c>
      <c r="B197">
        <v>231</v>
      </c>
      <c r="C197">
        <v>61542</v>
      </c>
      <c r="D197" t="s">
        <v>6</v>
      </c>
      <c r="E197">
        <v>9</v>
      </c>
      <c r="F197">
        <v>1</v>
      </c>
      <c r="G197">
        <v>2</v>
      </c>
      <c r="H197" s="5">
        <v>14</v>
      </c>
      <c r="J197" s="5">
        <f t="shared" si="40"/>
        <v>2.1640333333333337</v>
      </c>
      <c r="K197" s="5">
        <f t="shared" si="41"/>
        <v>1.0257000000000001</v>
      </c>
      <c r="L197" s="5">
        <f>(1)*($M$2-J197)+COUNT($U$7:U197)*($M$4/60)</f>
        <v>-0.1640333333333337</v>
      </c>
      <c r="M197" s="5">
        <f>(-1)*(($M$2-K197)+COUNT($U$7:U196)*($M$4/60))</f>
        <v>-0.97429999999999994</v>
      </c>
      <c r="N197" s="5">
        <f t="shared" si="44"/>
        <v>3.1897333333333338</v>
      </c>
      <c r="P197" s="5">
        <f t="shared" si="45"/>
        <v>-1.1383333333333336</v>
      </c>
      <c r="R197" s="3">
        <f t="shared" si="52"/>
        <v>1.0257000000000001</v>
      </c>
      <c r="V197">
        <f t="shared" si="37"/>
        <v>4</v>
      </c>
      <c r="W197">
        <f t="shared" si="38"/>
        <v>1.0257000000000001</v>
      </c>
      <c r="X197" t="str">
        <f t="shared" si="42"/>
        <v/>
      </c>
      <c r="Y197">
        <v>2.8903000000000003</v>
      </c>
      <c r="Z197">
        <f>MAX($Q$6:Q197)+MAX($R$6:R197)</f>
        <v>3.1897333333333338</v>
      </c>
      <c r="AA197">
        <f t="shared" si="43"/>
        <v>0.29943333333333344</v>
      </c>
      <c r="AB197">
        <f t="shared" si="47"/>
        <v>0.29943333333333344</v>
      </c>
      <c r="AC197">
        <f t="shared" si="48"/>
        <v>2.8903000000000003</v>
      </c>
      <c r="AD197">
        <f t="shared" si="49"/>
        <v>0</v>
      </c>
    </row>
    <row r="198" spans="1:30" x14ac:dyDescent="0.25">
      <c r="A198" s="7">
        <f t="shared" si="39"/>
        <v>0</v>
      </c>
      <c r="B198">
        <v>233</v>
      </c>
      <c r="C198">
        <v>61542</v>
      </c>
      <c r="D198" t="s">
        <v>5</v>
      </c>
      <c r="E198">
        <v>10</v>
      </c>
      <c r="F198">
        <v>2</v>
      </c>
      <c r="G198">
        <v>1</v>
      </c>
      <c r="H198" s="5">
        <v>14</v>
      </c>
      <c r="J198" s="5">
        <f t="shared" si="40"/>
        <v>2.1640333333333337</v>
      </c>
      <c r="K198" s="5">
        <f t="shared" si="41"/>
        <v>1.0257000000000001</v>
      </c>
      <c r="L198" s="5">
        <f>(1)*($M$2-J198)+COUNT($U$7:U198)*($M$4/60)</f>
        <v>-0.1640333333333337</v>
      </c>
      <c r="M198" s="5">
        <f>(-1)*(($M$2-K198)+COUNT($U$7:U197)*($M$4/60))</f>
        <v>-0.97429999999999994</v>
      </c>
      <c r="N198" s="5">
        <f t="shared" si="44"/>
        <v>3.1897333333333338</v>
      </c>
      <c r="P198" s="5">
        <f t="shared" si="45"/>
        <v>-1.1383333333333336</v>
      </c>
      <c r="R198" s="3">
        <f t="shared" si="52"/>
        <v>1.0257000000000001</v>
      </c>
      <c r="T198" s="1">
        <f>AVERAGE(Q196:R203)*ABS(F198-F197)</f>
        <v>1.0612166666666669</v>
      </c>
      <c r="U198" s="1">
        <f>-W198*ABS(F198-F197)</f>
        <v>-1.0257000000000001</v>
      </c>
      <c r="V198">
        <f t="shared" ref="V198:V261" si="53">G198+2</f>
        <v>3</v>
      </c>
      <c r="W198">
        <f t="shared" ref="W198:W261" si="54">(C198/1000)/60</f>
        <v>1.0257000000000001</v>
      </c>
      <c r="X198" t="str">
        <f t="shared" si="42"/>
        <v/>
      </c>
      <c r="Y198">
        <v>2.8903000000000003</v>
      </c>
      <c r="Z198">
        <f>MAX($Q$6:Q198)+MAX($R$6:R198)</f>
        <v>3.1897333333333338</v>
      </c>
      <c r="AA198">
        <f t="shared" si="43"/>
        <v>0.29943333333333344</v>
      </c>
      <c r="AB198">
        <f t="shared" si="47"/>
        <v>0.29943333333333344</v>
      </c>
      <c r="AC198">
        <f t="shared" si="48"/>
        <v>2.8903000000000003</v>
      </c>
      <c r="AD198">
        <f t="shared" si="49"/>
        <v>0</v>
      </c>
    </row>
    <row r="199" spans="1:30" x14ac:dyDescent="0.25">
      <c r="A199" s="7">
        <f t="shared" ref="A199:A262" si="55">COUNTIF(B200:B487,B199)</f>
        <v>0</v>
      </c>
      <c r="B199">
        <v>234</v>
      </c>
      <c r="C199">
        <v>61542</v>
      </c>
      <c r="D199" t="s">
        <v>5</v>
      </c>
      <c r="E199">
        <v>10</v>
      </c>
      <c r="F199">
        <v>2</v>
      </c>
      <c r="G199">
        <v>2</v>
      </c>
      <c r="H199" s="5">
        <v>14</v>
      </c>
      <c r="J199" s="5">
        <f t="shared" ref="J199:J262" si="56">IF(Q199&lt;&gt;"",Q199,J198)</f>
        <v>2.1640333333333337</v>
      </c>
      <c r="K199" s="5">
        <f t="shared" ref="K199:K262" si="57">IF(R199&lt;&gt;"",R199,K198)</f>
        <v>1.0257000000000001</v>
      </c>
      <c r="L199" s="5">
        <f>(1)*($M$2-J199)+COUNT($U$7:U199)*($M$4/60)</f>
        <v>-0.1640333333333337</v>
      </c>
      <c r="M199" s="5">
        <f>(-1)*(($M$2-K199)+COUNT($U$7:U198)*($M$4/60))</f>
        <v>-0.97429999999999994</v>
      </c>
      <c r="N199" s="5">
        <f t="shared" si="44"/>
        <v>3.1897333333333338</v>
      </c>
      <c r="P199" s="5">
        <f t="shared" si="45"/>
        <v>-1.1383333333333336</v>
      </c>
      <c r="R199" s="3">
        <f t="shared" si="52"/>
        <v>1.0257000000000001</v>
      </c>
      <c r="V199">
        <f t="shared" si="53"/>
        <v>4</v>
      </c>
      <c r="W199">
        <f t="shared" si="54"/>
        <v>1.0257000000000001</v>
      </c>
      <c r="X199" t="str">
        <f t="shared" si="42"/>
        <v/>
      </c>
      <c r="Y199">
        <v>2.8903000000000003</v>
      </c>
      <c r="Z199">
        <f>MAX($Q$6:Q199)+MAX($R$6:R199)</f>
        <v>3.1897333333333338</v>
      </c>
      <c r="AA199">
        <f t="shared" si="43"/>
        <v>0.29943333333333344</v>
      </c>
      <c r="AB199">
        <f t="shared" si="47"/>
        <v>0.29943333333333344</v>
      </c>
      <c r="AC199">
        <f t="shared" si="48"/>
        <v>2.8903000000000003</v>
      </c>
      <c r="AD199">
        <f t="shared" si="49"/>
        <v>0</v>
      </c>
    </row>
    <row r="200" spans="1:30" x14ac:dyDescent="0.25">
      <c r="A200" s="7">
        <f t="shared" si="55"/>
        <v>0</v>
      </c>
      <c r="B200">
        <v>235</v>
      </c>
      <c r="C200">
        <v>61542</v>
      </c>
      <c r="D200" t="s">
        <v>5</v>
      </c>
      <c r="E200">
        <v>10</v>
      </c>
      <c r="F200">
        <v>2</v>
      </c>
      <c r="G200">
        <v>1</v>
      </c>
      <c r="H200" s="5">
        <v>14</v>
      </c>
      <c r="J200" s="5">
        <f t="shared" si="56"/>
        <v>2.1640333333333337</v>
      </c>
      <c r="K200" s="5">
        <f t="shared" si="57"/>
        <v>1.0257000000000001</v>
      </c>
      <c r="L200" s="5">
        <f>(1)*($M$2-J200)+COUNT($U$7:U200)*($M$4/60)</f>
        <v>-0.1640333333333337</v>
      </c>
      <c r="M200" s="5">
        <f>(-1)*(($M$2-K200)+COUNT($U$7:U199)*($M$4/60))</f>
        <v>-0.97429999999999994</v>
      </c>
      <c r="N200" s="5">
        <f t="shared" si="44"/>
        <v>3.1897333333333338</v>
      </c>
      <c r="P200" s="5">
        <f t="shared" si="45"/>
        <v>-1.1383333333333336</v>
      </c>
      <c r="R200" s="3">
        <f t="shared" si="52"/>
        <v>1.0257000000000001</v>
      </c>
      <c r="V200">
        <f t="shared" si="53"/>
        <v>3</v>
      </c>
      <c r="W200">
        <f t="shared" si="54"/>
        <v>1.0257000000000001</v>
      </c>
      <c r="X200" t="str">
        <f t="shared" ref="X200:X263" si="58">IF(ABS(W201-W200)&lt;&gt;0,ABS(W201-W200),"")</f>
        <v/>
      </c>
      <c r="Y200">
        <v>2.8903000000000003</v>
      </c>
      <c r="Z200">
        <f>MAX($Q$6:Q200)+MAX($R$6:R200)</f>
        <v>3.1897333333333338</v>
      </c>
      <c r="AA200">
        <f t="shared" si="43"/>
        <v>0.29943333333333344</v>
      </c>
      <c r="AB200">
        <f t="shared" si="47"/>
        <v>0.29943333333333344</v>
      </c>
      <c r="AC200">
        <f t="shared" si="48"/>
        <v>2.8903000000000003</v>
      </c>
      <c r="AD200">
        <f t="shared" si="49"/>
        <v>0</v>
      </c>
    </row>
    <row r="201" spans="1:30" x14ac:dyDescent="0.25">
      <c r="A201" s="7">
        <f t="shared" si="55"/>
        <v>0</v>
      </c>
      <c r="B201">
        <v>236</v>
      </c>
      <c r="C201">
        <v>61542</v>
      </c>
      <c r="D201" t="s">
        <v>4</v>
      </c>
      <c r="E201">
        <v>10</v>
      </c>
      <c r="F201">
        <v>2</v>
      </c>
      <c r="G201">
        <v>2</v>
      </c>
      <c r="H201" s="5">
        <v>14</v>
      </c>
      <c r="J201" s="5">
        <f t="shared" si="56"/>
        <v>2.1640333333333337</v>
      </c>
      <c r="K201" s="5">
        <f t="shared" si="57"/>
        <v>1.0257000000000001</v>
      </c>
      <c r="L201" s="5">
        <f>(1)*($M$2-J201)+COUNT($U$7:U201)*($M$4/60)</f>
        <v>-0.1640333333333337</v>
      </c>
      <c r="M201" s="5">
        <f>(-1)*(($M$2-K201)+COUNT($U$7:U200)*($M$4/60))</f>
        <v>-0.97429999999999994</v>
      </c>
      <c r="N201" s="5">
        <f t="shared" si="44"/>
        <v>3.1897333333333338</v>
      </c>
      <c r="P201" s="5">
        <f t="shared" si="45"/>
        <v>-1.1383333333333336</v>
      </c>
      <c r="R201" s="3">
        <f t="shared" si="52"/>
        <v>1.0257000000000001</v>
      </c>
      <c r="V201">
        <f t="shared" si="53"/>
        <v>4</v>
      </c>
      <c r="W201">
        <f t="shared" si="54"/>
        <v>1.0257000000000001</v>
      </c>
      <c r="X201">
        <f t="shared" si="58"/>
        <v>0.14206666666666656</v>
      </c>
      <c r="Y201">
        <v>2.8903000000000003</v>
      </c>
      <c r="Z201">
        <f>MAX($Q$6:Q201)+MAX($R$6:R201)</f>
        <v>3.1897333333333338</v>
      </c>
      <c r="AA201">
        <f t="shared" ref="AA201:AA264" si="59">Z201-Y201</f>
        <v>0.29943333333333344</v>
      </c>
      <c r="AB201">
        <f t="shared" si="47"/>
        <v>0.29943333333333344</v>
      </c>
      <c r="AC201">
        <f t="shared" si="48"/>
        <v>2.8903000000000003</v>
      </c>
      <c r="AD201">
        <f t="shared" si="49"/>
        <v>0</v>
      </c>
    </row>
    <row r="202" spans="1:30" x14ac:dyDescent="0.25">
      <c r="A202" s="7">
        <f t="shared" si="55"/>
        <v>0</v>
      </c>
      <c r="B202">
        <v>239</v>
      </c>
      <c r="C202">
        <v>70066</v>
      </c>
      <c r="D202" t="s">
        <v>4</v>
      </c>
      <c r="E202">
        <v>10</v>
      </c>
      <c r="F202">
        <v>2</v>
      </c>
      <c r="G202">
        <v>1</v>
      </c>
      <c r="H202" s="5">
        <v>14</v>
      </c>
      <c r="J202" s="5">
        <f t="shared" si="56"/>
        <v>2.1640333333333337</v>
      </c>
      <c r="K202" s="5">
        <f t="shared" si="57"/>
        <v>1.1677666666666666</v>
      </c>
      <c r="L202" s="5">
        <f>(1)*($M$2-J202)+COUNT($U$7:U202)*($M$4/60)</f>
        <v>-0.1640333333333337</v>
      </c>
      <c r="M202" s="5">
        <f>(-1)*(($M$2-K202)+COUNT($U$7:U201)*($M$4/60))</f>
        <v>-0.83223333333333338</v>
      </c>
      <c r="N202" s="5">
        <f t="shared" ref="N202:N265" si="60">J202+K202</f>
        <v>3.3318000000000003</v>
      </c>
      <c r="P202" s="5">
        <f t="shared" ref="P202:P265" si="61">(L202-ABS(M202))</f>
        <v>-0.99626666666666708</v>
      </c>
      <c r="R202" s="3">
        <f t="shared" si="52"/>
        <v>1.1677666666666666</v>
      </c>
      <c r="V202">
        <f t="shared" si="53"/>
        <v>3</v>
      </c>
      <c r="W202">
        <f t="shared" si="54"/>
        <v>1.1677666666666666</v>
      </c>
      <c r="X202" t="str">
        <f t="shared" si="58"/>
        <v/>
      </c>
      <c r="Y202">
        <v>3.0339333333333331</v>
      </c>
      <c r="Z202">
        <f>MAX($Q$6:Q202)+MAX($R$6:R202)</f>
        <v>3.3318000000000003</v>
      </c>
      <c r="AA202">
        <f t="shared" si="59"/>
        <v>0.29786666666666717</v>
      </c>
      <c r="AB202">
        <f t="shared" si="47"/>
        <v>0.29943333333333344</v>
      </c>
      <c r="AC202">
        <f t="shared" si="48"/>
        <v>3.0323666666666669</v>
      </c>
      <c r="AD202">
        <f t="shared" si="49"/>
        <v>1.5666666666662721E-3</v>
      </c>
    </row>
    <row r="203" spans="1:30" x14ac:dyDescent="0.25">
      <c r="A203" s="7">
        <f t="shared" si="55"/>
        <v>0</v>
      </c>
      <c r="B203">
        <v>240</v>
      </c>
      <c r="C203">
        <v>70066</v>
      </c>
      <c r="D203" t="s">
        <v>4</v>
      </c>
      <c r="E203">
        <v>10</v>
      </c>
      <c r="F203">
        <v>2</v>
      </c>
      <c r="G203">
        <v>2</v>
      </c>
      <c r="H203" s="5">
        <v>14</v>
      </c>
      <c r="J203" s="5">
        <f t="shared" si="56"/>
        <v>2.1640333333333337</v>
      </c>
      <c r="K203" s="5">
        <f t="shared" si="57"/>
        <v>1.1677666666666666</v>
      </c>
      <c r="L203" s="5">
        <f>(1)*($M$2-J203)+COUNT($U$7:U203)*($M$4/60)</f>
        <v>-0.1640333333333337</v>
      </c>
      <c r="M203" s="5">
        <f>(-1)*(($M$2-K203)+COUNT($U$7:U202)*($M$4/60))</f>
        <v>-0.83223333333333338</v>
      </c>
      <c r="N203" s="5">
        <f t="shared" si="60"/>
        <v>3.3318000000000003</v>
      </c>
      <c r="P203" s="5">
        <f t="shared" si="61"/>
        <v>-0.99626666666666708</v>
      </c>
      <c r="R203" s="3">
        <f t="shared" si="52"/>
        <v>1.1677666666666666</v>
      </c>
      <c r="V203">
        <f t="shared" si="53"/>
        <v>4</v>
      </c>
      <c r="W203">
        <f t="shared" si="54"/>
        <v>1.1677666666666666</v>
      </c>
      <c r="X203">
        <f t="shared" si="58"/>
        <v>0.16848333333333332</v>
      </c>
      <c r="Y203">
        <v>3.0339333333333331</v>
      </c>
      <c r="Z203">
        <f>MAX($Q$6:Q203)+MAX($R$6:R203)</f>
        <v>3.3318000000000003</v>
      </c>
      <c r="AA203">
        <f t="shared" si="59"/>
        <v>0.29786666666666717</v>
      </c>
      <c r="AB203">
        <f t="shared" si="47"/>
        <v>0.29786666666666717</v>
      </c>
      <c r="AC203">
        <f t="shared" si="48"/>
        <v>3.0323666666666669</v>
      </c>
      <c r="AD203">
        <f t="shared" si="49"/>
        <v>1.5666666666662721E-3</v>
      </c>
    </row>
    <row r="204" spans="1:30" x14ac:dyDescent="0.25">
      <c r="A204" s="7">
        <f t="shared" si="55"/>
        <v>0</v>
      </c>
      <c r="B204">
        <v>242</v>
      </c>
      <c r="C204">
        <v>80175</v>
      </c>
      <c r="D204" t="s">
        <v>4</v>
      </c>
      <c r="E204">
        <v>10</v>
      </c>
      <c r="F204">
        <v>2</v>
      </c>
      <c r="G204">
        <v>1</v>
      </c>
      <c r="H204" s="5">
        <v>14</v>
      </c>
      <c r="J204" s="5">
        <f t="shared" si="56"/>
        <v>2.1640333333333337</v>
      </c>
      <c r="K204" s="5">
        <f t="shared" si="57"/>
        <v>1.3362499999999999</v>
      </c>
      <c r="L204" s="5">
        <f>(1)*($M$2-J204)+COUNT($U$7:U204)*($M$4/60)</f>
        <v>-0.1640333333333337</v>
      </c>
      <c r="M204" s="5">
        <f>(-1)*(($M$2-K204)+COUNT($U$7:U203)*($M$4/60))</f>
        <v>-0.66375000000000006</v>
      </c>
      <c r="N204" s="5">
        <f t="shared" si="60"/>
        <v>3.5002833333333339</v>
      </c>
      <c r="P204" s="5">
        <f t="shared" si="61"/>
        <v>-0.82778333333333376</v>
      </c>
      <c r="R204" s="3">
        <f t="shared" si="52"/>
        <v>1.3362499999999999</v>
      </c>
      <c r="V204">
        <f t="shared" si="53"/>
        <v>3</v>
      </c>
      <c r="W204">
        <f t="shared" si="54"/>
        <v>1.3362499999999999</v>
      </c>
      <c r="X204" t="str">
        <f t="shared" si="58"/>
        <v/>
      </c>
      <c r="Y204">
        <v>3.2037</v>
      </c>
      <c r="Z204">
        <f>MAX($Q$6:Q204)+MAX($R$6:R204)</f>
        <v>3.5002833333333339</v>
      </c>
      <c r="AA204">
        <f t="shared" si="59"/>
        <v>0.29658333333333387</v>
      </c>
      <c r="AB204">
        <f t="shared" si="47"/>
        <v>0.29786666666666717</v>
      </c>
      <c r="AC204">
        <f t="shared" si="48"/>
        <v>3.2024166666666667</v>
      </c>
      <c r="AD204">
        <f t="shared" si="49"/>
        <v>1.283333333333303E-3</v>
      </c>
    </row>
    <row r="205" spans="1:30" x14ac:dyDescent="0.25">
      <c r="A205" s="7">
        <f t="shared" si="55"/>
        <v>0</v>
      </c>
      <c r="B205">
        <v>243</v>
      </c>
      <c r="C205">
        <v>80175</v>
      </c>
      <c r="D205" t="s">
        <v>4</v>
      </c>
      <c r="E205">
        <v>10</v>
      </c>
      <c r="F205">
        <v>2</v>
      </c>
      <c r="G205">
        <v>2</v>
      </c>
      <c r="H205" s="5">
        <v>14</v>
      </c>
      <c r="J205" s="5">
        <f t="shared" si="56"/>
        <v>2.1640333333333337</v>
      </c>
      <c r="K205" s="5">
        <f t="shared" si="57"/>
        <v>1.3362499999999999</v>
      </c>
      <c r="L205" s="5">
        <f>(1)*($M$2-J205)+COUNT($U$7:U205)*($M$4/60)</f>
        <v>-0.1640333333333337</v>
      </c>
      <c r="M205" s="5">
        <f>(-1)*(($M$2-K205)+COUNT($U$7:U204)*($M$4/60))</f>
        <v>-0.66375000000000006</v>
      </c>
      <c r="N205" s="5">
        <f t="shared" si="60"/>
        <v>3.5002833333333339</v>
      </c>
      <c r="P205" s="5">
        <f t="shared" si="61"/>
        <v>-0.82778333333333376</v>
      </c>
      <c r="R205" s="3">
        <f t="shared" si="52"/>
        <v>1.3362499999999999</v>
      </c>
      <c r="V205">
        <f t="shared" si="53"/>
        <v>4</v>
      </c>
      <c r="W205">
        <f t="shared" si="54"/>
        <v>1.3362499999999999</v>
      </c>
      <c r="X205" t="str">
        <f t="shared" si="58"/>
        <v/>
      </c>
      <c r="Y205">
        <v>3.2037</v>
      </c>
      <c r="Z205">
        <f>MAX($Q$6:Q205)+MAX($R$6:R205)</f>
        <v>3.5002833333333339</v>
      </c>
      <c r="AA205">
        <f t="shared" si="59"/>
        <v>0.29658333333333387</v>
      </c>
      <c r="AB205">
        <f t="shared" si="47"/>
        <v>0.29658333333333387</v>
      </c>
      <c r="AC205">
        <f t="shared" si="48"/>
        <v>3.2024166666666667</v>
      </c>
      <c r="AD205">
        <f t="shared" si="49"/>
        <v>1.283333333333303E-3</v>
      </c>
    </row>
    <row r="206" spans="1:30" x14ac:dyDescent="0.25">
      <c r="A206" s="7">
        <f t="shared" si="55"/>
        <v>0</v>
      </c>
      <c r="B206">
        <v>244</v>
      </c>
      <c r="C206">
        <v>80175</v>
      </c>
      <c r="D206" t="s">
        <v>4</v>
      </c>
      <c r="E206">
        <v>10</v>
      </c>
      <c r="F206">
        <v>2</v>
      </c>
      <c r="G206">
        <v>1</v>
      </c>
      <c r="H206" s="5">
        <v>14</v>
      </c>
      <c r="J206" s="5">
        <f t="shared" si="56"/>
        <v>2.1640333333333337</v>
      </c>
      <c r="K206" s="5">
        <f t="shared" si="57"/>
        <v>1.3362499999999999</v>
      </c>
      <c r="L206" s="5">
        <f>(1)*($M$2-J206)+COUNT($U$7:U206)*($M$4/60)</f>
        <v>-0.1640333333333337</v>
      </c>
      <c r="M206" s="5">
        <f>(-1)*(($M$2-K206)+COUNT($U$7:U205)*($M$4/60))</f>
        <v>-0.66375000000000006</v>
      </c>
      <c r="N206" s="5">
        <f t="shared" si="60"/>
        <v>3.5002833333333339</v>
      </c>
      <c r="P206" s="5">
        <f t="shared" si="61"/>
        <v>-0.82778333333333376</v>
      </c>
      <c r="R206" s="3">
        <f t="shared" si="52"/>
        <v>1.3362499999999999</v>
      </c>
      <c r="V206">
        <f t="shared" si="53"/>
        <v>3</v>
      </c>
      <c r="W206">
        <f t="shared" si="54"/>
        <v>1.3362499999999999</v>
      </c>
      <c r="X206" t="str">
        <f t="shared" si="58"/>
        <v/>
      </c>
      <c r="Y206">
        <v>3.2037</v>
      </c>
      <c r="Z206">
        <f>MAX($Q$6:Q206)+MAX($R$6:R206)</f>
        <v>3.5002833333333339</v>
      </c>
      <c r="AA206">
        <f t="shared" si="59"/>
        <v>0.29658333333333387</v>
      </c>
      <c r="AB206">
        <f t="shared" si="47"/>
        <v>0.29658333333333387</v>
      </c>
      <c r="AC206">
        <f t="shared" si="48"/>
        <v>3.2037</v>
      </c>
      <c r="AD206">
        <f t="shared" si="49"/>
        <v>0</v>
      </c>
    </row>
    <row r="207" spans="1:30" x14ac:dyDescent="0.25">
      <c r="A207" s="7">
        <f t="shared" si="55"/>
        <v>0</v>
      </c>
      <c r="B207">
        <v>245</v>
      </c>
      <c r="C207">
        <v>80175</v>
      </c>
      <c r="D207" t="s">
        <v>8</v>
      </c>
      <c r="E207">
        <v>10</v>
      </c>
      <c r="F207">
        <v>2</v>
      </c>
      <c r="G207">
        <v>2</v>
      </c>
      <c r="H207" s="5">
        <v>14</v>
      </c>
      <c r="J207" s="5">
        <f t="shared" si="56"/>
        <v>2.1640333333333337</v>
      </c>
      <c r="K207" s="5">
        <f t="shared" si="57"/>
        <v>1.3362499999999999</v>
      </c>
      <c r="L207" s="5">
        <f>(1)*($M$2-J207)+COUNT($U$7:U207)*($M$4/60)</f>
        <v>-0.1640333333333337</v>
      </c>
      <c r="M207" s="5">
        <f>(-1)*(($M$2-K207)+COUNT($U$7:U206)*($M$4/60))</f>
        <v>-0.66375000000000006</v>
      </c>
      <c r="N207" s="5">
        <f t="shared" si="60"/>
        <v>3.5002833333333339</v>
      </c>
      <c r="P207" s="5">
        <f t="shared" si="61"/>
        <v>-0.82778333333333376</v>
      </c>
      <c r="R207" s="3">
        <f t="shared" si="52"/>
        <v>1.3362499999999999</v>
      </c>
      <c r="V207">
        <f t="shared" si="53"/>
        <v>4</v>
      </c>
      <c r="W207">
        <f t="shared" si="54"/>
        <v>1.3362499999999999</v>
      </c>
      <c r="X207" t="str">
        <f t="shared" si="58"/>
        <v/>
      </c>
      <c r="Y207">
        <v>3.2037</v>
      </c>
      <c r="Z207">
        <f>MAX($Q$6:Q207)+MAX($R$6:R207)</f>
        <v>3.5002833333333339</v>
      </c>
      <c r="AA207">
        <f t="shared" si="59"/>
        <v>0.29658333333333387</v>
      </c>
      <c r="AB207">
        <f t="shared" si="47"/>
        <v>0.29658333333333387</v>
      </c>
      <c r="AC207">
        <f t="shared" si="48"/>
        <v>3.2037</v>
      </c>
      <c r="AD207">
        <f t="shared" si="49"/>
        <v>0</v>
      </c>
    </row>
    <row r="208" spans="1:30" x14ac:dyDescent="0.25">
      <c r="A208" s="7">
        <f t="shared" si="55"/>
        <v>0</v>
      </c>
      <c r="B208">
        <v>246</v>
      </c>
      <c r="C208">
        <v>80175</v>
      </c>
      <c r="D208" t="s">
        <v>8</v>
      </c>
      <c r="E208">
        <v>10</v>
      </c>
      <c r="F208">
        <v>2</v>
      </c>
      <c r="G208">
        <v>1</v>
      </c>
      <c r="H208" s="5">
        <v>14</v>
      </c>
      <c r="J208" s="5">
        <f t="shared" si="56"/>
        <v>2.1640333333333337</v>
      </c>
      <c r="K208" s="5">
        <f t="shared" si="57"/>
        <v>1.3362499999999999</v>
      </c>
      <c r="L208" s="5">
        <f>(1)*($M$2-J208)+COUNT($U$7:U208)*($M$4/60)</f>
        <v>-0.1640333333333337</v>
      </c>
      <c r="M208" s="5">
        <f>(-1)*(($M$2-K208)+COUNT($U$7:U207)*($M$4/60))</f>
        <v>-0.66375000000000006</v>
      </c>
      <c r="N208" s="5">
        <f t="shared" si="60"/>
        <v>3.5002833333333339</v>
      </c>
      <c r="P208" s="5">
        <f t="shared" si="61"/>
        <v>-0.82778333333333376</v>
      </c>
      <c r="R208" s="3">
        <f t="shared" si="52"/>
        <v>1.3362499999999999</v>
      </c>
      <c r="V208">
        <f t="shared" si="53"/>
        <v>3</v>
      </c>
      <c r="W208">
        <f t="shared" si="54"/>
        <v>1.3362499999999999</v>
      </c>
      <c r="X208" t="str">
        <f t="shared" si="58"/>
        <v/>
      </c>
      <c r="Y208">
        <v>3.2037</v>
      </c>
      <c r="Z208">
        <f>MAX($Q$6:Q208)+MAX($R$6:R208)</f>
        <v>3.5002833333333339</v>
      </c>
      <c r="AA208">
        <f t="shared" si="59"/>
        <v>0.29658333333333387</v>
      </c>
      <c r="AB208">
        <f t="shared" si="47"/>
        <v>0.29658333333333387</v>
      </c>
      <c r="AC208">
        <f t="shared" si="48"/>
        <v>3.2037</v>
      </c>
      <c r="AD208">
        <f t="shared" si="49"/>
        <v>0</v>
      </c>
    </row>
    <row r="209" spans="1:30" x14ac:dyDescent="0.25">
      <c r="A209" s="7">
        <f t="shared" si="55"/>
        <v>0</v>
      </c>
      <c r="B209">
        <v>247</v>
      </c>
      <c r="C209">
        <v>80175</v>
      </c>
      <c r="D209" t="s">
        <v>8</v>
      </c>
      <c r="E209">
        <v>10</v>
      </c>
      <c r="F209">
        <v>2</v>
      </c>
      <c r="G209">
        <v>2</v>
      </c>
      <c r="H209" s="5">
        <v>14</v>
      </c>
      <c r="J209" s="5">
        <f t="shared" si="56"/>
        <v>2.1640333333333337</v>
      </c>
      <c r="K209" s="5">
        <f t="shared" si="57"/>
        <v>1.3362499999999999</v>
      </c>
      <c r="L209" s="5">
        <f>(1)*($M$2-J209)+COUNT($U$7:U209)*($M$4/60)</f>
        <v>-0.1640333333333337</v>
      </c>
      <c r="M209" s="5">
        <f>(-1)*(($M$2-K209)+COUNT($U$7:U208)*($M$4/60))</f>
        <v>-0.66375000000000006</v>
      </c>
      <c r="N209" s="5">
        <f t="shared" si="60"/>
        <v>3.5002833333333339</v>
      </c>
      <c r="P209" s="5">
        <f t="shared" si="61"/>
        <v>-0.82778333333333376</v>
      </c>
      <c r="R209" s="3">
        <f t="shared" si="52"/>
        <v>1.3362499999999999</v>
      </c>
      <c r="V209">
        <f t="shared" si="53"/>
        <v>4</v>
      </c>
      <c r="W209">
        <f t="shared" si="54"/>
        <v>1.3362499999999999</v>
      </c>
      <c r="X209" t="str">
        <f t="shared" si="58"/>
        <v/>
      </c>
      <c r="Y209">
        <v>3.2037</v>
      </c>
      <c r="Z209">
        <f>MAX($Q$6:Q209)+MAX($R$6:R209)</f>
        <v>3.5002833333333339</v>
      </c>
      <c r="AA209">
        <f t="shared" si="59"/>
        <v>0.29658333333333387</v>
      </c>
      <c r="AB209">
        <f t="shared" si="47"/>
        <v>0.29658333333333387</v>
      </c>
      <c r="AC209">
        <f t="shared" si="48"/>
        <v>3.2037</v>
      </c>
      <c r="AD209">
        <f t="shared" si="49"/>
        <v>0</v>
      </c>
    </row>
    <row r="210" spans="1:30" x14ac:dyDescent="0.25">
      <c r="A210" s="7">
        <f t="shared" si="55"/>
        <v>0</v>
      </c>
      <c r="B210">
        <v>248</v>
      </c>
      <c r="C210">
        <v>80175</v>
      </c>
      <c r="D210" t="s">
        <v>8</v>
      </c>
      <c r="E210">
        <v>10</v>
      </c>
      <c r="F210">
        <v>2</v>
      </c>
      <c r="G210">
        <v>1</v>
      </c>
      <c r="H210" s="5">
        <v>14</v>
      </c>
      <c r="J210" s="5">
        <f t="shared" si="56"/>
        <v>2.1640333333333337</v>
      </c>
      <c r="K210" s="5">
        <f t="shared" si="57"/>
        <v>1.3362499999999999</v>
      </c>
      <c r="L210" s="5">
        <f>(1)*($M$2-J210)+COUNT($U$7:U210)*($M$4/60)</f>
        <v>-0.1640333333333337</v>
      </c>
      <c r="M210" s="5">
        <f>(-1)*(($M$2-K210)+COUNT($U$7:U209)*($M$4/60))</f>
        <v>-0.66375000000000006</v>
      </c>
      <c r="N210" s="5">
        <f t="shared" si="60"/>
        <v>3.5002833333333339</v>
      </c>
      <c r="P210" s="5">
        <f t="shared" si="61"/>
        <v>-0.82778333333333376</v>
      </c>
      <c r="R210" s="3">
        <f t="shared" si="52"/>
        <v>1.3362499999999999</v>
      </c>
      <c r="V210">
        <f t="shared" si="53"/>
        <v>3</v>
      </c>
      <c r="W210">
        <f t="shared" si="54"/>
        <v>1.3362499999999999</v>
      </c>
      <c r="X210" t="str">
        <f t="shared" si="58"/>
        <v/>
      </c>
      <c r="Y210">
        <v>3.2037</v>
      </c>
      <c r="Z210">
        <f>MAX($Q$6:Q210)+MAX($R$6:R210)</f>
        <v>3.5002833333333339</v>
      </c>
      <c r="AA210">
        <f t="shared" si="59"/>
        <v>0.29658333333333387</v>
      </c>
      <c r="AB210">
        <f t="shared" si="47"/>
        <v>0.29658333333333387</v>
      </c>
      <c r="AC210">
        <f t="shared" si="48"/>
        <v>3.2037</v>
      </c>
      <c r="AD210">
        <f t="shared" si="49"/>
        <v>0</v>
      </c>
    </row>
    <row r="211" spans="1:30" x14ac:dyDescent="0.25">
      <c r="A211" s="7">
        <f t="shared" si="55"/>
        <v>0</v>
      </c>
      <c r="B211">
        <v>249</v>
      </c>
      <c r="C211">
        <v>80175</v>
      </c>
      <c r="D211" t="s">
        <v>8</v>
      </c>
      <c r="E211">
        <v>10</v>
      </c>
      <c r="F211">
        <v>2</v>
      </c>
      <c r="G211">
        <v>2</v>
      </c>
      <c r="H211" s="5">
        <v>14</v>
      </c>
      <c r="J211" s="5">
        <f t="shared" si="56"/>
        <v>2.1640333333333337</v>
      </c>
      <c r="K211" s="5">
        <f t="shared" si="57"/>
        <v>1.3362499999999999</v>
      </c>
      <c r="L211" s="5">
        <f>(1)*($M$2-J211)+COUNT($U$7:U211)*($M$4/60)</f>
        <v>-0.1640333333333337</v>
      </c>
      <c r="M211" s="5">
        <f>(-1)*(($M$2-K211)+COUNT($U$7:U210)*($M$4/60))</f>
        <v>-0.66375000000000006</v>
      </c>
      <c r="N211" s="5">
        <f t="shared" si="60"/>
        <v>3.5002833333333339</v>
      </c>
      <c r="P211" s="5">
        <f t="shared" si="61"/>
        <v>-0.82778333333333376</v>
      </c>
      <c r="R211" s="3">
        <f t="shared" si="52"/>
        <v>1.3362499999999999</v>
      </c>
      <c r="V211">
        <f t="shared" si="53"/>
        <v>4</v>
      </c>
      <c r="W211">
        <f t="shared" si="54"/>
        <v>1.3362499999999999</v>
      </c>
      <c r="X211">
        <f t="shared" si="58"/>
        <v>0.94683333333333342</v>
      </c>
      <c r="Y211">
        <v>3.2037</v>
      </c>
      <c r="Z211">
        <f>MAX($Q$6:Q211)+MAX($R$6:R211)</f>
        <v>3.5002833333333339</v>
      </c>
      <c r="AA211">
        <f t="shared" si="59"/>
        <v>0.29658333333333387</v>
      </c>
      <c r="AB211">
        <f t="shared" si="47"/>
        <v>0.29658333333333387</v>
      </c>
      <c r="AC211">
        <f t="shared" si="48"/>
        <v>3.2037</v>
      </c>
      <c r="AD211">
        <f t="shared" si="49"/>
        <v>0</v>
      </c>
    </row>
    <row r="212" spans="1:30" x14ac:dyDescent="0.25">
      <c r="A212" s="7">
        <f t="shared" si="55"/>
        <v>0</v>
      </c>
      <c r="B212">
        <v>251</v>
      </c>
      <c r="C212">
        <v>136985</v>
      </c>
      <c r="D212" t="s">
        <v>8</v>
      </c>
      <c r="E212">
        <v>10</v>
      </c>
      <c r="F212">
        <v>2</v>
      </c>
      <c r="G212">
        <v>1</v>
      </c>
      <c r="H212" s="5">
        <v>7</v>
      </c>
      <c r="J212" s="5">
        <f t="shared" si="56"/>
        <v>2.2830833333333334</v>
      </c>
      <c r="K212" s="5">
        <f t="shared" si="57"/>
        <v>1.3362499999999999</v>
      </c>
      <c r="L212" s="5">
        <f>(1)*($M$2-J212)+COUNT($U$7:U212)*($M$4/60)</f>
        <v>-0.28308333333333335</v>
      </c>
      <c r="M212" s="5">
        <f>(-1)*(($M$2-K212)+COUNT($U$7:U211)*($M$4/60))</f>
        <v>-0.66375000000000006</v>
      </c>
      <c r="N212" s="5">
        <f t="shared" si="60"/>
        <v>3.6193333333333335</v>
      </c>
      <c r="P212" s="5">
        <f t="shared" si="61"/>
        <v>-0.94683333333333342</v>
      </c>
      <c r="Q212" s="3">
        <f t="shared" ref="Q212:Q229" si="62">W212*IF(H212=7,1,0)</f>
        <v>2.2830833333333334</v>
      </c>
      <c r="V212">
        <f t="shared" si="53"/>
        <v>3</v>
      </c>
      <c r="W212">
        <f t="shared" si="54"/>
        <v>2.2830833333333334</v>
      </c>
      <c r="X212" t="str">
        <f t="shared" si="58"/>
        <v/>
      </c>
      <c r="Y212">
        <v>3.3012166666666669</v>
      </c>
      <c r="Z212">
        <f>MAX($Q$6:Q212)+MAX($R$6:R212)</f>
        <v>3.6193333333333335</v>
      </c>
      <c r="AA212">
        <f t="shared" si="59"/>
        <v>0.3181166666666666</v>
      </c>
      <c r="AB212">
        <f t="shared" si="47"/>
        <v>0.29658333333333387</v>
      </c>
      <c r="AC212">
        <f t="shared" si="48"/>
        <v>3.3227499999999996</v>
      </c>
      <c r="AD212">
        <f t="shared" si="49"/>
        <v>-2.1533333333332738E-2</v>
      </c>
    </row>
    <row r="213" spans="1:30" x14ac:dyDescent="0.25">
      <c r="A213" s="7">
        <f t="shared" si="55"/>
        <v>0</v>
      </c>
      <c r="B213">
        <v>252</v>
      </c>
      <c r="C213">
        <v>136985</v>
      </c>
      <c r="D213" t="s">
        <v>8</v>
      </c>
      <c r="E213">
        <v>10</v>
      </c>
      <c r="F213">
        <v>2</v>
      </c>
      <c r="G213">
        <v>2</v>
      </c>
      <c r="H213" s="5">
        <v>7</v>
      </c>
      <c r="J213" s="5">
        <f t="shared" si="56"/>
        <v>2.2830833333333334</v>
      </c>
      <c r="K213" s="5">
        <f t="shared" si="57"/>
        <v>1.3362499999999999</v>
      </c>
      <c r="L213" s="5">
        <f>(1)*($M$2-J213)+COUNT($U$7:U213)*($M$4/60)</f>
        <v>-0.28308333333333335</v>
      </c>
      <c r="M213" s="5">
        <f>(-1)*(($M$2-K213)+COUNT($U$7:U212)*($M$4/60))</f>
        <v>-0.66375000000000006</v>
      </c>
      <c r="N213" s="5">
        <f t="shared" si="60"/>
        <v>3.6193333333333335</v>
      </c>
      <c r="P213" s="5">
        <f t="shared" si="61"/>
        <v>-0.94683333333333342</v>
      </c>
      <c r="Q213" s="3">
        <f t="shared" si="62"/>
        <v>2.2830833333333334</v>
      </c>
      <c r="V213">
        <f t="shared" si="53"/>
        <v>4</v>
      </c>
      <c r="W213">
        <f t="shared" si="54"/>
        <v>2.2830833333333334</v>
      </c>
      <c r="X213" t="str">
        <f t="shared" si="58"/>
        <v/>
      </c>
      <c r="Y213">
        <v>3.3012166666666669</v>
      </c>
      <c r="Z213">
        <f>MAX($Q$6:Q213)+MAX($R$6:R213)</f>
        <v>3.6193333333333335</v>
      </c>
      <c r="AA213">
        <f t="shared" si="59"/>
        <v>0.3181166666666666</v>
      </c>
      <c r="AB213">
        <f t="shared" si="47"/>
        <v>0.3181166666666666</v>
      </c>
      <c r="AC213">
        <f t="shared" si="48"/>
        <v>3.3227499999999996</v>
      </c>
      <c r="AD213">
        <f t="shared" si="49"/>
        <v>-2.1533333333332738E-2</v>
      </c>
    </row>
    <row r="214" spans="1:30" x14ac:dyDescent="0.25">
      <c r="A214" s="7">
        <f t="shared" si="55"/>
        <v>0</v>
      </c>
      <c r="B214">
        <v>253</v>
      </c>
      <c r="C214">
        <v>136985</v>
      </c>
      <c r="D214" t="s">
        <v>8</v>
      </c>
      <c r="E214">
        <v>10</v>
      </c>
      <c r="F214">
        <v>2</v>
      </c>
      <c r="G214">
        <v>1</v>
      </c>
      <c r="H214" s="5">
        <v>7</v>
      </c>
      <c r="J214" s="5">
        <f t="shared" si="56"/>
        <v>2.2830833333333334</v>
      </c>
      <c r="K214" s="5">
        <f t="shared" si="57"/>
        <v>1.3362499999999999</v>
      </c>
      <c r="L214" s="5">
        <f>(1)*($M$2-J214)+COUNT($U$7:U214)*($M$4/60)</f>
        <v>-0.28308333333333335</v>
      </c>
      <c r="M214" s="5">
        <f>(-1)*(($M$2-K214)+COUNT($U$7:U213)*($M$4/60))</f>
        <v>-0.66375000000000006</v>
      </c>
      <c r="N214" s="5">
        <f t="shared" si="60"/>
        <v>3.6193333333333335</v>
      </c>
      <c r="P214" s="5">
        <f t="shared" si="61"/>
        <v>-0.94683333333333342</v>
      </c>
      <c r="Q214" s="3">
        <f t="shared" si="62"/>
        <v>2.2830833333333334</v>
      </c>
      <c r="V214">
        <f t="shared" si="53"/>
        <v>3</v>
      </c>
      <c r="W214">
        <f t="shared" si="54"/>
        <v>2.2830833333333334</v>
      </c>
      <c r="X214" t="str">
        <f t="shared" si="58"/>
        <v/>
      </c>
      <c r="Y214">
        <v>3.3012166666666669</v>
      </c>
      <c r="Z214">
        <f>MAX($Q$6:Q214)+MAX($R$6:R214)</f>
        <v>3.6193333333333335</v>
      </c>
      <c r="AA214">
        <f t="shared" si="59"/>
        <v>0.3181166666666666</v>
      </c>
      <c r="AB214">
        <f t="shared" si="47"/>
        <v>0.3181166666666666</v>
      </c>
      <c r="AC214">
        <f t="shared" si="48"/>
        <v>3.3012166666666669</v>
      </c>
      <c r="AD214">
        <f t="shared" si="49"/>
        <v>0</v>
      </c>
    </row>
    <row r="215" spans="1:30" x14ac:dyDescent="0.25">
      <c r="A215" s="7">
        <f t="shared" si="55"/>
        <v>0</v>
      </c>
      <c r="B215">
        <v>254</v>
      </c>
      <c r="C215">
        <v>136985</v>
      </c>
      <c r="D215" t="s">
        <v>7</v>
      </c>
      <c r="E215">
        <v>10</v>
      </c>
      <c r="F215">
        <v>2</v>
      </c>
      <c r="G215">
        <v>2</v>
      </c>
      <c r="H215" s="5">
        <v>7</v>
      </c>
      <c r="J215" s="5">
        <f t="shared" si="56"/>
        <v>2.2830833333333334</v>
      </c>
      <c r="K215" s="5">
        <f t="shared" si="57"/>
        <v>1.3362499999999999</v>
      </c>
      <c r="L215" s="5">
        <f>(1)*($M$2-J215)+COUNT($U$7:U215)*($M$4/60)</f>
        <v>-0.28308333333333335</v>
      </c>
      <c r="M215" s="5">
        <f>(-1)*(($M$2-K215)+COUNT($U$7:U214)*($M$4/60))</f>
        <v>-0.66375000000000006</v>
      </c>
      <c r="N215" s="5">
        <f t="shared" si="60"/>
        <v>3.6193333333333335</v>
      </c>
      <c r="P215" s="5">
        <f t="shared" si="61"/>
        <v>-0.94683333333333342</v>
      </c>
      <c r="Q215" s="3">
        <f t="shared" si="62"/>
        <v>2.2830833333333334</v>
      </c>
      <c r="V215">
        <f t="shared" si="53"/>
        <v>4</v>
      </c>
      <c r="W215">
        <f t="shared" si="54"/>
        <v>2.2830833333333334</v>
      </c>
      <c r="X215" t="str">
        <f t="shared" si="58"/>
        <v/>
      </c>
      <c r="Y215">
        <v>3.3012166666666669</v>
      </c>
      <c r="Z215">
        <f>MAX($Q$6:Q215)+MAX($R$6:R215)</f>
        <v>3.6193333333333335</v>
      </c>
      <c r="AA215">
        <f t="shared" si="59"/>
        <v>0.3181166666666666</v>
      </c>
      <c r="AB215">
        <f t="shared" si="47"/>
        <v>0.3181166666666666</v>
      </c>
      <c r="AC215">
        <f t="shared" si="48"/>
        <v>3.3012166666666669</v>
      </c>
      <c r="AD215">
        <f t="shared" si="49"/>
        <v>0</v>
      </c>
    </row>
    <row r="216" spans="1:30" x14ac:dyDescent="0.25">
      <c r="A216" s="7">
        <f t="shared" si="55"/>
        <v>0</v>
      </c>
      <c r="B216">
        <v>255</v>
      </c>
      <c r="C216">
        <v>136985</v>
      </c>
      <c r="D216" t="s">
        <v>7</v>
      </c>
      <c r="E216">
        <v>10</v>
      </c>
      <c r="F216">
        <v>2</v>
      </c>
      <c r="G216">
        <v>1</v>
      </c>
      <c r="H216" s="5">
        <v>7</v>
      </c>
      <c r="J216" s="5">
        <f t="shared" si="56"/>
        <v>2.2830833333333334</v>
      </c>
      <c r="K216" s="5">
        <f t="shared" si="57"/>
        <v>1.3362499999999999</v>
      </c>
      <c r="L216" s="5">
        <f>(1)*($M$2-J216)+COUNT($U$7:U216)*($M$4/60)</f>
        <v>-0.28308333333333335</v>
      </c>
      <c r="M216" s="5">
        <f>(-1)*(($M$2-K216)+COUNT($U$7:U215)*($M$4/60))</f>
        <v>-0.66375000000000006</v>
      </c>
      <c r="N216" s="5">
        <f t="shared" si="60"/>
        <v>3.6193333333333335</v>
      </c>
      <c r="P216" s="5">
        <f t="shared" si="61"/>
        <v>-0.94683333333333342</v>
      </c>
      <c r="Q216" s="3">
        <f t="shared" si="62"/>
        <v>2.2830833333333334</v>
      </c>
      <c r="V216">
        <f t="shared" si="53"/>
        <v>3</v>
      </c>
      <c r="W216">
        <f t="shared" si="54"/>
        <v>2.2830833333333334</v>
      </c>
      <c r="X216" t="str">
        <f t="shared" si="58"/>
        <v/>
      </c>
      <c r="Y216">
        <v>3.3012166666666669</v>
      </c>
      <c r="Z216">
        <f>MAX($Q$6:Q216)+MAX($R$6:R216)</f>
        <v>3.6193333333333335</v>
      </c>
      <c r="AA216">
        <f t="shared" si="59"/>
        <v>0.3181166666666666</v>
      </c>
      <c r="AB216">
        <f t="shared" si="47"/>
        <v>0.3181166666666666</v>
      </c>
      <c r="AC216">
        <f t="shared" si="48"/>
        <v>3.3012166666666669</v>
      </c>
      <c r="AD216">
        <f t="shared" si="49"/>
        <v>0</v>
      </c>
    </row>
    <row r="217" spans="1:30" x14ac:dyDescent="0.25">
      <c r="A217" s="7">
        <f t="shared" si="55"/>
        <v>0</v>
      </c>
      <c r="B217">
        <v>256</v>
      </c>
      <c r="C217">
        <v>136985</v>
      </c>
      <c r="D217" t="s">
        <v>6</v>
      </c>
      <c r="E217">
        <v>10</v>
      </c>
      <c r="F217">
        <v>2</v>
      </c>
      <c r="G217">
        <v>2</v>
      </c>
      <c r="H217" s="5">
        <v>7</v>
      </c>
      <c r="J217" s="5">
        <f t="shared" si="56"/>
        <v>2.2830833333333334</v>
      </c>
      <c r="K217" s="5">
        <f t="shared" si="57"/>
        <v>1.3362499999999999</v>
      </c>
      <c r="L217" s="5">
        <f>(1)*($M$2-J217)+COUNT($U$7:U217)*($M$4/60)</f>
        <v>-0.28308333333333335</v>
      </c>
      <c r="M217" s="5">
        <f>(-1)*(($M$2-K217)+COUNT($U$7:U216)*($M$4/60))</f>
        <v>-0.66375000000000006</v>
      </c>
      <c r="N217" s="5">
        <f t="shared" si="60"/>
        <v>3.6193333333333335</v>
      </c>
      <c r="P217" s="5">
        <f t="shared" si="61"/>
        <v>-0.94683333333333342</v>
      </c>
      <c r="Q217" s="3">
        <f t="shared" si="62"/>
        <v>2.2830833333333334</v>
      </c>
      <c r="V217">
        <f t="shared" si="53"/>
        <v>4</v>
      </c>
      <c r="W217">
        <f t="shared" si="54"/>
        <v>2.2830833333333334</v>
      </c>
      <c r="X217" t="str">
        <f t="shared" si="58"/>
        <v/>
      </c>
      <c r="Y217">
        <v>3.3012166666666669</v>
      </c>
      <c r="Z217">
        <f>MAX($Q$6:Q217)+MAX($R$6:R217)</f>
        <v>3.6193333333333335</v>
      </c>
      <c r="AA217">
        <f t="shared" si="59"/>
        <v>0.3181166666666666</v>
      </c>
      <c r="AB217">
        <f t="shared" si="47"/>
        <v>0.3181166666666666</v>
      </c>
      <c r="AC217">
        <f t="shared" si="48"/>
        <v>3.3012166666666669</v>
      </c>
      <c r="AD217">
        <f t="shared" si="49"/>
        <v>0</v>
      </c>
    </row>
    <row r="218" spans="1:30" x14ac:dyDescent="0.25">
      <c r="A218" s="7">
        <f t="shared" si="55"/>
        <v>0</v>
      </c>
      <c r="B218">
        <v>257</v>
      </c>
      <c r="C218">
        <v>136985</v>
      </c>
      <c r="D218" t="s">
        <v>6</v>
      </c>
      <c r="E218">
        <v>10</v>
      </c>
      <c r="F218">
        <v>2</v>
      </c>
      <c r="G218">
        <v>1</v>
      </c>
      <c r="H218" s="5">
        <v>7</v>
      </c>
      <c r="J218" s="5">
        <f t="shared" si="56"/>
        <v>2.2830833333333334</v>
      </c>
      <c r="K218" s="5">
        <f t="shared" si="57"/>
        <v>1.3362499999999999</v>
      </c>
      <c r="L218" s="5">
        <f>(1)*($M$2-J218)+COUNT($U$7:U218)*($M$4/60)</f>
        <v>-0.28308333333333335</v>
      </c>
      <c r="M218" s="5">
        <f>(-1)*(($M$2-K218)+COUNT($U$7:U217)*($M$4/60))</f>
        <v>-0.66375000000000006</v>
      </c>
      <c r="N218" s="5">
        <f t="shared" si="60"/>
        <v>3.6193333333333335</v>
      </c>
      <c r="P218" s="5">
        <f t="shared" si="61"/>
        <v>-0.94683333333333342</v>
      </c>
      <c r="Q218" s="3">
        <f t="shared" si="62"/>
        <v>2.2830833333333334</v>
      </c>
      <c r="V218">
        <f t="shared" si="53"/>
        <v>3</v>
      </c>
      <c r="W218">
        <f t="shared" si="54"/>
        <v>2.2830833333333334</v>
      </c>
      <c r="X218" t="str">
        <f t="shared" si="58"/>
        <v/>
      </c>
      <c r="Y218">
        <v>3.3012166666666669</v>
      </c>
      <c r="Z218">
        <f>MAX($Q$6:Q218)+MAX($R$6:R218)</f>
        <v>3.6193333333333335</v>
      </c>
      <c r="AA218">
        <f t="shared" si="59"/>
        <v>0.3181166666666666</v>
      </c>
      <c r="AB218">
        <f t="shared" ref="AB218:AB281" si="63">AA217</f>
        <v>0.3181166666666666</v>
      </c>
      <c r="AC218">
        <f t="shared" si="48"/>
        <v>3.3012166666666669</v>
      </c>
      <c r="AD218">
        <f t="shared" si="49"/>
        <v>0</v>
      </c>
    </row>
    <row r="219" spans="1:30" x14ac:dyDescent="0.25">
      <c r="A219" s="7">
        <f t="shared" si="55"/>
        <v>0</v>
      </c>
      <c r="B219">
        <v>259</v>
      </c>
      <c r="C219">
        <v>136985</v>
      </c>
      <c r="D219" t="s">
        <v>5</v>
      </c>
      <c r="E219">
        <v>11</v>
      </c>
      <c r="F219">
        <v>1</v>
      </c>
      <c r="G219">
        <v>2</v>
      </c>
      <c r="H219" s="5">
        <v>7</v>
      </c>
      <c r="J219" s="5">
        <f t="shared" si="56"/>
        <v>2.2830833333333334</v>
      </c>
      <c r="K219" s="5">
        <f t="shared" si="57"/>
        <v>1.3362499999999999</v>
      </c>
      <c r="L219" s="5">
        <f>(1)*($M$2-J219)+COUNT($U$7:U219)*($M$4/60)</f>
        <v>-0.28308333333333335</v>
      </c>
      <c r="M219" s="5">
        <f>(-1)*(($M$2-K219)+COUNT($U$7:U218)*($M$4/60))</f>
        <v>-0.66375000000000006</v>
      </c>
      <c r="N219" s="5">
        <f t="shared" si="60"/>
        <v>3.6193333333333335</v>
      </c>
      <c r="P219" s="5">
        <f t="shared" si="61"/>
        <v>-0.94683333333333342</v>
      </c>
      <c r="Q219" s="3">
        <f t="shared" si="62"/>
        <v>2.2830833333333334</v>
      </c>
      <c r="T219" s="1">
        <f>AVERAGE(Q217:R224)*ABS(F219-F218)</f>
        <v>2.3989125000000002</v>
      </c>
      <c r="U219" s="1">
        <f>-W219*ABS(F219-F218)</f>
        <v>-2.2830833333333334</v>
      </c>
      <c r="V219">
        <f t="shared" si="53"/>
        <v>4</v>
      </c>
      <c r="W219">
        <f t="shared" si="54"/>
        <v>2.2830833333333334</v>
      </c>
      <c r="X219" t="str">
        <f t="shared" si="58"/>
        <v/>
      </c>
      <c r="Y219">
        <v>3.3012166666666669</v>
      </c>
      <c r="Z219">
        <f>MAX($Q$6:Q219)+MAX($R$6:R219)</f>
        <v>3.6193333333333335</v>
      </c>
      <c r="AA219">
        <f t="shared" si="59"/>
        <v>0.3181166666666666</v>
      </c>
      <c r="AB219">
        <f t="shared" si="63"/>
        <v>0.3181166666666666</v>
      </c>
      <c r="AC219">
        <f t="shared" ref="AC219:AC282" si="64">Z219-AB218</f>
        <v>3.3012166666666669</v>
      </c>
      <c r="AD219">
        <f t="shared" ref="AD219:AD282" si="65">Y219-AC219</f>
        <v>0</v>
      </c>
    </row>
    <row r="220" spans="1:30" x14ac:dyDescent="0.25">
      <c r="A220" s="7">
        <f t="shared" si="55"/>
        <v>0</v>
      </c>
      <c r="B220">
        <v>260</v>
      </c>
      <c r="C220">
        <v>136985</v>
      </c>
      <c r="D220" t="s">
        <v>5</v>
      </c>
      <c r="E220">
        <v>11</v>
      </c>
      <c r="F220">
        <v>1</v>
      </c>
      <c r="G220">
        <v>1</v>
      </c>
      <c r="H220" s="5">
        <v>7</v>
      </c>
      <c r="J220" s="5">
        <f t="shared" si="56"/>
        <v>2.2830833333333334</v>
      </c>
      <c r="K220" s="5">
        <f t="shared" si="57"/>
        <v>1.3362499999999999</v>
      </c>
      <c r="L220" s="5">
        <f>(1)*($M$2-J220)+COUNT($U$7:U220)*($M$4/60)</f>
        <v>-0.28308333333333335</v>
      </c>
      <c r="M220" s="5">
        <f>(-1)*(($M$2-K220)+COUNT($U$7:U219)*($M$4/60))</f>
        <v>-0.66375000000000006</v>
      </c>
      <c r="N220" s="5">
        <f t="shared" si="60"/>
        <v>3.6193333333333335</v>
      </c>
      <c r="P220" s="5">
        <f t="shared" si="61"/>
        <v>-0.94683333333333342</v>
      </c>
      <c r="Q220" s="3">
        <f t="shared" si="62"/>
        <v>2.2830833333333334</v>
      </c>
      <c r="V220">
        <f t="shared" si="53"/>
        <v>3</v>
      </c>
      <c r="W220">
        <f t="shared" si="54"/>
        <v>2.2830833333333334</v>
      </c>
      <c r="X220" t="str">
        <f t="shared" si="58"/>
        <v/>
      </c>
      <c r="Y220">
        <v>3.3012166666666669</v>
      </c>
      <c r="Z220">
        <f>MAX($Q$6:Q220)+MAX($R$6:R220)</f>
        <v>3.6193333333333335</v>
      </c>
      <c r="AA220">
        <f t="shared" si="59"/>
        <v>0.3181166666666666</v>
      </c>
      <c r="AB220">
        <f t="shared" si="63"/>
        <v>0.3181166666666666</v>
      </c>
      <c r="AC220">
        <f t="shared" si="64"/>
        <v>3.3012166666666669</v>
      </c>
      <c r="AD220">
        <f t="shared" si="65"/>
        <v>0</v>
      </c>
    </row>
    <row r="221" spans="1:30" x14ac:dyDescent="0.25">
      <c r="A221" s="7">
        <f t="shared" si="55"/>
        <v>0</v>
      </c>
      <c r="B221">
        <v>261</v>
      </c>
      <c r="C221">
        <v>136985</v>
      </c>
      <c r="D221" t="s">
        <v>5</v>
      </c>
      <c r="E221">
        <v>11</v>
      </c>
      <c r="F221">
        <v>1</v>
      </c>
      <c r="G221">
        <v>2</v>
      </c>
      <c r="H221" s="5">
        <v>7</v>
      </c>
      <c r="J221" s="5">
        <f t="shared" si="56"/>
        <v>2.2830833333333334</v>
      </c>
      <c r="K221" s="5">
        <f t="shared" si="57"/>
        <v>1.3362499999999999</v>
      </c>
      <c r="L221" s="5">
        <f>(1)*($M$2-J221)+COUNT($U$7:U221)*($M$4/60)</f>
        <v>-0.28308333333333335</v>
      </c>
      <c r="M221" s="5">
        <f>(-1)*(($M$2-K221)+COUNT($U$7:U220)*($M$4/60))</f>
        <v>-0.66375000000000006</v>
      </c>
      <c r="N221" s="5">
        <f t="shared" si="60"/>
        <v>3.6193333333333335</v>
      </c>
      <c r="P221" s="5">
        <f t="shared" si="61"/>
        <v>-0.94683333333333342</v>
      </c>
      <c r="Q221" s="3">
        <f t="shared" si="62"/>
        <v>2.2830833333333334</v>
      </c>
      <c r="V221">
        <f t="shared" si="53"/>
        <v>4</v>
      </c>
      <c r="W221">
        <f t="shared" si="54"/>
        <v>2.2830833333333334</v>
      </c>
      <c r="X221" t="str">
        <f t="shared" si="58"/>
        <v/>
      </c>
      <c r="Y221">
        <v>3.3012166666666669</v>
      </c>
      <c r="Z221">
        <f>MAX($Q$6:Q221)+MAX($R$6:R221)</f>
        <v>3.6193333333333335</v>
      </c>
      <c r="AA221">
        <f t="shared" si="59"/>
        <v>0.3181166666666666</v>
      </c>
      <c r="AB221">
        <f t="shared" si="63"/>
        <v>0.3181166666666666</v>
      </c>
      <c r="AC221">
        <f t="shared" si="64"/>
        <v>3.3012166666666669</v>
      </c>
      <c r="AD221">
        <f t="shared" si="65"/>
        <v>0</v>
      </c>
    </row>
    <row r="222" spans="1:30" x14ac:dyDescent="0.25">
      <c r="A222" s="7">
        <f t="shared" si="55"/>
        <v>0</v>
      </c>
      <c r="B222">
        <v>262</v>
      </c>
      <c r="C222">
        <v>136985</v>
      </c>
      <c r="D222" t="s">
        <v>4</v>
      </c>
      <c r="E222">
        <v>11</v>
      </c>
      <c r="F222">
        <v>1</v>
      </c>
      <c r="G222">
        <v>1</v>
      </c>
      <c r="H222" s="5">
        <v>7</v>
      </c>
      <c r="J222" s="5">
        <f t="shared" si="56"/>
        <v>2.2830833333333334</v>
      </c>
      <c r="K222" s="5">
        <f t="shared" si="57"/>
        <v>1.3362499999999999</v>
      </c>
      <c r="L222" s="5">
        <f>(1)*($M$2-J222)+COUNT($U$7:U222)*($M$4/60)</f>
        <v>-0.28308333333333335</v>
      </c>
      <c r="M222" s="5">
        <f>(-1)*(($M$2-K222)+COUNT($U$7:U221)*($M$4/60))</f>
        <v>-0.66375000000000006</v>
      </c>
      <c r="N222" s="5">
        <f t="shared" si="60"/>
        <v>3.6193333333333335</v>
      </c>
      <c r="P222" s="5">
        <f t="shared" si="61"/>
        <v>-0.94683333333333342</v>
      </c>
      <c r="Q222" s="3">
        <f t="shared" si="62"/>
        <v>2.2830833333333334</v>
      </c>
      <c r="V222">
        <f t="shared" si="53"/>
        <v>3</v>
      </c>
      <c r="W222">
        <f t="shared" si="54"/>
        <v>2.2830833333333334</v>
      </c>
      <c r="X222">
        <f t="shared" si="58"/>
        <v>0.4633166666666666</v>
      </c>
      <c r="Y222">
        <v>3.3012166666666669</v>
      </c>
      <c r="Z222">
        <f>MAX($Q$6:Q222)+MAX($R$6:R222)</f>
        <v>3.6193333333333335</v>
      </c>
      <c r="AA222">
        <f t="shared" si="59"/>
        <v>0.3181166666666666</v>
      </c>
      <c r="AB222">
        <f t="shared" si="63"/>
        <v>0.3181166666666666</v>
      </c>
      <c r="AC222">
        <f t="shared" si="64"/>
        <v>3.3012166666666669</v>
      </c>
      <c r="AD222">
        <f t="shared" si="65"/>
        <v>0</v>
      </c>
    </row>
    <row r="223" spans="1:30" x14ac:dyDescent="0.25">
      <c r="A223" s="7">
        <f t="shared" si="55"/>
        <v>0</v>
      </c>
      <c r="B223">
        <v>264</v>
      </c>
      <c r="C223">
        <v>164784</v>
      </c>
      <c r="D223" t="s">
        <v>4</v>
      </c>
      <c r="E223">
        <v>11</v>
      </c>
      <c r="F223">
        <v>1</v>
      </c>
      <c r="G223">
        <v>2</v>
      </c>
      <c r="H223" s="5">
        <v>7</v>
      </c>
      <c r="J223" s="5">
        <f t="shared" si="56"/>
        <v>2.7464</v>
      </c>
      <c r="K223" s="5">
        <f t="shared" si="57"/>
        <v>1.3362499999999999</v>
      </c>
      <c r="L223" s="5">
        <f>(1)*($M$2-J223)+COUNT($U$7:U223)*($M$4/60)</f>
        <v>-0.74639999999999995</v>
      </c>
      <c r="M223" s="5">
        <f>(-1)*(($M$2-K223)+COUNT($U$7:U222)*($M$4/60))</f>
        <v>-0.66375000000000006</v>
      </c>
      <c r="N223" s="5">
        <f t="shared" si="60"/>
        <v>4.0826500000000001</v>
      </c>
      <c r="P223" s="5">
        <f t="shared" si="61"/>
        <v>-1.41015</v>
      </c>
      <c r="Q223" s="3">
        <f t="shared" si="62"/>
        <v>2.7464</v>
      </c>
      <c r="V223">
        <f t="shared" si="53"/>
        <v>4</v>
      </c>
      <c r="W223">
        <f t="shared" si="54"/>
        <v>2.7464</v>
      </c>
      <c r="X223" t="str">
        <f t="shared" si="58"/>
        <v/>
      </c>
      <c r="Y223">
        <v>3.7656333333333332</v>
      </c>
      <c r="Z223">
        <f>MAX($Q$6:Q223)+MAX($R$6:R223)</f>
        <v>4.0826500000000001</v>
      </c>
      <c r="AA223">
        <f t="shared" si="59"/>
        <v>0.31701666666666695</v>
      </c>
      <c r="AB223">
        <f t="shared" si="63"/>
        <v>0.3181166666666666</v>
      </c>
      <c r="AC223">
        <f t="shared" si="64"/>
        <v>3.7645333333333335</v>
      </c>
      <c r="AD223">
        <f t="shared" si="65"/>
        <v>1.0999999999996568E-3</v>
      </c>
    </row>
    <row r="224" spans="1:30" x14ac:dyDescent="0.25">
      <c r="A224" s="7">
        <f t="shared" si="55"/>
        <v>0</v>
      </c>
      <c r="B224">
        <v>265</v>
      </c>
      <c r="C224">
        <v>164784</v>
      </c>
      <c r="D224" t="s">
        <v>4</v>
      </c>
      <c r="E224">
        <v>11</v>
      </c>
      <c r="F224">
        <v>1</v>
      </c>
      <c r="G224">
        <v>1</v>
      </c>
      <c r="H224" s="5">
        <v>7</v>
      </c>
      <c r="J224" s="5">
        <f t="shared" si="56"/>
        <v>2.7464</v>
      </c>
      <c r="K224" s="5">
        <f t="shared" si="57"/>
        <v>1.3362499999999999</v>
      </c>
      <c r="L224" s="5">
        <f>(1)*($M$2-J224)+COUNT($U$7:U224)*($M$4/60)</f>
        <v>-0.74639999999999995</v>
      </c>
      <c r="M224" s="5">
        <f>(-1)*(($M$2-K224)+COUNT($U$7:U223)*($M$4/60))</f>
        <v>-0.66375000000000006</v>
      </c>
      <c r="N224" s="5">
        <f t="shared" si="60"/>
        <v>4.0826500000000001</v>
      </c>
      <c r="P224" s="5">
        <f t="shared" si="61"/>
        <v>-1.41015</v>
      </c>
      <c r="Q224" s="3">
        <f t="shared" si="62"/>
        <v>2.7464</v>
      </c>
      <c r="V224">
        <f t="shared" si="53"/>
        <v>3</v>
      </c>
      <c r="W224">
        <f t="shared" si="54"/>
        <v>2.7464</v>
      </c>
      <c r="X224" t="str">
        <f t="shared" si="58"/>
        <v/>
      </c>
      <c r="Y224">
        <v>3.7656333333333332</v>
      </c>
      <c r="Z224">
        <f>MAX($Q$6:Q224)+MAX($R$6:R224)</f>
        <v>4.0826500000000001</v>
      </c>
      <c r="AA224">
        <f t="shared" si="59"/>
        <v>0.31701666666666695</v>
      </c>
      <c r="AB224">
        <f t="shared" si="63"/>
        <v>0.31701666666666695</v>
      </c>
      <c r="AC224">
        <f t="shared" si="64"/>
        <v>3.7645333333333335</v>
      </c>
      <c r="AD224">
        <f t="shared" si="65"/>
        <v>1.0999999999996568E-3</v>
      </c>
    </row>
    <row r="225" spans="1:30" x14ac:dyDescent="0.25">
      <c r="A225" s="7">
        <f t="shared" si="55"/>
        <v>0</v>
      </c>
      <c r="B225">
        <v>266</v>
      </c>
      <c r="C225">
        <v>164784</v>
      </c>
      <c r="D225" t="s">
        <v>4</v>
      </c>
      <c r="E225">
        <v>11</v>
      </c>
      <c r="F225">
        <v>1</v>
      </c>
      <c r="G225">
        <v>2</v>
      </c>
      <c r="H225" s="5">
        <v>7</v>
      </c>
      <c r="J225" s="5">
        <f t="shared" si="56"/>
        <v>2.7464</v>
      </c>
      <c r="K225" s="5">
        <f t="shared" si="57"/>
        <v>1.3362499999999999</v>
      </c>
      <c r="L225" s="5">
        <f>(1)*($M$2-J225)+COUNT($U$7:U225)*($M$4/60)</f>
        <v>-0.74639999999999995</v>
      </c>
      <c r="M225" s="5">
        <f>(-1)*(($M$2-K225)+COUNT($U$7:U224)*($M$4/60))</f>
        <v>-0.66375000000000006</v>
      </c>
      <c r="N225" s="5">
        <f t="shared" si="60"/>
        <v>4.0826500000000001</v>
      </c>
      <c r="P225" s="5">
        <f t="shared" si="61"/>
        <v>-1.41015</v>
      </c>
      <c r="Q225" s="3">
        <f t="shared" si="62"/>
        <v>2.7464</v>
      </c>
      <c r="V225">
        <f t="shared" si="53"/>
        <v>4</v>
      </c>
      <c r="W225">
        <f t="shared" si="54"/>
        <v>2.7464</v>
      </c>
      <c r="X225" t="str">
        <f t="shared" si="58"/>
        <v/>
      </c>
      <c r="Y225">
        <v>3.7656333333333332</v>
      </c>
      <c r="Z225">
        <f>MAX($Q$6:Q225)+MAX($R$6:R225)</f>
        <v>4.0826500000000001</v>
      </c>
      <c r="AA225">
        <f t="shared" si="59"/>
        <v>0.31701666666666695</v>
      </c>
      <c r="AB225">
        <f t="shared" si="63"/>
        <v>0.31701666666666695</v>
      </c>
      <c r="AC225">
        <f t="shared" si="64"/>
        <v>3.7656333333333332</v>
      </c>
      <c r="AD225">
        <f t="shared" si="65"/>
        <v>0</v>
      </c>
    </row>
    <row r="226" spans="1:30" x14ac:dyDescent="0.25">
      <c r="A226" s="7">
        <f t="shared" si="55"/>
        <v>0</v>
      </c>
      <c r="B226">
        <v>267</v>
      </c>
      <c r="C226">
        <v>164784</v>
      </c>
      <c r="D226" t="s">
        <v>8</v>
      </c>
      <c r="E226">
        <v>11</v>
      </c>
      <c r="F226">
        <v>1</v>
      </c>
      <c r="G226">
        <v>1</v>
      </c>
      <c r="H226" s="5">
        <v>7</v>
      </c>
      <c r="J226" s="5">
        <f t="shared" si="56"/>
        <v>2.7464</v>
      </c>
      <c r="K226" s="5">
        <f t="shared" si="57"/>
        <v>1.3362499999999999</v>
      </c>
      <c r="L226" s="5">
        <f>(1)*($M$2-J226)+COUNT($U$7:U226)*($M$4/60)</f>
        <v>-0.74639999999999995</v>
      </c>
      <c r="M226" s="5">
        <f>(-1)*(($M$2-K226)+COUNT($U$7:U225)*($M$4/60))</f>
        <v>-0.66375000000000006</v>
      </c>
      <c r="N226" s="5">
        <f t="shared" si="60"/>
        <v>4.0826500000000001</v>
      </c>
      <c r="P226" s="5">
        <f t="shared" si="61"/>
        <v>-1.41015</v>
      </c>
      <c r="Q226" s="3">
        <f t="shared" si="62"/>
        <v>2.7464</v>
      </c>
      <c r="V226">
        <f t="shared" si="53"/>
        <v>3</v>
      </c>
      <c r="W226">
        <f t="shared" si="54"/>
        <v>2.7464</v>
      </c>
      <c r="X226" t="str">
        <f t="shared" si="58"/>
        <v/>
      </c>
      <c r="Y226">
        <v>3.7656333333333332</v>
      </c>
      <c r="Z226">
        <f>MAX($Q$6:Q226)+MAX($R$6:R226)</f>
        <v>4.0826500000000001</v>
      </c>
      <c r="AA226">
        <f t="shared" si="59"/>
        <v>0.31701666666666695</v>
      </c>
      <c r="AB226">
        <f t="shared" si="63"/>
        <v>0.31701666666666695</v>
      </c>
      <c r="AC226">
        <f t="shared" si="64"/>
        <v>3.7656333333333332</v>
      </c>
      <c r="AD226">
        <f t="shared" si="65"/>
        <v>0</v>
      </c>
    </row>
    <row r="227" spans="1:30" x14ac:dyDescent="0.25">
      <c r="A227" s="7">
        <f t="shared" si="55"/>
        <v>0</v>
      </c>
      <c r="B227">
        <v>268</v>
      </c>
      <c r="C227">
        <v>164784</v>
      </c>
      <c r="D227" t="s">
        <v>8</v>
      </c>
      <c r="E227">
        <v>11</v>
      </c>
      <c r="F227">
        <v>1</v>
      </c>
      <c r="G227">
        <v>2</v>
      </c>
      <c r="H227" s="5">
        <v>7</v>
      </c>
      <c r="J227" s="5">
        <f t="shared" si="56"/>
        <v>2.7464</v>
      </c>
      <c r="K227" s="5">
        <f t="shared" si="57"/>
        <v>1.3362499999999999</v>
      </c>
      <c r="L227" s="5">
        <f>(1)*($M$2-J227)+COUNT($U$7:U227)*($M$4/60)</f>
        <v>-0.74639999999999995</v>
      </c>
      <c r="M227" s="5">
        <f>(-1)*(($M$2-K227)+COUNT($U$7:U226)*($M$4/60))</f>
        <v>-0.66375000000000006</v>
      </c>
      <c r="N227" s="5">
        <f t="shared" si="60"/>
        <v>4.0826500000000001</v>
      </c>
      <c r="P227" s="5">
        <f t="shared" si="61"/>
        <v>-1.41015</v>
      </c>
      <c r="Q227" s="3">
        <f t="shared" si="62"/>
        <v>2.7464</v>
      </c>
      <c r="V227">
        <f t="shared" si="53"/>
        <v>4</v>
      </c>
      <c r="W227">
        <f t="shared" si="54"/>
        <v>2.7464</v>
      </c>
      <c r="X227" t="str">
        <f t="shared" si="58"/>
        <v/>
      </c>
      <c r="Y227">
        <v>3.7656333333333332</v>
      </c>
      <c r="Z227">
        <f>MAX($Q$6:Q227)+MAX($R$6:R227)</f>
        <v>4.0826500000000001</v>
      </c>
      <c r="AA227">
        <f t="shared" si="59"/>
        <v>0.31701666666666695</v>
      </c>
      <c r="AB227">
        <f t="shared" si="63"/>
        <v>0.31701666666666695</v>
      </c>
      <c r="AC227">
        <f t="shared" si="64"/>
        <v>3.7656333333333332</v>
      </c>
      <c r="AD227">
        <f t="shared" si="65"/>
        <v>0</v>
      </c>
    </row>
    <row r="228" spans="1:30" x14ac:dyDescent="0.25">
      <c r="A228" s="7">
        <f t="shared" si="55"/>
        <v>2</v>
      </c>
      <c r="B228" s="6">
        <v>269</v>
      </c>
      <c r="C228">
        <v>164784</v>
      </c>
      <c r="D228" t="s">
        <v>8</v>
      </c>
      <c r="E228">
        <v>11</v>
      </c>
      <c r="F228">
        <v>1</v>
      </c>
      <c r="G228">
        <v>1</v>
      </c>
      <c r="H228" s="5">
        <v>7</v>
      </c>
      <c r="J228" s="5">
        <f t="shared" si="56"/>
        <v>2.7464</v>
      </c>
      <c r="K228" s="5">
        <f t="shared" si="57"/>
        <v>1.3362499999999999</v>
      </c>
      <c r="L228" s="5">
        <f>(1)*($M$2-J228)+COUNT($U$7:U228)*($M$4/60)</f>
        <v>-0.74639999999999995</v>
      </c>
      <c r="M228" s="5">
        <f>(-1)*(($M$2-K228)+COUNT($U$7:U227)*($M$4/60))</f>
        <v>-0.66375000000000006</v>
      </c>
      <c r="N228" s="5">
        <f t="shared" si="60"/>
        <v>4.0826500000000001</v>
      </c>
      <c r="P228" s="5">
        <f t="shared" si="61"/>
        <v>-1.41015</v>
      </c>
      <c r="Q228" s="3">
        <f t="shared" si="62"/>
        <v>2.7464</v>
      </c>
      <c r="V228">
        <f t="shared" si="53"/>
        <v>3</v>
      </c>
      <c r="W228">
        <f t="shared" si="54"/>
        <v>2.7464</v>
      </c>
      <c r="X228">
        <f t="shared" si="58"/>
        <v>7.2750000000000092E-2</v>
      </c>
      <c r="Y228">
        <v>3.7656333333333332</v>
      </c>
      <c r="Z228">
        <f>MAX($Q$6:Q228)+MAX($R$6:R228)</f>
        <v>4.0826500000000001</v>
      </c>
      <c r="AA228">
        <f t="shared" si="59"/>
        <v>0.31701666666666695</v>
      </c>
      <c r="AB228">
        <f t="shared" si="63"/>
        <v>0.31701666666666695</v>
      </c>
      <c r="AC228">
        <f t="shared" si="64"/>
        <v>3.7656333333333332</v>
      </c>
      <c r="AD228">
        <f t="shared" si="65"/>
        <v>0</v>
      </c>
    </row>
    <row r="229" spans="1:30" x14ac:dyDescent="0.25">
      <c r="A229" s="7">
        <f t="shared" si="55"/>
        <v>1</v>
      </c>
      <c r="B229" s="6">
        <v>269</v>
      </c>
      <c r="C229">
        <v>169149</v>
      </c>
      <c r="D229" t="s">
        <v>8</v>
      </c>
      <c r="E229">
        <v>11</v>
      </c>
      <c r="F229">
        <v>1</v>
      </c>
      <c r="G229">
        <v>1</v>
      </c>
      <c r="H229" s="5">
        <v>7</v>
      </c>
      <c r="J229" s="5">
        <f t="shared" si="56"/>
        <v>2.81915</v>
      </c>
      <c r="K229" s="5">
        <f t="shared" si="57"/>
        <v>1.3362499999999999</v>
      </c>
      <c r="L229" s="5">
        <f>(1)*($M$2-J229)+COUNT($U$7:U229)*($M$4/60)</f>
        <v>-0.81915000000000004</v>
      </c>
      <c r="M229" s="5">
        <f>(-1)*(($M$2-K229)+COUNT($U$7:U228)*($M$4/60))</f>
        <v>-0.66375000000000006</v>
      </c>
      <c r="N229" s="5">
        <f t="shared" si="60"/>
        <v>4.1554000000000002</v>
      </c>
      <c r="P229" s="5">
        <f t="shared" si="61"/>
        <v>-1.4829000000000001</v>
      </c>
      <c r="Q229" s="3">
        <f t="shared" si="62"/>
        <v>2.81915</v>
      </c>
      <c r="V229">
        <f t="shared" si="53"/>
        <v>3</v>
      </c>
      <c r="W229">
        <f t="shared" si="54"/>
        <v>2.81915</v>
      </c>
      <c r="X229">
        <f t="shared" si="58"/>
        <v>1.38625</v>
      </c>
      <c r="Y229">
        <v>3.8393333333333337</v>
      </c>
      <c r="Z229">
        <f>MAX($Q$6:Q229)+MAX($R$6:R229)</f>
        <v>4.1554000000000002</v>
      </c>
      <c r="AA229">
        <f t="shared" si="59"/>
        <v>0.3160666666666665</v>
      </c>
      <c r="AB229">
        <f t="shared" si="63"/>
        <v>0.31701666666666695</v>
      </c>
      <c r="AC229">
        <f t="shared" si="64"/>
        <v>3.8383833333333333</v>
      </c>
      <c r="AD229">
        <f t="shared" si="65"/>
        <v>9.5000000000045048E-4</v>
      </c>
    </row>
    <row r="230" spans="1:30" x14ac:dyDescent="0.25">
      <c r="A230" s="7">
        <f t="shared" si="55"/>
        <v>0</v>
      </c>
      <c r="B230" s="6">
        <v>269</v>
      </c>
      <c r="C230">
        <v>85974</v>
      </c>
      <c r="D230" t="s">
        <v>8</v>
      </c>
      <c r="E230">
        <v>11</v>
      </c>
      <c r="F230">
        <v>1</v>
      </c>
      <c r="G230">
        <v>1</v>
      </c>
      <c r="H230" s="5">
        <v>14</v>
      </c>
      <c r="J230" s="5">
        <f t="shared" si="56"/>
        <v>2.81915</v>
      </c>
      <c r="K230" s="5">
        <f t="shared" si="57"/>
        <v>1.4329000000000001</v>
      </c>
      <c r="L230" s="5">
        <f>(1)*($M$2-J230)+COUNT($U$7:U230)*($M$4/60)</f>
        <v>-0.81915000000000004</v>
      </c>
      <c r="M230" s="5">
        <f>(-1)*(($M$2-K230)+COUNT($U$7:U229)*($M$4/60))</f>
        <v>-0.56709999999999994</v>
      </c>
      <c r="N230" s="5">
        <f t="shared" si="60"/>
        <v>4.2520500000000006</v>
      </c>
      <c r="P230" s="5">
        <f t="shared" si="61"/>
        <v>-1.38625</v>
      </c>
      <c r="R230" s="3">
        <f t="shared" ref="R230:R260" si="66">W230*IF(H230=14,1,0)</f>
        <v>1.4329000000000001</v>
      </c>
      <c r="V230">
        <f t="shared" si="53"/>
        <v>3</v>
      </c>
      <c r="W230">
        <f t="shared" si="54"/>
        <v>1.4329000000000001</v>
      </c>
      <c r="X230" t="str">
        <f t="shared" si="58"/>
        <v/>
      </c>
      <c r="Y230">
        <v>3.8393333333333337</v>
      </c>
      <c r="Z230">
        <f>MAX($Q$6:Q230)+MAX($R$6:R230)</f>
        <v>4.2520500000000006</v>
      </c>
      <c r="AA230">
        <f t="shared" si="59"/>
        <v>0.41271666666666684</v>
      </c>
      <c r="AB230">
        <f t="shared" si="63"/>
        <v>0.3160666666666665</v>
      </c>
      <c r="AC230">
        <f t="shared" si="64"/>
        <v>3.9350333333333336</v>
      </c>
      <c r="AD230">
        <f t="shared" si="65"/>
        <v>-9.5699999999999896E-2</v>
      </c>
    </row>
    <row r="231" spans="1:30" x14ac:dyDescent="0.25">
      <c r="A231" s="7">
        <f t="shared" si="55"/>
        <v>0</v>
      </c>
      <c r="B231">
        <v>271</v>
      </c>
      <c r="C231">
        <v>85974</v>
      </c>
      <c r="D231" t="s">
        <v>8</v>
      </c>
      <c r="E231">
        <v>11</v>
      </c>
      <c r="F231">
        <v>1</v>
      </c>
      <c r="G231">
        <v>2</v>
      </c>
      <c r="H231" s="5">
        <v>14</v>
      </c>
      <c r="J231" s="5">
        <f t="shared" si="56"/>
        <v>2.81915</v>
      </c>
      <c r="K231" s="5">
        <f t="shared" si="57"/>
        <v>1.4329000000000001</v>
      </c>
      <c r="L231" s="5">
        <f>(1)*($M$2-J231)+COUNT($U$7:U231)*($M$4/60)</f>
        <v>-0.81915000000000004</v>
      </c>
      <c r="M231" s="5">
        <f>(-1)*(($M$2-K231)+COUNT($U$7:U230)*($M$4/60))</f>
        <v>-0.56709999999999994</v>
      </c>
      <c r="N231" s="5">
        <f t="shared" si="60"/>
        <v>4.2520500000000006</v>
      </c>
      <c r="P231" s="5">
        <f t="shared" si="61"/>
        <v>-1.38625</v>
      </c>
      <c r="R231" s="3">
        <f t="shared" si="66"/>
        <v>1.4329000000000001</v>
      </c>
      <c r="V231">
        <f t="shared" si="53"/>
        <v>4</v>
      </c>
      <c r="W231">
        <f t="shared" si="54"/>
        <v>1.4329000000000001</v>
      </c>
      <c r="X231" t="str">
        <f t="shared" si="58"/>
        <v/>
      </c>
      <c r="Y231">
        <v>3.8393333333333337</v>
      </c>
      <c r="Z231">
        <f>MAX($Q$6:Q231)+MAX($R$6:R231)</f>
        <v>4.2520500000000006</v>
      </c>
      <c r="AA231">
        <f t="shared" si="59"/>
        <v>0.41271666666666684</v>
      </c>
      <c r="AB231">
        <f t="shared" si="63"/>
        <v>0.41271666666666684</v>
      </c>
      <c r="AC231">
        <f t="shared" si="64"/>
        <v>3.9359833333333341</v>
      </c>
      <c r="AD231">
        <f t="shared" si="65"/>
        <v>-9.6650000000000347E-2</v>
      </c>
    </row>
    <row r="232" spans="1:30" x14ac:dyDescent="0.25">
      <c r="A232" s="7">
        <f t="shared" si="55"/>
        <v>0</v>
      </c>
      <c r="B232">
        <v>272</v>
      </c>
      <c r="C232">
        <v>85974</v>
      </c>
      <c r="D232" t="s">
        <v>8</v>
      </c>
      <c r="E232">
        <v>11</v>
      </c>
      <c r="F232">
        <v>1</v>
      </c>
      <c r="G232">
        <v>1</v>
      </c>
      <c r="H232" s="5">
        <v>14</v>
      </c>
      <c r="J232" s="5">
        <f t="shared" si="56"/>
        <v>2.81915</v>
      </c>
      <c r="K232" s="5">
        <f t="shared" si="57"/>
        <v>1.4329000000000001</v>
      </c>
      <c r="L232" s="5">
        <f>(1)*($M$2-J232)+COUNT($U$7:U232)*($M$4/60)</f>
        <v>-0.81915000000000004</v>
      </c>
      <c r="M232" s="5">
        <f>(-1)*(($M$2-K232)+COUNT($U$7:U231)*($M$4/60))</f>
        <v>-0.56709999999999994</v>
      </c>
      <c r="N232" s="5">
        <f t="shared" si="60"/>
        <v>4.2520500000000006</v>
      </c>
      <c r="P232" s="5">
        <f t="shared" si="61"/>
        <v>-1.38625</v>
      </c>
      <c r="R232" s="3">
        <f t="shared" si="66"/>
        <v>1.4329000000000001</v>
      </c>
      <c r="V232">
        <f t="shared" si="53"/>
        <v>3</v>
      </c>
      <c r="W232">
        <f t="shared" si="54"/>
        <v>1.4329000000000001</v>
      </c>
      <c r="X232" t="str">
        <f t="shared" si="58"/>
        <v/>
      </c>
      <c r="Y232">
        <v>3.8393333333333337</v>
      </c>
      <c r="Z232">
        <f>MAX($Q$6:Q232)+MAX($R$6:R232)</f>
        <v>4.2520500000000006</v>
      </c>
      <c r="AA232">
        <f t="shared" si="59"/>
        <v>0.41271666666666684</v>
      </c>
      <c r="AB232">
        <f t="shared" si="63"/>
        <v>0.41271666666666684</v>
      </c>
      <c r="AC232">
        <f t="shared" si="64"/>
        <v>3.8393333333333337</v>
      </c>
      <c r="AD232">
        <f t="shared" si="65"/>
        <v>0</v>
      </c>
    </row>
    <row r="233" spans="1:30" x14ac:dyDescent="0.25">
      <c r="A233" s="7">
        <f t="shared" si="55"/>
        <v>0</v>
      </c>
      <c r="B233">
        <v>273</v>
      </c>
      <c r="C233">
        <v>85974</v>
      </c>
      <c r="D233" t="s">
        <v>8</v>
      </c>
      <c r="E233">
        <v>11</v>
      </c>
      <c r="F233">
        <v>1</v>
      </c>
      <c r="G233">
        <v>2</v>
      </c>
      <c r="H233" s="5">
        <v>14</v>
      </c>
      <c r="J233" s="5">
        <f t="shared" si="56"/>
        <v>2.81915</v>
      </c>
      <c r="K233" s="5">
        <f t="shared" si="57"/>
        <v>1.4329000000000001</v>
      </c>
      <c r="L233" s="5">
        <f>(1)*($M$2-J233)+COUNT($U$7:U233)*($M$4/60)</f>
        <v>-0.81915000000000004</v>
      </c>
      <c r="M233" s="5">
        <f>(-1)*(($M$2-K233)+COUNT($U$7:U232)*($M$4/60))</f>
        <v>-0.56709999999999994</v>
      </c>
      <c r="N233" s="5">
        <f t="shared" si="60"/>
        <v>4.2520500000000006</v>
      </c>
      <c r="P233" s="5">
        <f t="shared" si="61"/>
        <v>-1.38625</v>
      </c>
      <c r="R233" s="3">
        <f t="shared" si="66"/>
        <v>1.4329000000000001</v>
      </c>
      <c r="V233">
        <f t="shared" si="53"/>
        <v>4</v>
      </c>
      <c r="W233">
        <f t="shared" si="54"/>
        <v>1.4329000000000001</v>
      </c>
      <c r="X233" t="str">
        <f t="shared" si="58"/>
        <v/>
      </c>
      <c r="Y233">
        <v>3.8393333333333337</v>
      </c>
      <c r="Z233">
        <f>MAX($Q$6:Q233)+MAX($R$6:R233)</f>
        <v>4.2520500000000006</v>
      </c>
      <c r="AA233">
        <f t="shared" si="59"/>
        <v>0.41271666666666684</v>
      </c>
      <c r="AB233">
        <f t="shared" si="63"/>
        <v>0.41271666666666684</v>
      </c>
      <c r="AC233">
        <f t="shared" si="64"/>
        <v>3.8393333333333337</v>
      </c>
      <c r="AD233">
        <f t="shared" si="65"/>
        <v>0</v>
      </c>
    </row>
    <row r="234" spans="1:30" x14ac:dyDescent="0.25">
      <c r="A234" s="7">
        <f t="shared" si="55"/>
        <v>0</v>
      </c>
      <c r="B234">
        <v>274</v>
      </c>
      <c r="C234">
        <v>85974</v>
      </c>
      <c r="D234" t="s">
        <v>7</v>
      </c>
      <c r="E234">
        <v>11</v>
      </c>
      <c r="F234">
        <v>1</v>
      </c>
      <c r="G234">
        <v>1</v>
      </c>
      <c r="H234" s="5">
        <v>14</v>
      </c>
      <c r="J234" s="5">
        <f t="shared" si="56"/>
        <v>2.81915</v>
      </c>
      <c r="K234" s="5">
        <f t="shared" si="57"/>
        <v>1.4329000000000001</v>
      </c>
      <c r="L234" s="5">
        <f>(1)*($M$2-J234)+COUNT($U$7:U234)*($M$4/60)</f>
        <v>-0.81915000000000004</v>
      </c>
      <c r="M234" s="5">
        <f>(-1)*(($M$2-K234)+COUNT($U$7:U233)*($M$4/60))</f>
        <v>-0.56709999999999994</v>
      </c>
      <c r="N234" s="5">
        <f t="shared" si="60"/>
        <v>4.2520500000000006</v>
      </c>
      <c r="P234" s="5">
        <f t="shared" si="61"/>
        <v>-1.38625</v>
      </c>
      <c r="R234" s="3">
        <f t="shared" si="66"/>
        <v>1.4329000000000001</v>
      </c>
      <c r="V234">
        <f t="shared" si="53"/>
        <v>3</v>
      </c>
      <c r="W234">
        <f t="shared" si="54"/>
        <v>1.4329000000000001</v>
      </c>
      <c r="X234" t="str">
        <f t="shared" si="58"/>
        <v/>
      </c>
      <c r="Y234">
        <v>3.8393333333333337</v>
      </c>
      <c r="Z234">
        <f>MAX($Q$6:Q234)+MAX($R$6:R234)</f>
        <v>4.2520500000000006</v>
      </c>
      <c r="AA234">
        <f t="shared" si="59"/>
        <v>0.41271666666666684</v>
      </c>
      <c r="AB234">
        <f t="shared" si="63"/>
        <v>0.41271666666666684</v>
      </c>
      <c r="AC234">
        <f t="shared" si="64"/>
        <v>3.8393333333333337</v>
      </c>
      <c r="AD234">
        <f t="shared" si="65"/>
        <v>0</v>
      </c>
    </row>
    <row r="235" spans="1:30" x14ac:dyDescent="0.25">
      <c r="A235" s="7">
        <f t="shared" si="55"/>
        <v>0</v>
      </c>
      <c r="B235">
        <v>275</v>
      </c>
      <c r="C235">
        <v>85974</v>
      </c>
      <c r="D235" t="s">
        <v>7</v>
      </c>
      <c r="E235">
        <v>11</v>
      </c>
      <c r="F235">
        <v>1</v>
      </c>
      <c r="G235">
        <v>2</v>
      </c>
      <c r="H235" s="5">
        <v>14</v>
      </c>
      <c r="J235" s="5">
        <f t="shared" si="56"/>
        <v>2.81915</v>
      </c>
      <c r="K235" s="5">
        <f t="shared" si="57"/>
        <v>1.4329000000000001</v>
      </c>
      <c r="L235" s="5">
        <f>(1)*($M$2-J235)+COUNT($U$7:U235)*($M$4/60)</f>
        <v>-0.81915000000000004</v>
      </c>
      <c r="M235" s="5">
        <f>(-1)*(($M$2-K235)+COUNT($U$7:U234)*($M$4/60))</f>
        <v>-0.56709999999999994</v>
      </c>
      <c r="N235" s="5">
        <f t="shared" si="60"/>
        <v>4.2520500000000006</v>
      </c>
      <c r="P235" s="5">
        <f t="shared" si="61"/>
        <v>-1.38625</v>
      </c>
      <c r="R235" s="3">
        <f t="shared" si="66"/>
        <v>1.4329000000000001</v>
      </c>
      <c r="V235">
        <f t="shared" si="53"/>
        <v>4</v>
      </c>
      <c r="W235">
        <f t="shared" si="54"/>
        <v>1.4329000000000001</v>
      </c>
      <c r="X235" t="str">
        <f t="shared" si="58"/>
        <v/>
      </c>
      <c r="Y235">
        <v>3.8393333333333337</v>
      </c>
      <c r="Z235">
        <f>MAX($Q$6:Q235)+MAX($R$6:R235)</f>
        <v>4.2520500000000006</v>
      </c>
      <c r="AA235">
        <f t="shared" si="59"/>
        <v>0.41271666666666684</v>
      </c>
      <c r="AB235">
        <f t="shared" si="63"/>
        <v>0.41271666666666684</v>
      </c>
      <c r="AC235">
        <f t="shared" si="64"/>
        <v>3.8393333333333337</v>
      </c>
      <c r="AD235">
        <f t="shared" si="65"/>
        <v>0</v>
      </c>
    </row>
    <row r="236" spans="1:30" x14ac:dyDescent="0.25">
      <c r="A236" s="7">
        <f t="shared" si="55"/>
        <v>0</v>
      </c>
      <c r="B236">
        <v>276</v>
      </c>
      <c r="C236">
        <v>85974</v>
      </c>
      <c r="D236" t="s">
        <v>6</v>
      </c>
      <c r="E236">
        <v>11</v>
      </c>
      <c r="F236">
        <v>1</v>
      </c>
      <c r="G236">
        <v>1</v>
      </c>
      <c r="H236" s="5">
        <v>14</v>
      </c>
      <c r="J236" s="5">
        <f t="shared" si="56"/>
        <v>2.81915</v>
      </c>
      <c r="K236" s="5">
        <f t="shared" si="57"/>
        <v>1.4329000000000001</v>
      </c>
      <c r="L236" s="5">
        <f>(1)*($M$2-J236)+COUNT($U$7:U236)*($M$4/60)</f>
        <v>-0.81915000000000004</v>
      </c>
      <c r="M236" s="5">
        <f>(-1)*(($M$2-K236)+COUNT($U$7:U235)*($M$4/60))</f>
        <v>-0.56709999999999994</v>
      </c>
      <c r="N236" s="5">
        <f t="shared" si="60"/>
        <v>4.2520500000000006</v>
      </c>
      <c r="P236" s="5">
        <f t="shared" si="61"/>
        <v>-1.38625</v>
      </c>
      <c r="R236" s="3">
        <f t="shared" si="66"/>
        <v>1.4329000000000001</v>
      </c>
      <c r="V236">
        <f t="shared" si="53"/>
        <v>3</v>
      </c>
      <c r="W236">
        <f t="shared" si="54"/>
        <v>1.4329000000000001</v>
      </c>
      <c r="X236" t="str">
        <f t="shared" si="58"/>
        <v/>
      </c>
      <c r="Y236">
        <v>3.8393333333333337</v>
      </c>
      <c r="Z236">
        <f>MAX($Q$6:Q236)+MAX($R$6:R236)</f>
        <v>4.2520500000000006</v>
      </c>
      <c r="AA236">
        <f t="shared" si="59"/>
        <v>0.41271666666666684</v>
      </c>
      <c r="AB236">
        <f t="shared" si="63"/>
        <v>0.41271666666666684</v>
      </c>
      <c r="AC236">
        <f t="shared" si="64"/>
        <v>3.8393333333333337</v>
      </c>
      <c r="AD236">
        <f t="shared" si="65"/>
        <v>0</v>
      </c>
    </row>
    <row r="237" spans="1:30" x14ac:dyDescent="0.25">
      <c r="A237" s="7">
        <f t="shared" si="55"/>
        <v>0</v>
      </c>
      <c r="B237">
        <v>277</v>
      </c>
      <c r="C237">
        <v>85974</v>
      </c>
      <c r="D237" t="s">
        <v>6</v>
      </c>
      <c r="E237">
        <v>11</v>
      </c>
      <c r="F237">
        <v>1</v>
      </c>
      <c r="G237">
        <v>2</v>
      </c>
      <c r="H237" s="5">
        <v>14</v>
      </c>
      <c r="J237" s="5">
        <f t="shared" si="56"/>
        <v>2.81915</v>
      </c>
      <c r="K237" s="5">
        <f t="shared" si="57"/>
        <v>1.4329000000000001</v>
      </c>
      <c r="L237" s="5">
        <f>(1)*($M$2-J237)+COUNT($U$7:U237)*($M$4/60)</f>
        <v>-0.81915000000000004</v>
      </c>
      <c r="M237" s="5">
        <f>(-1)*(($M$2-K237)+COUNT($U$7:U236)*($M$4/60))</f>
        <v>-0.56709999999999994</v>
      </c>
      <c r="N237" s="5">
        <f t="shared" si="60"/>
        <v>4.2520500000000006</v>
      </c>
      <c r="P237" s="5">
        <f t="shared" si="61"/>
        <v>-1.38625</v>
      </c>
      <c r="R237" s="3">
        <f t="shared" si="66"/>
        <v>1.4329000000000001</v>
      </c>
      <c r="V237">
        <f t="shared" si="53"/>
        <v>4</v>
      </c>
      <c r="W237">
        <f t="shared" si="54"/>
        <v>1.4329000000000001</v>
      </c>
      <c r="X237" t="str">
        <f t="shared" si="58"/>
        <v/>
      </c>
      <c r="Y237">
        <v>3.8393333333333337</v>
      </c>
      <c r="Z237">
        <f>MAX($Q$6:Q237)+MAX($R$6:R237)</f>
        <v>4.2520500000000006</v>
      </c>
      <c r="AA237">
        <f t="shared" si="59"/>
        <v>0.41271666666666684</v>
      </c>
      <c r="AB237">
        <f t="shared" si="63"/>
        <v>0.41271666666666684</v>
      </c>
      <c r="AC237">
        <f t="shared" si="64"/>
        <v>3.8393333333333337</v>
      </c>
      <c r="AD237">
        <f t="shared" si="65"/>
        <v>0</v>
      </c>
    </row>
    <row r="238" spans="1:30" x14ac:dyDescent="0.25">
      <c r="A238" s="7">
        <f t="shared" si="55"/>
        <v>0</v>
      </c>
      <c r="B238">
        <v>279</v>
      </c>
      <c r="C238">
        <v>85974</v>
      </c>
      <c r="D238" t="s">
        <v>5</v>
      </c>
      <c r="E238">
        <v>12</v>
      </c>
      <c r="F238">
        <v>2</v>
      </c>
      <c r="G238">
        <v>1</v>
      </c>
      <c r="H238" s="5">
        <v>14</v>
      </c>
      <c r="J238" s="5">
        <f t="shared" si="56"/>
        <v>2.81915</v>
      </c>
      <c r="K238" s="5">
        <f t="shared" si="57"/>
        <v>1.4329000000000001</v>
      </c>
      <c r="L238" s="5">
        <f>(1)*($M$2-J238)+COUNT($U$7:U238)*($M$4/60)</f>
        <v>-0.81915000000000004</v>
      </c>
      <c r="M238" s="5">
        <f>(-1)*(($M$2-K238)+COUNT($U$7:U237)*($M$4/60))</f>
        <v>-0.56709999999999994</v>
      </c>
      <c r="N238" s="5">
        <f t="shared" si="60"/>
        <v>4.2520500000000006</v>
      </c>
      <c r="P238" s="5">
        <f t="shared" si="61"/>
        <v>-1.38625</v>
      </c>
      <c r="R238" s="3">
        <f t="shared" si="66"/>
        <v>1.4329000000000001</v>
      </c>
      <c r="T238" s="1">
        <f>AVERAGE(Q236:R243)*ABS(F238-F237)</f>
        <v>1.4637958333333332</v>
      </c>
      <c r="U238" s="1">
        <f>-W238*ABS(F238-F237)</f>
        <v>-1.4329000000000001</v>
      </c>
      <c r="V238">
        <f t="shared" si="53"/>
        <v>3</v>
      </c>
      <c r="W238">
        <f t="shared" si="54"/>
        <v>1.4329000000000001</v>
      </c>
      <c r="X238" t="str">
        <f t="shared" si="58"/>
        <v/>
      </c>
      <c r="Y238">
        <v>3.8393333333333337</v>
      </c>
      <c r="Z238">
        <f>MAX($Q$6:Q238)+MAX($R$6:R238)</f>
        <v>4.2520500000000006</v>
      </c>
      <c r="AA238">
        <f t="shared" si="59"/>
        <v>0.41271666666666684</v>
      </c>
      <c r="AB238">
        <f t="shared" si="63"/>
        <v>0.41271666666666684</v>
      </c>
      <c r="AC238">
        <f t="shared" si="64"/>
        <v>3.8393333333333337</v>
      </c>
      <c r="AD238">
        <f t="shared" si="65"/>
        <v>0</v>
      </c>
    </row>
    <row r="239" spans="1:30" x14ac:dyDescent="0.25">
      <c r="A239" s="7">
        <f t="shared" si="55"/>
        <v>0</v>
      </c>
      <c r="B239">
        <v>280</v>
      </c>
      <c r="C239">
        <v>85974</v>
      </c>
      <c r="D239" t="s">
        <v>5</v>
      </c>
      <c r="E239">
        <v>12</v>
      </c>
      <c r="F239">
        <v>2</v>
      </c>
      <c r="G239">
        <v>2</v>
      </c>
      <c r="H239" s="5">
        <v>14</v>
      </c>
      <c r="J239" s="5">
        <f t="shared" si="56"/>
        <v>2.81915</v>
      </c>
      <c r="K239" s="5">
        <f t="shared" si="57"/>
        <v>1.4329000000000001</v>
      </c>
      <c r="L239" s="5">
        <f>(1)*($M$2-J239)+COUNT($U$7:U239)*($M$4/60)</f>
        <v>-0.81915000000000004</v>
      </c>
      <c r="M239" s="5">
        <f>(-1)*(($M$2-K239)+COUNT($U$7:U238)*($M$4/60))</f>
        <v>-0.56709999999999994</v>
      </c>
      <c r="N239" s="5">
        <f t="shared" si="60"/>
        <v>4.2520500000000006</v>
      </c>
      <c r="P239" s="5">
        <f t="shared" si="61"/>
        <v>-1.38625</v>
      </c>
      <c r="R239" s="3">
        <f t="shared" si="66"/>
        <v>1.4329000000000001</v>
      </c>
      <c r="V239">
        <f t="shared" si="53"/>
        <v>4</v>
      </c>
      <c r="W239">
        <f t="shared" si="54"/>
        <v>1.4329000000000001</v>
      </c>
      <c r="X239" t="str">
        <f t="shared" si="58"/>
        <v/>
      </c>
      <c r="Y239">
        <v>3.8393333333333337</v>
      </c>
      <c r="Z239">
        <f>MAX($Q$6:Q239)+MAX($R$6:R239)</f>
        <v>4.2520500000000006</v>
      </c>
      <c r="AA239">
        <f t="shared" si="59"/>
        <v>0.41271666666666684</v>
      </c>
      <c r="AB239">
        <f t="shared" si="63"/>
        <v>0.41271666666666684</v>
      </c>
      <c r="AC239">
        <f t="shared" si="64"/>
        <v>3.8393333333333337</v>
      </c>
      <c r="AD239">
        <f t="shared" si="65"/>
        <v>0</v>
      </c>
    </row>
    <row r="240" spans="1:30" x14ac:dyDescent="0.25">
      <c r="A240" s="7">
        <f t="shared" si="55"/>
        <v>0</v>
      </c>
      <c r="B240">
        <v>281</v>
      </c>
      <c r="C240">
        <v>85974</v>
      </c>
      <c r="D240" t="s">
        <v>5</v>
      </c>
      <c r="E240">
        <v>12</v>
      </c>
      <c r="F240">
        <v>2</v>
      </c>
      <c r="G240">
        <v>1</v>
      </c>
      <c r="H240" s="5">
        <v>14</v>
      </c>
      <c r="J240" s="5">
        <f t="shared" si="56"/>
        <v>2.81915</v>
      </c>
      <c r="K240" s="5">
        <f t="shared" si="57"/>
        <v>1.4329000000000001</v>
      </c>
      <c r="L240" s="5">
        <f>(1)*($M$2-J240)+COUNT($U$7:U240)*($M$4/60)</f>
        <v>-0.81915000000000004</v>
      </c>
      <c r="M240" s="5">
        <f>(-1)*(($M$2-K240)+COUNT($U$7:U239)*($M$4/60))</f>
        <v>-0.56709999999999994</v>
      </c>
      <c r="N240" s="5">
        <f t="shared" si="60"/>
        <v>4.2520500000000006</v>
      </c>
      <c r="P240" s="5">
        <f t="shared" si="61"/>
        <v>-1.38625</v>
      </c>
      <c r="R240" s="3">
        <f t="shared" si="66"/>
        <v>1.4329000000000001</v>
      </c>
      <c r="V240">
        <f t="shared" si="53"/>
        <v>3</v>
      </c>
      <c r="W240">
        <f t="shared" si="54"/>
        <v>1.4329000000000001</v>
      </c>
      <c r="X240" t="str">
        <f t="shared" si="58"/>
        <v/>
      </c>
      <c r="Y240">
        <v>3.8393333333333337</v>
      </c>
      <c r="Z240">
        <f>MAX($Q$6:Q240)+MAX($R$6:R240)</f>
        <v>4.2520500000000006</v>
      </c>
      <c r="AA240">
        <f t="shared" si="59"/>
        <v>0.41271666666666684</v>
      </c>
      <c r="AB240">
        <f t="shared" si="63"/>
        <v>0.41271666666666684</v>
      </c>
      <c r="AC240">
        <f t="shared" si="64"/>
        <v>3.8393333333333337</v>
      </c>
      <c r="AD240">
        <f t="shared" si="65"/>
        <v>0</v>
      </c>
    </row>
    <row r="241" spans="1:30" x14ac:dyDescent="0.25">
      <c r="A241" s="7">
        <f t="shared" si="55"/>
        <v>0</v>
      </c>
      <c r="B241">
        <v>282</v>
      </c>
      <c r="C241">
        <v>85974</v>
      </c>
      <c r="D241" t="s">
        <v>4</v>
      </c>
      <c r="E241">
        <v>12</v>
      </c>
      <c r="F241">
        <v>2</v>
      </c>
      <c r="G241">
        <v>2</v>
      </c>
      <c r="H241" s="5">
        <v>14</v>
      </c>
      <c r="J241" s="5">
        <f t="shared" si="56"/>
        <v>2.81915</v>
      </c>
      <c r="K241" s="5">
        <f t="shared" si="57"/>
        <v>1.4329000000000001</v>
      </c>
      <c r="L241" s="5">
        <f>(1)*($M$2-J241)+COUNT($U$7:U241)*($M$4/60)</f>
        <v>-0.81915000000000004</v>
      </c>
      <c r="M241" s="5">
        <f>(-1)*(($M$2-K241)+COUNT($U$7:U240)*($M$4/60))</f>
        <v>-0.56709999999999994</v>
      </c>
      <c r="N241" s="5">
        <f t="shared" si="60"/>
        <v>4.2520500000000006</v>
      </c>
      <c r="P241" s="5">
        <f t="shared" si="61"/>
        <v>-1.38625</v>
      </c>
      <c r="R241" s="3">
        <f t="shared" si="66"/>
        <v>1.4329000000000001</v>
      </c>
      <c r="V241">
        <f t="shared" si="53"/>
        <v>4</v>
      </c>
      <c r="W241">
        <f t="shared" si="54"/>
        <v>1.4329000000000001</v>
      </c>
      <c r="X241">
        <f t="shared" si="58"/>
        <v>0.12358333333333316</v>
      </c>
      <c r="Y241">
        <v>3.8393333333333337</v>
      </c>
      <c r="Z241">
        <f>MAX($Q$6:Q241)+MAX($R$6:R241)</f>
        <v>4.2520500000000006</v>
      </c>
      <c r="AA241">
        <f t="shared" si="59"/>
        <v>0.41271666666666684</v>
      </c>
      <c r="AB241">
        <f t="shared" si="63"/>
        <v>0.41271666666666684</v>
      </c>
      <c r="AC241">
        <f t="shared" si="64"/>
        <v>3.8393333333333337</v>
      </c>
      <c r="AD241">
        <f t="shared" si="65"/>
        <v>0</v>
      </c>
    </row>
    <row r="242" spans="1:30" x14ac:dyDescent="0.25">
      <c r="A242" s="7">
        <f t="shared" si="55"/>
        <v>0</v>
      </c>
      <c r="B242">
        <v>285</v>
      </c>
      <c r="C242">
        <v>93389</v>
      </c>
      <c r="D242" t="s">
        <v>4</v>
      </c>
      <c r="E242">
        <v>12</v>
      </c>
      <c r="F242">
        <v>2</v>
      </c>
      <c r="G242">
        <v>1</v>
      </c>
      <c r="H242" s="5">
        <v>14</v>
      </c>
      <c r="J242" s="5">
        <f t="shared" si="56"/>
        <v>2.81915</v>
      </c>
      <c r="K242" s="5">
        <f t="shared" si="57"/>
        <v>1.5564833333333332</v>
      </c>
      <c r="L242" s="5">
        <f>(1)*($M$2-J242)+COUNT($U$7:U242)*($M$4/60)</f>
        <v>-0.81915000000000004</v>
      </c>
      <c r="M242" s="5">
        <f>(-1)*(($M$2-K242)+COUNT($U$7:U241)*($M$4/60))</f>
        <v>-0.44351666666666678</v>
      </c>
      <c r="N242" s="5">
        <f t="shared" si="60"/>
        <v>4.375633333333333</v>
      </c>
      <c r="P242" s="5">
        <f t="shared" si="61"/>
        <v>-1.2626666666666668</v>
      </c>
      <c r="R242" s="3">
        <f t="shared" si="66"/>
        <v>1.5564833333333332</v>
      </c>
      <c r="V242">
        <f t="shared" si="53"/>
        <v>3</v>
      </c>
      <c r="W242">
        <f t="shared" si="54"/>
        <v>1.5564833333333332</v>
      </c>
      <c r="X242" t="str">
        <f t="shared" si="58"/>
        <v/>
      </c>
      <c r="Y242">
        <v>3.9642166666666667</v>
      </c>
      <c r="Z242">
        <f>MAX($Q$6:Q242)+MAX($R$6:R242)</f>
        <v>4.375633333333333</v>
      </c>
      <c r="AA242">
        <f t="shared" si="59"/>
        <v>0.41141666666666632</v>
      </c>
      <c r="AB242">
        <f t="shared" si="63"/>
        <v>0.41271666666666684</v>
      </c>
      <c r="AC242">
        <f t="shared" si="64"/>
        <v>3.9629166666666662</v>
      </c>
      <c r="AD242">
        <f t="shared" si="65"/>
        <v>1.300000000000523E-3</v>
      </c>
    </row>
    <row r="243" spans="1:30" x14ac:dyDescent="0.25">
      <c r="A243" s="7">
        <f t="shared" si="55"/>
        <v>0</v>
      </c>
      <c r="B243">
        <v>286</v>
      </c>
      <c r="C243">
        <v>93389</v>
      </c>
      <c r="D243" t="s">
        <v>4</v>
      </c>
      <c r="E243">
        <v>12</v>
      </c>
      <c r="F243">
        <v>2</v>
      </c>
      <c r="G243">
        <v>2</v>
      </c>
      <c r="H243" s="5">
        <v>14</v>
      </c>
      <c r="J243" s="5">
        <f t="shared" si="56"/>
        <v>2.81915</v>
      </c>
      <c r="K243" s="5">
        <f t="shared" si="57"/>
        <v>1.5564833333333332</v>
      </c>
      <c r="L243" s="5">
        <f>(1)*($M$2-J243)+COUNT($U$7:U243)*($M$4/60)</f>
        <v>-0.81915000000000004</v>
      </c>
      <c r="M243" s="5">
        <f>(-1)*(($M$2-K243)+COUNT($U$7:U242)*($M$4/60))</f>
        <v>-0.44351666666666678</v>
      </c>
      <c r="N243" s="5">
        <f t="shared" si="60"/>
        <v>4.375633333333333</v>
      </c>
      <c r="P243" s="5">
        <f t="shared" si="61"/>
        <v>-1.2626666666666668</v>
      </c>
      <c r="R243" s="3">
        <f t="shared" si="66"/>
        <v>1.5564833333333332</v>
      </c>
      <c r="V243">
        <f t="shared" si="53"/>
        <v>4</v>
      </c>
      <c r="W243">
        <f t="shared" si="54"/>
        <v>1.5564833333333332</v>
      </c>
      <c r="X243">
        <f t="shared" si="58"/>
        <v>0.37091666666666678</v>
      </c>
      <c r="Y243">
        <v>3.9642166666666667</v>
      </c>
      <c r="Z243">
        <f>MAX($Q$6:Q243)+MAX($R$6:R243)</f>
        <v>4.375633333333333</v>
      </c>
      <c r="AA243">
        <f t="shared" si="59"/>
        <v>0.41141666666666632</v>
      </c>
      <c r="AB243">
        <f t="shared" si="63"/>
        <v>0.41141666666666632</v>
      </c>
      <c r="AC243">
        <f t="shared" si="64"/>
        <v>3.9629166666666662</v>
      </c>
      <c r="AD243">
        <f t="shared" si="65"/>
        <v>1.300000000000523E-3</v>
      </c>
    </row>
    <row r="244" spans="1:30" x14ac:dyDescent="0.25">
      <c r="A244" s="7">
        <f t="shared" si="55"/>
        <v>0</v>
      </c>
      <c r="B244">
        <v>290</v>
      </c>
      <c r="C244">
        <v>115644</v>
      </c>
      <c r="D244" t="s">
        <v>4</v>
      </c>
      <c r="E244">
        <v>12</v>
      </c>
      <c r="F244">
        <v>2</v>
      </c>
      <c r="G244">
        <v>1</v>
      </c>
      <c r="H244" s="5">
        <v>14</v>
      </c>
      <c r="J244" s="5">
        <f t="shared" si="56"/>
        <v>2.81915</v>
      </c>
      <c r="K244" s="5">
        <f t="shared" si="57"/>
        <v>1.9274</v>
      </c>
      <c r="L244" s="5">
        <f>(1)*($M$2-J244)+COUNT($U$7:U244)*($M$4/60)</f>
        <v>-0.81915000000000004</v>
      </c>
      <c r="M244" s="5">
        <f>(-1)*(($M$2-K244)+COUNT($U$7:U243)*($M$4/60))</f>
        <v>-7.2599999999999998E-2</v>
      </c>
      <c r="N244" s="5">
        <f t="shared" si="60"/>
        <v>4.74655</v>
      </c>
      <c r="P244" s="5">
        <f t="shared" si="61"/>
        <v>-0.89175000000000004</v>
      </c>
      <c r="R244" s="3">
        <f t="shared" si="66"/>
        <v>1.9274</v>
      </c>
      <c r="V244">
        <f t="shared" si="53"/>
        <v>3</v>
      </c>
      <c r="W244">
        <f t="shared" si="54"/>
        <v>1.9274</v>
      </c>
      <c r="X244" t="str">
        <f t="shared" si="58"/>
        <v/>
      </c>
      <c r="Y244">
        <v>4.336033333333333</v>
      </c>
      <c r="Z244">
        <f>MAX($Q$6:Q244)+MAX($R$6:R244)</f>
        <v>4.74655</v>
      </c>
      <c r="AA244">
        <f t="shared" si="59"/>
        <v>0.41051666666666708</v>
      </c>
      <c r="AB244">
        <f t="shared" si="63"/>
        <v>0.41141666666666632</v>
      </c>
      <c r="AC244">
        <f t="shared" si="64"/>
        <v>4.3351333333333333</v>
      </c>
      <c r="AD244">
        <f t="shared" si="65"/>
        <v>8.9999999999967883E-4</v>
      </c>
    </row>
    <row r="245" spans="1:30" x14ac:dyDescent="0.25">
      <c r="A245" s="7">
        <f t="shared" si="55"/>
        <v>0</v>
      </c>
      <c r="B245">
        <v>291</v>
      </c>
      <c r="C245">
        <v>115644</v>
      </c>
      <c r="D245" t="s">
        <v>4</v>
      </c>
      <c r="E245">
        <v>12</v>
      </c>
      <c r="F245">
        <v>2</v>
      </c>
      <c r="G245">
        <v>2</v>
      </c>
      <c r="H245" s="5">
        <v>14</v>
      </c>
      <c r="J245" s="5">
        <f t="shared" si="56"/>
        <v>2.81915</v>
      </c>
      <c r="K245" s="5">
        <f t="shared" si="57"/>
        <v>1.9274</v>
      </c>
      <c r="L245" s="5">
        <f>(1)*($M$2-J245)+COUNT($U$7:U245)*($M$4/60)</f>
        <v>-0.81915000000000004</v>
      </c>
      <c r="M245" s="5">
        <f>(-1)*(($M$2-K245)+COUNT($U$7:U244)*($M$4/60))</f>
        <v>-7.2599999999999998E-2</v>
      </c>
      <c r="N245" s="5">
        <f t="shared" si="60"/>
        <v>4.74655</v>
      </c>
      <c r="P245" s="5">
        <f t="shared" si="61"/>
        <v>-0.89175000000000004</v>
      </c>
      <c r="R245" s="3">
        <f t="shared" si="66"/>
        <v>1.9274</v>
      </c>
      <c r="V245">
        <f t="shared" si="53"/>
        <v>4</v>
      </c>
      <c r="W245">
        <f t="shared" si="54"/>
        <v>1.9274</v>
      </c>
      <c r="X245">
        <f t="shared" si="58"/>
        <v>8.5199999999999942E-2</v>
      </c>
      <c r="Y245">
        <v>4.336033333333333</v>
      </c>
      <c r="Z245">
        <f>MAX($Q$6:Q245)+MAX($R$6:R245)</f>
        <v>4.74655</v>
      </c>
      <c r="AA245">
        <f t="shared" si="59"/>
        <v>0.41051666666666708</v>
      </c>
      <c r="AB245">
        <f t="shared" si="63"/>
        <v>0.41051666666666708</v>
      </c>
      <c r="AC245">
        <f t="shared" si="64"/>
        <v>4.3351333333333333</v>
      </c>
      <c r="AD245">
        <f t="shared" si="65"/>
        <v>8.9999999999967883E-4</v>
      </c>
    </row>
    <row r="246" spans="1:30" x14ac:dyDescent="0.25">
      <c r="A246" s="7">
        <f t="shared" si="55"/>
        <v>0</v>
      </c>
      <c r="B246">
        <v>293</v>
      </c>
      <c r="C246">
        <v>120756</v>
      </c>
      <c r="D246" t="s">
        <v>4</v>
      </c>
      <c r="E246">
        <v>12</v>
      </c>
      <c r="F246">
        <v>2</v>
      </c>
      <c r="G246">
        <v>1</v>
      </c>
      <c r="H246" s="5">
        <v>14</v>
      </c>
      <c r="J246" s="5">
        <f t="shared" si="56"/>
        <v>2.81915</v>
      </c>
      <c r="K246" s="5">
        <f t="shared" si="57"/>
        <v>2.0125999999999999</v>
      </c>
      <c r="L246" s="5">
        <f>(1)*($M$2-J246)+COUNT($U$7:U246)*($M$4/60)</f>
        <v>-0.81915000000000004</v>
      </c>
      <c r="M246" s="5">
        <f>(-1)*(($M$2-K246)+COUNT($U$7:U245)*($M$4/60))</f>
        <v>1.2599999999999945E-2</v>
      </c>
      <c r="N246" s="5">
        <f t="shared" si="60"/>
        <v>4.8317499999999995</v>
      </c>
      <c r="P246" s="5">
        <f t="shared" si="61"/>
        <v>-0.83174999999999999</v>
      </c>
      <c r="R246" s="3">
        <f t="shared" si="66"/>
        <v>2.0125999999999999</v>
      </c>
      <c r="V246">
        <f t="shared" si="53"/>
        <v>3</v>
      </c>
      <c r="W246">
        <f t="shared" si="54"/>
        <v>2.0125999999999999</v>
      </c>
      <c r="X246" t="str">
        <f t="shared" si="58"/>
        <v/>
      </c>
      <c r="Y246">
        <v>4.4219999999999997</v>
      </c>
      <c r="Z246">
        <f>MAX($Q$6:Q246)+MAX($R$6:R246)</f>
        <v>4.8317499999999995</v>
      </c>
      <c r="AA246">
        <f t="shared" si="59"/>
        <v>0.40974999999999984</v>
      </c>
      <c r="AB246">
        <f t="shared" si="63"/>
        <v>0.41051666666666708</v>
      </c>
      <c r="AC246">
        <f t="shared" si="64"/>
        <v>4.4212333333333325</v>
      </c>
      <c r="AD246">
        <f t="shared" si="65"/>
        <v>7.6666666666724836E-4</v>
      </c>
    </row>
    <row r="247" spans="1:30" x14ac:dyDescent="0.25">
      <c r="A247" s="7">
        <f t="shared" si="55"/>
        <v>0</v>
      </c>
      <c r="B247">
        <v>294</v>
      </c>
      <c r="C247">
        <v>120756</v>
      </c>
      <c r="D247" t="s">
        <v>4</v>
      </c>
      <c r="E247">
        <v>12</v>
      </c>
      <c r="F247">
        <v>2</v>
      </c>
      <c r="G247">
        <v>2</v>
      </c>
      <c r="H247" s="5">
        <v>14</v>
      </c>
      <c r="J247" s="5">
        <f t="shared" si="56"/>
        <v>2.81915</v>
      </c>
      <c r="K247" s="5">
        <f t="shared" si="57"/>
        <v>2.0125999999999999</v>
      </c>
      <c r="L247" s="5">
        <f>(1)*($M$2-J247)+COUNT($U$7:U247)*($M$4/60)</f>
        <v>-0.81915000000000004</v>
      </c>
      <c r="M247" s="5">
        <f>(-1)*(($M$2-K247)+COUNT($U$7:U246)*($M$4/60))</f>
        <v>1.2599999999999945E-2</v>
      </c>
      <c r="N247" s="5">
        <f t="shared" si="60"/>
        <v>4.8317499999999995</v>
      </c>
      <c r="P247" s="5">
        <f t="shared" si="61"/>
        <v>-0.83174999999999999</v>
      </c>
      <c r="R247" s="3">
        <f t="shared" si="66"/>
        <v>2.0125999999999999</v>
      </c>
      <c r="V247">
        <f t="shared" si="53"/>
        <v>4</v>
      </c>
      <c r="W247">
        <f t="shared" si="54"/>
        <v>2.0125999999999999</v>
      </c>
      <c r="X247">
        <f t="shared" si="58"/>
        <v>6.7566666666666553E-2</v>
      </c>
      <c r="Y247">
        <v>4.4219999999999997</v>
      </c>
      <c r="Z247">
        <f>MAX($Q$6:Q247)+MAX($R$6:R247)</f>
        <v>4.8317499999999995</v>
      </c>
      <c r="AA247">
        <f t="shared" si="59"/>
        <v>0.40974999999999984</v>
      </c>
      <c r="AB247">
        <f t="shared" si="63"/>
        <v>0.40974999999999984</v>
      </c>
      <c r="AC247">
        <f t="shared" si="64"/>
        <v>4.4212333333333325</v>
      </c>
      <c r="AD247">
        <f t="shared" si="65"/>
        <v>7.6666666666724836E-4</v>
      </c>
    </row>
    <row r="248" spans="1:30" x14ac:dyDescent="0.25">
      <c r="A248" s="7">
        <f t="shared" si="55"/>
        <v>0</v>
      </c>
      <c r="B248">
        <v>296</v>
      </c>
      <c r="C248">
        <v>124810</v>
      </c>
      <c r="D248" t="s">
        <v>4</v>
      </c>
      <c r="E248">
        <v>12</v>
      </c>
      <c r="F248">
        <v>2</v>
      </c>
      <c r="G248">
        <v>1</v>
      </c>
      <c r="H248" s="5">
        <v>14</v>
      </c>
      <c r="J248" s="5">
        <f t="shared" si="56"/>
        <v>2.81915</v>
      </c>
      <c r="K248" s="5">
        <f t="shared" si="57"/>
        <v>2.0801666666666665</v>
      </c>
      <c r="L248" s="5">
        <f>(1)*($M$2-J248)+COUNT($U$7:U248)*($M$4/60)</f>
        <v>-0.81915000000000004</v>
      </c>
      <c r="M248" s="5">
        <f>(-1)*(($M$2-K248)+COUNT($U$7:U247)*($M$4/60))</f>
        <v>8.0166666666666497E-2</v>
      </c>
      <c r="N248" s="5">
        <f t="shared" si="60"/>
        <v>4.8993166666666665</v>
      </c>
      <c r="P248" s="5">
        <f t="shared" si="61"/>
        <v>-0.89931666666666654</v>
      </c>
      <c r="R248" s="3">
        <f t="shared" si="66"/>
        <v>2.0801666666666665</v>
      </c>
      <c r="V248">
        <f t="shared" si="53"/>
        <v>3</v>
      </c>
      <c r="W248">
        <f t="shared" si="54"/>
        <v>2.0801666666666665</v>
      </c>
      <c r="X248" t="str">
        <f t="shared" si="58"/>
        <v/>
      </c>
      <c r="Y248">
        <v>4.4900833333333328</v>
      </c>
      <c r="Z248">
        <f>MAX($Q$6:Q248)+MAX($R$6:R248)</f>
        <v>4.8993166666666665</v>
      </c>
      <c r="AA248">
        <f t="shared" si="59"/>
        <v>0.40923333333333378</v>
      </c>
      <c r="AB248">
        <f t="shared" si="63"/>
        <v>0.40974999999999984</v>
      </c>
      <c r="AC248">
        <f t="shared" si="64"/>
        <v>4.4895666666666667</v>
      </c>
      <c r="AD248">
        <f t="shared" si="65"/>
        <v>5.1666666666605465E-4</v>
      </c>
    </row>
    <row r="249" spans="1:30" x14ac:dyDescent="0.25">
      <c r="A249" s="7">
        <f t="shared" si="55"/>
        <v>0</v>
      </c>
      <c r="B249">
        <v>297</v>
      </c>
      <c r="C249">
        <v>124810</v>
      </c>
      <c r="D249" t="s">
        <v>4</v>
      </c>
      <c r="E249">
        <v>12</v>
      </c>
      <c r="F249">
        <v>2</v>
      </c>
      <c r="G249">
        <v>2</v>
      </c>
      <c r="H249" s="5">
        <v>14</v>
      </c>
      <c r="J249" s="5">
        <f t="shared" si="56"/>
        <v>2.81915</v>
      </c>
      <c r="K249" s="5">
        <f t="shared" si="57"/>
        <v>2.0801666666666665</v>
      </c>
      <c r="L249" s="5">
        <f>(1)*($M$2-J249)+COUNT($U$7:U249)*($M$4/60)</f>
        <v>-0.81915000000000004</v>
      </c>
      <c r="M249" s="5">
        <f>(-1)*(($M$2-K249)+COUNT($U$7:U248)*($M$4/60))</f>
        <v>8.0166666666666497E-2</v>
      </c>
      <c r="N249" s="5">
        <f t="shared" si="60"/>
        <v>4.8993166666666665</v>
      </c>
      <c r="P249" s="5">
        <f t="shared" si="61"/>
        <v>-0.89931666666666654</v>
      </c>
      <c r="R249" s="3">
        <f t="shared" si="66"/>
        <v>2.0801666666666665</v>
      </c>
      <c r="V249">
        <f t="shared" si="53"/>
        <v>4</v>
      </c>
      <c r="W249">
        <f t="shared" si="54"/>
        <v>2.0801666666666665</v>
      </c>
      <c r="X249">
        <f t="shared" si="58"/>
        <v>6.68333333333333E-2</v>
      </c>
      <c r="Y249">
        <v>4.4900833333333328</v>
      </c>
      <c r="Z249">
        <f>MAX($Q$6:Q249)+MAX($R$6:R249)</f>
        <v>4.8993166666666665</v>
      </c>
      <c r="AA249">
        <f t="shared" si="59"/>
        <v>0.40923333333333378</v>
      </c>
      <c r="AB249">
        <f t="shared" si="63"/>
        <v>0.40923333333333378</v>
      </c>
      <c r="AC249">
        <f t="shared" si="64"/>
        <v>4.4895666666666667</v>
      </c>
      <c r="AD249">
        <f t="shared" si="65"/>
        <v>5.1666666666605465E-4</v>
      </c>
    </row>
    <row r="250" spans="1:30" x14ac:dyDescent="0.25">
      <c r="A250" s="7">
        <f t="shared" si="55"/>
        <v>1</v>
      </c>
      <c r="B250" s="6">
        <v>298</v>
      </c>
      <c r="C250">
        <v>128820</v>
      </c>
      <c r="D250" t="s">
        <v>4</v>
      </c>
      <c r="E250">
        <v>12</v>
      </c>
      <c r="F250">
        <v>2</v>
      </c>
      <c r="G250">
        <v>1</v>
      </c>
      <c r="H250" s="5">
        <v>14</v>
      </c>
      <c r="J250" s="5">
        <f t="shared" si="56"/>
        <v>2.81915</v>
      </c>
      <c r="K250" s="5">
        <f t="shared" si="57"/>
        <v>2.1469999999999998</v>
      </c>
      <c r="L250" s="5">
        <f>(1)*($M$2-J250)+COUNT($U$7:U250)*($M$4/60)</f>
        <v>-0.81915000000000004</v>
      </c>
      <c r="M250" s="5">
        <f>(-1)*(($M$2-K250)+COUNT($U$7:U249)*($M$4/60))</f>
        <v>0.1469999999999998</v>
      </c>
      <c r="N250" s="5">
        <f t="shared" si="60"/>
        <v>4.9661499999999998</v>
      </c>
      <c r="P250" s="5">
        <f t="shared" si="61"/>
        <v>-0.96614999999999984</v>
      </c>
      <c r="R250" s="3">
        <f t="shared" si="66"/>
        <v>2.1469999999999998</v>
      </c>
      <c r="V250">
        <f t="shared" si="53"/>
        <v>3</v>
      </c>
      <c r="W250">
        <f t="shared" si="54"/>
        <v>2.1469999999999998</v>
      </c>
      <c r="X250">
        <f t="shared" si="58"/>
        <v>1.6666666666775853E-5</v>
      </c>
      <c r="Y250">
        <v>4.5574166666666667</v>
      </c>
      <c r="Z250">
        <f>MAX($Q$6:Q250)+MAX($R$6:R250)</f>
        <v>4.9661499999999998</v>
      </c>
      <c r="AA250">
        <f t="shared" si="59"/>
        <v>0.40873333333333317</v>
      </c>
      <c r="AB250">
        <f t="shared" si="63"/>
        <v>0.40923333333333378</v>
      </c>
      <c r="AC250">
        <f t="shared" si="64"/>
        <v>4.5569166666666661</v>
      </c>
      <c r="AD250">
        <f t="shared" si="65"/>
        <v>5.0000000000061107E-4</v>
      </c>
    </row>
    <row r="251" spans="1:30" x14ac:dyDescent="0.25">
      <c r="A251" s="7">
        <f t="shared" si="55"/>
        <v>0</v>
      </c>
      <c r="B251" s="6">
        <v>298</v>
      </c>
      <c r="C251">
        <v>128821</v>
      </c>
      <c r="D251" t="s">
        <v>4</v>
      </c>
      <c r="E251">
        <v>12</v>
      </c>
      <c r="F251">
        <v>2</v>
      </c>
      <c r="G251">
        <v>1</v>
      </c>
      <c r="H251" s="5">
        <v>14</v>
      </c>
      <c r="J251" s="5">
        <f t="shared" si="56"/>
        <v>2.81915</v>
      </c>
      <c r="K251" s="5">
        <f t="shared" si="57"/>
        <v>2.1470166666666666</v>
      </c>
      <c r="L251" s="5">
        <f>(1)*($M$2-J251)+COUNT($U$7:U251)*($M$4/60)</f>
        <v>-0.81915000000000004</v>
      </c>
      <c r="M251" s="5">
        <f>(-1)*(($M$2-K251)+COUNT($U$7:U250)*($M$4/60))</f>
        <v>0.14701666666666657</v>
      </c>
      <c r="N251" s="5">
        <f t="shared" si="60"/>
        <v>4.9661666666666662</v>
      </c>
      <c r="P251" s="5">
        <f t="shared" si="61"/>
        <v>-0.96616666666666662</v>
      </c>
      <c r="R251" s="3">
        <f t="shared" si="66"/>
        <v>2.1470166666666666</v>
      </c>
      <c r="V251">
        <f t="shared" si="53"/>
        <v>3</v>
      </c>
      <c r="W251">
        <f t="shared" si="54"/>
        <v>2.1470166666666666</v>
      </c>
      <c r="X251" t="str">
        <f t="shared" si="58"/>
        <v/>
      </c>
      <c r="Y251">
        <v>4.5574166666666667</v>
      </c>
      <c r="Z251">
        <f>MAX($Q$6:Q251)+MAX($R$6:R251)</f>
        <v>4.9661666666666662</v>
      </c>
      <c r="AA251">
        <f t="shared" si="59"/>
        <v>0.4087499999999995</v>
      </c>
      <c r="AB251">
        <f t="shared" si="63"/>
        <v>0.40873333333333317</v>
      </c>
      <c r="AC251">
        <f t="shared" si="64"/>
        <v>4.5569333333333324</v>
      </c>
      <c r="AD251">
        <f t="shared" si="65"/>
        <v>4.833333333342793E-4</v>
      </c>
    </row>
    <row r="252" spans="1:30" x14ac:dyDescent="0.25">
      <c r="A252" s="7">
        <f t="shared" si="55"/>
        <v>0</v>
      </c>
      <c r="B252">
        <v>299</v>
      </c>
      <c r="C252">
        <v>128821</v>
      </c>
      <c r="D252" t="s">
        <v>8</v>
      </c>
      <c r="E252">
        <v>12</v>
      </c>
      <c r="F252">
        <v>2</v>
      </c>
      <c r="G252">
        <v>2</v>
      </c>
      <c r="H252" s="5">
        <v>14</v>
      </c>
      <c r="J252" s="5">
        <f t="shared" si="56"/>
        <v>2.81915</v>
      </c>
      <c r="K252" s="5">
        <f t="shared" si="57"/>
        <v>2.1470166666666666</v>
      </c>
      <c r="L252" s="5">
        <f>(1)*($M$2-J252)+COUNT($U$7:U252)*($M$4/60)</f>
        <v>-0.81915000000000004</v>
      </c>
      <c r="M252" s="5">
        <f>(-1)*(($M$2-K252)+COUNT($U$7:U251)*($M$4/60))</f>
        <v>0.14701666666666657</v>
      </c>
      <c r="N252" s="5">
        <f t="shared" si="60"/>
        <v>4.9661666666666662</v>
      </c>
      <c r="P252" s="5">
        <f t="shared" si="61"/>
        <v>-0.96616666666666662</v>
      </c>
      <c r="R252" s="3">
        <f t="shared" si="66"/>
        <v>2.1470166666666666</v>
      </c>
      <c r="V252">
        <f t="shared" si="53"/>
        <v>4</v>
      </c>
      <c r="W252">
        <f t="shared" si="54"/>
        <v>2.1470166666666666</v>
      </c>
      <c r="X252" t="str">
        <f t="shared" si="58"/>
        <v/>
      </c>
      <c r="Y252">
        <v>4.5574166666666667</v>
      </c>
      <c r="Z252">
        <f>MAX($Q$6:Q252)+MAX($R$6:R252)</f>
        <v>4.9661666666666662</v>
      </c>
      <c r="AA252">
        <f t="shared" si="59"/>
        <v>0.4087499999999995</v>
      </c>
      <c r="AB252">
        <f t="shared" si="63"/>
        <v>0.4087499999999995</v>
      </c>
      <c r="AC252">
        <f t="shared" si="64"/>
        <v>4.557433333333333</v>
      </c>
      <c r="AD252">
        <f t="shared" si="65"/>
        <v>-1.6666666666331764E-5</v>
      </c>
    </row>
    <row r="253" spans="1:30" x14ac:dyDescent="0.25">
      <c r="A253" s="7">
        <f t="shared" si="55"/>
        <v>0</v>
      </c>
      <c r="B253">
        <v>300</v>
      </c>
      <c r="C253">
        <v>128821</v>
      </c>
      <c r="D253" t="s">
        <v>8</v>
      </c>
      <c r="E253">
        <v>12</v>
      </c>
      <c r="F253">
        <v>2</v>
      </c>
      <c r="G253">
        <v>1</v>
      </c>
      <c r="H253" s="5">
        <v>14</v>
      </c>
      <c r="J253" s="5">
        <f t="shared" si="56"/>
        <v>2.81915</v>
      </c>
      <c r="K253" s="5">
        <f t="shared" si="57"/>
        <v>2.1470166666666666</v>
      </c>
      <c r="L253" s="5">
        <f>(1)*($M$2-J253)+COUNT($U$7:U253)*($M$4/60)</f>
        <v>-0.81915000000000004</v>
      </c>
      <c r="M253" s="5">
        <f>(-1)*(($M$2-K253)+COUNT($U$7:U252)*($M$4/60))</f>
        <v>0.14701666666666657</v>
      </c>
      <c r="N253" s="5">
        <f t="shared" si="60"/>
        <v>4.9661666666666662</v>
      </c>
      <c r="P253" s="5">
        <f t="shared" si="61"/>
        <v>-0.96616666666666662</v>
      </c>
      <c r="R253" s="3">
        <f t="shared" si="66"/>
        <v>2.1470166666666666</v>
      </c>
      <c r="V253">
        <f t="shared" si="53"/>
        <v>3</v>
      </c>
      <c r="W253">
        <f t="shared" si="54"/>
        <v>2.1470166666666666</v>
      </c>
      <c r="X253" t="str">
        <f t="shared" si="58"/>
        <v/>
      </c>
      <c r="Y253">
        <v>4.5574166666666667</v>
      </c>
      <c r="Z253">
        <f>MAX($Q$6:Q253)+MAX($R$6:R253)</f>
        <v>4.9661666666666662</v>
      </c>
      <c r="AA253">
        <f t="shared" si="59"/>
        <v>0.4087499999999995</v>
      </c>
      <c r="AB253">
        <f t="shared" si="63"/>
        <v>0.4087499999999995</v>
      </c>
      <c r="AC253">
        <f t="shared" si="64"/>
        <v>4.5574166666666667</v>
      </c>
      <c r="AD253">
        <f t="shared" si="65"/>
        <v>0</v>
      </c>
    </row>
    <row r="254" spans="1:30" x14ac:dyDescent="0.25">
      <c r="A254" s="7">
        <f t="shared" si="55"/>
        <v>0</v>
      </c>
      <c r="B254">
        <v>301</v>
      </c>
      <c r="C254">
        <v>128821</v>
      </c>
      <c r="D254" t="s">
        <v>8</v>
      </c>
      <c r="E254">
        <v>12</v>
      </c>
      <c r="F254">
        <v>2</v>
      </c>
      <c r="G254">
        <v>2</v>
      </c>
      <c r="H254" s="5">
        <v>14</v>
      </c>
      <c r="J254" s="5">
        <f t="shared" si="56"/>
        <v>2.81915</v>
      </c>
      <c r="K254" s="5">
        <f t="shared" si="57"/>
        <v>2.1470166666666666</v>
      </c>
      <c r="L254" s="5">
        <f>(1)*($M$2-J254)+COUNT($U$7:U254)*($M$4/60)</f>
        <v>-0.81915000000000004</v>
      </c>
      <c r="M254" s="5">
        <f>(-1)*(($M$2-K254)+COUNT($U$7:U253)*($M$4/60))</f>
        <v>0.14701666666666657</v>
      </c>
      <c r="N254" s="5">
        <f t="shared" si="60"/>
        <v>4.9661666666666662</v>
      </c>
      <c r="P254" s="5">
        <f t="shared" si="61"/>
        <v>-0.96616666666666662</v>
      </c>
      <c r="R254" s="3">
        <f t="shared" si="66"/>
        <v>2.1470166666666666</v>
      </c>
      <c r="V254">
        <f t="shared" si="53"/>
        <v>4</v>
      </c>
      <c r="W254">
        <f t="shared" si="54"/>
        <v>2.1470166666666666</v>
      </c>
      <c r="X254" t="str">
        <f t="shared" si="58"/>
        <v/>
      </c>
      <c r="Y254">
        <v>4.5574166666666667</v>
      </c>
      <c r="Z254">
        <f>MAX($Q$6:Q254)+MAX($R$6:R254)</f>
        <v>4.9661666666666662</v>
      </c>
      <c r="AA254">
        <f t="shared" si="59"/>
        <v>0.4087499999999995</v>
      </c>
      <c r="AB254">
        <f t="shared" si="63"/>
        <v>0.4087499999999995</v>
      </c>
      <c r="AC254">
        <f t="shared" si="64"/>
        <v>4.5574166666666667</v>
      </c>
      <c r="AD254">
        <f t="shared" si="65"/>
        <v>0</v>
      </c>
    </row>
    <row r="255" spans="1:30" x14ac:dyDescent="0.25">
      <c r="A255" s="7">
        <f t="shared" si="55"/>
        <v>0</v>
      </c>
      <c r="B255">
        <v>302</v>
      </c>
      <c r="C255">
        <v>128821</v>
      </c>
      <c r="D255" t="s">
        <v>8</v>
      </c>
      <c r="E255">
        <v>12</v>
      </c>
      <c r="F255">
        <v>2</v>
      </c>
      <c r="G255">
        <v>1</v>
      </c>
      <c r="H255" s="5">
        <v>14</v>
      </c>
      <c r="J255" s="5">
        <f t="shared" si="56"/>
        <v>2.81915</v>
      </c>
      <c r="K255" s="5">
        <f t="shared" si="57"/>
        <v>2.1470166666666666</v>
      </c>
      <c r="L255" s="5">
        <f>(1)*($M$2-J255)+COUNT($U$7:U255)*($M$4/60)</f>
        <v>-0.81915000000000004</v>
      </c>
      <c r="M255" s="5">
        <f>(-1)*(($M$2-K255)+COUNT($U$7:U254)*($M$4/60))</f>
        <v>0.14701666666666657</v>
      </c>
      <c r="N255" s="5">
        <f t="shared" si="60"/>
        <v>4.9661666666666662</v>
      </c>
      <c r="P255" s="5">
        <f t="shared" si="61"/>
        <v>-0.96616666666666662</v>
      </c>
      <c r="R255" s="3">
        <f t="shared" si="66"/>
        <v>2.1470166666666666</v>
      </c>
      <c r="V255">
        <f t="shared" si="53"/>
        <v>3</v>
      </c>
      <c r="W255">
        <f t="shared" si="54"/>
        <v>2.1470166666666666</v>
      </c>
      <c r="X255" t="str">
        <f t="shared" si="58"/>
        <v/>
      </c>
      <c r="Y255">
        <v>4.5574166666666667</v>
      </c>
      <c r="Z255">
        <f>MAX($Q$6:Q255)+MAX($R$6:R255)</f>
        <v>4.9661666666666662</v>
      </c>
      <c r="AA255">
        <f t="shared" si="59"/>
        <v>0.4087499999999995</v>
      </c>
      <c r="AB255">
        <f t="shared" si="63"/>
        <v>0.4087499999999995</v>
      </c>
      <c r="AC255">
        <f t="shared" si="64"/>
        <v>4.5574166666666667</v>
      </c>
      <c r="AD255">
        <f t="shared" si="65"/>
        <v>0</v>
      </c>
    </row>
    <row r="256" spans="1:30" x14ac:dyDescent="0.25">
      <c r="A256" s="7">
        <f t="shared" si="55"/>
        <v>0</v>
      </c>
      <c r="B256">
        <v>303</v>
      </c>
      <c r="C256">
        <v>128821</v>
      </c>
      <c r="D256" t="s">
        <v>8</v>
      </c>
      <c r="E256">
        <v>12</v>
      </c>
      <c r="F256">
        <v>2</v>
      </c>
      <c r="G256">
        <v>2</v>
      </c>
      <c r="H256" s="5">
        <v>14</v>
      </c>
      <c r="J256" s="5">
        <f t="shared" si="56"/>
        <v>2.81915</v>
      </c>
      <c r="K256" s="5">
        <f t="shared" si="57"/>
        <v>2.1470166666666666</v>
      </c>
      <c r="L256" s="5">
        <f>(1)*($M$2-J256)+COUNT($U$7:U256)*($M$4/60)</f>
        <v>-0.81915000000000004</v>
      </c>
      <c r="M256" s="5">
        <f>(-1)*(($M$2-K256)+COUNT($U$7:U255)*($M$4/60))</f>
        <v>0.14701666666666657</v>
      </c>
      <c r="N256" s="5">
        <f t="shared" si="60"/>
        <v>4.9661666666666662</v>
      </c>
      <c r="P256" s="5">
        <f t="shared" si="61"/>
        <v>-0.96616666666666662</v>
      </c>
      <c r="R256" s="3">
        <f t="shared" si="66"/>
        <v>2.1470166666666666</v>
      </c>
      <c r="V256">
        <f t="shared" si="53"/>
        <v>4</v>
      </c>
      <c r="W256">
        <f t="shared" si="54"/>
        <v>2.1470166666666666</v>
      </c>
      <c r="X256">
        <f t="shared" si="58"/>
        <v>0.19186666666666685</v>
      </c>
      <c r="Y256">
        <v>4.5574166666666667</v>
      </c>
      <c r="Z256">
        <f>MAX($Q$6:Q256)+MAX($R$6:R256)</f>
        <v>4.9661666666666662</v>
      </c>
      <c r="AA256">
        <f t="shared" si="59"/>
        <v>0.4087499999999995</v>
      </c>
      <c r="AB256">
        <f t="shared" si="63"/>
        <v>0.4087499999999995</v>
      </c>
      <c r="AC256">
        <f t="shared" si="64"/>
        <v>4.5574166666666667</v>
      </c>
      <c r="AD256">
        <f t="shared" si="65"/>
        <v>0</v>
      </c>
    </row>
    <row r="257" spans="1:30" x14ac:dyDescent="0.25">
      <c r="A257" s="7">
        <f t="shared" si="55"/>
        <v>0</v>
      </c>
      <c r="B257">
        <v>308</v>
      </c>
      <c r="C257">
        <v>140333</v>
      </c>
      <c r="D257" t="s">
        <v>8</v>
      </c>
      <c r="E257">
        <v>12</v>
      </c>
      <c r="F257">
        <v>2</v>
      </c>
      <c r="G257">
        <v>2</v>
      </c>
      <c r="H257" s="5">
        <v>14</v>
      </c>
      <c r="J257" s="5">
        <f t="shared" si="56"/>
        <v>2.81915</v>
      </c>
      <c r="K257" s="5">
        <f t="shared" si="57"/>
        <v>2.3388833333333334</v>
      </c>
      <c r="L257" s="5">
        <f>(1)*($M$2-J257)+COUNT($U$7:U257)*($M$4/60)</f>
        <v>-0.81915000000000004</v>
      </c>
      <c r="M257" s="5">
        <f>(-1)*(($M$2-K257)+COUNT($U$7:U256)*($M$4/60))</f>
        <v>0.33888333333333343</v>
      </c>
      <c r="N257" s="5">
        <f t="shared" si="60"/>
        <v>5.1580333333333339</v>
      </c>
      <c r="P257" s="5">
        <f t="shared" si="61"/>
        <v>-1.1580333333333335</v>
      </c>
      <c r="R257" s="3">
        <f t="shared" si="66"/>
        <v>2.3388833333333334</v>
      </c>
      <c r="V257">
        <f t="shared" si="53"/>
        <v>4</v>
      </c>
      <c r="W257">
        <f t="shared" si="54"/>
        <v>2.3388833333333334</v>
      </c>
      <c r="X257">
        <f t="shared" si="58"/>
        <v>3.9549999999999752E-2</v>
      </c>
      <c r="Y257">
        <v>4.7495500000000002</v>
      </c>
      <c r="Z257">
        <f>MAX($Q$6:Q257)+MAX($R$6:R257)</f>
        <v>5.1580333333333339</v>
      </c>
      <c r="AA257">
        <f t="shared" si="59"/>
        <v>0.40848333333333375</v>
      </c>
      <c r="AB257">
        <f t="shared" si="63"/>
        <v>0.4087499999999995</v>
      </c>
      <c r="AC257">
        <f t="shared" si="64"/>
        <v>4.7492833333333344</v>
      </c>
      <c r="AD257">
        <f t="shared" si="65"/>
        <v>2.6666666666574912E-4</v>
      </c>
    </row>
    <row r="258" spans="1:30" x14ac:dyDescent="0.25">
      <c r="A258" s="7">
        <f t="shared" si="55"/>
        <v>0</v>
      </c>
      <c r="B258">
        <v>311</v>
      </c>
      <c r="C258">
        <v>142706</v>
      </c>
      <c r="D258" t="s">
        <v>8</v>
      </c>
      <c r="E258">
        <v>12</v>
      </c>
      <c r="F258">
        <v>2</v>
      </c>
      <c r="G258">
        <v>1</v>
      </c>
      <c r="H258" s="5">
        <v>14</v>
      </c>
      <c r="J258" s="5">
        <f t="shared" si="56"/>
        <v>2.81915</v>
      </c>
      <c r="K258" s="5">
        <f t="shared" si="57"/>
        <v>2.3784333333333332</v>
      </c>
      <c r="L258" s="5">
        <f>(1)*($M$2-J258)+COUNT($U$7:U258)*($M$4/60)</f>
        <v>-0.81915000000000004</v>
      </c>
      <c r="M258" s="5">
        <f>(-1)*(($M$2-K258)+COUNT($U$7:U257)*($M$4/60))</f>
        <v>0.37843333333333318</v>
      </c>
      <c r="N258" s="5">
        <f t="shared" si="60"/>
        <v>5.1975833333333332</v>
      </c>
      <c r="P258" s="5">
        <f t="shared" si="61"/>
        <v>-1.1975833333333332</v>
      </c>
      <c r="R258" s="3">
        <f t="shared" si="66"/>
        <v>2.3784333333333332</v>
      </c>
      <c r="V258">
        <f t="shared" si="53"/>
        <v>3</v>
      </c>
      <c r="W258">
        <f t="shared" si="54"/>
        <v>2.3784333333333332</v>
      </c>
      <c r="X258" t="str">
        <f t="shared" si="58"/>
        <v/>
      </c>
      <c r="Y258">
        <v>4.7893999999999997</v>
      </c>
      <c r="Z258">
        <f>MAX($Q$6:Q258)+MAX($R$6:R258)</f>
        <v>5.1975833333333332</v>
      </c>
      <c r="AA258">
        <f t="shared" si="59"/>
        <v>0.40818333333333356</v>
      </c>
      <c r="AB258">
        <f t="shared" si="63"/>
        <v>0.40848333333333375</v>
      </c>
      <c r="AC258">
        <f t="shared" si="64"/>
        <v>4.7888333333333337</v>
      </c>
      <c r="AD258">
        <f t="shared" si="65"/>
        <v>5.6666666666593812E-4</v>
      </c>
    </row>
    <row r="259" spans="1:30" x14ac:dyDescent="0.25">
      <c r="A259" s="7">
        <f t="shared" si="55"/>
        <v>0</v>
      </c>
      <c r="B259">
        <v>312</v>
      </c>
      <c r="C259">
        <v>142706</v>
      </c>
      <c r="D259" t="s">
        <v>8</v>
      </c>
      <c r="E259">
        <v>12</v>
      </c>
      <c r="F259">
        <v>2</v>
      </c>
      <c r="G259">
        <v>2</v>
      </c>
      <c r="H259" s="5">
        <v>14</v>
      </c>
      <c r="J259" s="5">
        <f t="shared" si="56"/>
        <v>2.81915</v>
      </c>
      <c r="K259" s="5">
        <f t="shared" si="57"/>
        <v>2.3784333333333332</v>
      </c>
      <c r="L259" s="5">
        <f>(1)*($M$2-J259)+COUNT($U$7:U259)*($M$4/60)</f>
        <v>-0.81915000000000004</v>
      </c>
      <c r="M259" s="5">
        <f>(-1)*(($M$2-K259)+COUNT($U$7:U258)*($M$4/60))</f>
        <v>0.37843333333333318</v>
      </c>
      <c r="N259" s="5">
        <f t="shared" si="60"/>
        <v>5.1975833333333332</v>
      </c>
      <c r="P259" s="5">
        <f t="shared" si="61"/>
        <v>-1.1975833333333332</v>
      </c>
      <c r="R259" s="3">
        <f t="shared" si="66"/>
        <v>2.3784333333333332</v>
      </c>
      <c r="V259">
        <f t="shared" si="53"/>
        <v>4</v>
      </c>
      <c r="W259">
        <f t="shared" si="54"/>
        <v>2.3784333333333332</v>
      </c>
      <c r="X259">
        <f t="shared" si="58"/>
        <v>2.9400000000000315E-2</v>
      </c>
      <c r="Y259">
        <v>4.7893999999999997</v>
      </c>
      <c r="Z259">
        <f>MAX($Q$6:Q259)+MAX($R$6:R259)</f>
        <v>5.1975833333333332</v>
      </c>
      <c r="AA259">
        <f t="shared" si="59"/>
        <v>0.40818333333333356</v>
      </c>
      <c r="AB259">
        <f t="shared" si="63"/>
        <v>0.40818333333333356</v>
      </c>
      <c r="AC259">
        <f t="shared" si="64"/>
        <v>4.7890999999999995</v>
      </c>
      <c r="AD259">
        <f t="shared" si="65"/>
        <v>3.00000000000189E-4</v>
      </c>
    </row>
    <row r="260" spans="1:30" x14ac:dyDescent="0.25">
      <c r="A260" s="7">
        <f t="shared" si="55"/>
        <v>1</v>
      </c>
      <c r="B260" s="6">
        <v>313</v>
      </c>
      <c r="C260">
        <v>144470</v>
      </c>
      <c r="D260" t="s">
        <v>8</v>
      </c>
      <c r="E260">
        <v>12</v>
      </c>
      <c r="F260">
        <v>2</v>
      </c>
      <c r="G260">
        <v>1</v>
      </c>
      <c r="H260" s="5">
        <v>14</v>
      </c>
      <c r="J260" s="5">
        <f t="shared" si="56"/>
        <v>2.81915</v>
      </c>
      <c r="K260" s="5">
        <f t="shared" si="57"/>
        <v>2.4078333333333335</v>
      </c>
      <c r="L260" s="5">
        <f>(1)*($M$2-J260)+COUNT($U$7:U260)*($M$4/60)</f>
        <v>-0.81915000000000004</v>
      </c>
      <c r="M260" s="5">
        <f>(-1)*(($M$2-K260)+COUNT($U$7:U259)*($M$4/60))</f>
        <v>0.40783333333333349</v>
      </c>
      <c r="N260" s="5">
        <f t="shared" si="60"/>
        <v>5.2269833333333331</v>
      </c>
      <c r="P260" s="5">
        <f t="shared" si="61"/>
        <v>-1.2269833333333335</v>
      </c>
      <c r="R260" s="3">
        <f t="shared" si="66"/>
        <v>2.4078333333333335</v>
      </c>
      <c r="V260">
        <f t="shared" si="53"/>
        <v>3</v>
      </c>
      <c r="W260">
        <f t="shared" si="54"/>
        <v>2.4078333333333335</v>
      </c>
      <c r="X260">
        <f t="shared" si="58"/>
        <v>0.41133333333333333</v>
      </c>
      <c r="Y260">
        <v>4.8189333333333337</v>
      </c>
      <c r="Z260">
        <f>MAX($Q$6:Q260)+MAX($R$6:R260)</f>
        <v>5.2269833333333331</v>
      </c>
      <c r="AA260">
        <f t="shared" si="59"/>
        <v>0.40804999999999936</v>
      </c>
      <c r="AB260">
        <f t="shared" si="63"/>
        <v>0.40818333333333356</v>
      </c>
      <c r="AC260">
        <f t="shared" si="64"/>
        <v>4.8187999999999995</v>
      </c>
      <c r="AD260">
        <f t="shared" si="65"/>
        <v>1.3333333333420683E-4</v>
      </c>
    </row>
    <row r="261" spans="1:30" x14ac:dyDescent="0.25">
      <c r="A261" s="7">
        <f t="shared" si="55"/>
        <v>0</v>
      </c>
      <c r="B261" s="6">
        <v>313</v>
      </c>
      <c r="C261">
        <v>169150</v>
      </c>
      <c r="D261" t="s">
        <v>8</v>
      </c>
      <c r="E261">
        <v>12</v>
      </c>
      <c r="F261">
        <v>2</v>
      </c>
      <c r="G261">
        <v>1</v>
      </c>
      <c r="H261" s="5">
        <v>7</v>
      </c>
      <c r="J261" s="5">
        <f t="shared" si="56"/>
        <v>2.8191666666666668</v>
      </c>
      <c r="K261" s="5">
        <f t="shared" si="57"/>
        <v>2.4078333333333335</v>
      </c>
      <c r="L261" s="5">
        <f>(1)*($M$2-J261)+COUNT($U$7:U261)*($M$4/60)</f>
        <v>-0.81916666666666682</v>
      </c>
      <c r="M261" s="5">
        <f>(-1)*(($M$2-K261)+COUNT($U$7:U260)*($M$4/60))</f>
        <v>0.40783333333333349</v>
      </c>
      <c r="N261" s="5">
        <f t="shared" si="60"/>
        <v>5.2270000000000003</v>
      </c>
      <c r="P261" s="5">
        <f t="shared" si="61"/>
        <v>-1.2270000000000003</v>
      </c>
      <c r="Q261" s="3">
        <f>W261*IF(H261=7,1,0)</f>
        <v>2.8191666666666668</v>
      </c>
      <c r="V261">
        <f t="shared" si="53"/>
        <v>3</v>
      </c>
      <c r="W261">
        <f t="shared" si="54"/>
        <v>2.8191666666666668</v>
      </c>
      <c r="X261" t="str">
        <f t="shared" si="58"/>
        <v/>
      </c>
      <c r="Y261">
        <v>4.8189333333333337</v>
      </c>
      <c r="Z261">
        <f>MAX($Q$6:Q261)+MAX($R$6:R261)</f>
        <v>5.2270000000000003</v>
      </c>
      <c r="AA261">
        <f t="shared" si="59"/>
        <v>0.40806666666666658</v>
      </c>
      <c r="AB261">
        <f t="shared" si="63"/>
        <v>0.40804999999999936</v>
      </c>
      <c r="AC261">
        <f t="shared" si="64"/>
        <v>4.8188166666666667</v>
      </c>
      <c r="AD261">
        <f t="shared" si="65"/>
        <v>1.1666666666698688E-4</v>
      </c>
    </row>
    <row r="262" spans="1:30" x14ac:dyDescent="0.25">
      <c r="A262" s="7">
        <f t="shared" si="55"/>
        <v>0</v>
      </c>
      <c r="B262">
        <v>314</v>
      </c>
      <c r="C262">
        <v>169150</v>
      </c>
      <c r="D262" t="s">
        <v>8</v>
      </c>
      <c r="E262">
        <v>12</v>
      </c>
      <c r="F262">
        <v>2</v>
      </c>
      <c r="G262">
        <v>2</v>
      </c>
      <c r="H262" s="5">
        <v>7</v>
      </c>
      <c r="J262" s="5">
        <f t="shared" si="56"/>
        <v>2.8191666666666668</v>
      </c>
      <c r="K262" s="5">
        <f t="shared" si="57"/>
        <v>2.4078333333333335</v>
      </c>
      <c r="L262" s="5">
        <f>(1)*($M$2-J262)+COUNT($U$7:U262)*($M$4/60)</f>
        <v>-0.81916666666666682</v>
      </c>
      <c r="M262" s="5">
        <f>(-1)*(($M$2-K262)+COUNT($U$7:U261)*($M$4/60))</f>
        <v>0.40783333333333349</v>
      </c>
      <c r="N262" s="5">
        <f t="shared" si="60"/>
        <v>5.2270000000000003</v>
      </c>
      <c r="P262" s="5">
        <f t="shared" si="61"/>
        <v>-1.2270000000000003</v>
      </c>
      <c r="Q262" s="3">
        <f>W262*IF(H262=7,1,0)</f>
        <v>2.8191666666666668</v>
      </c>
      <c r="V262">
        <f t="shared" ref="V262:V294" si="67">G262+2</f>
        <v>4</v>
      </c>
      <c r="W262">
        <f t="shared" ref="W262:W294" si="68">(C262/1000)/60</f>
        <v>2.8191666666666668</v>
      </c>
      <c r="X262">
        <f t="shared" si="58"/>
        <v>0.13674999999999971</v>
      </c>
      <c r="Y262">
        <v>4.8189333333333337</v>
      </c>
      <c r="Z262">
        <f>MAX($Q$6:Q262)+MAX($R$6:R262)</f>
        <v>5.2270000000000003</v>
      </c>
      <c r="AA262">
        <f t="shared" si="59"/>
        <v>0.40806666666666658</v>
      </c>
      <c r="AB262">
        <f t="shared" si="63"/>
        <v>0.40806666666666658</v>
      </c>
      <c r="AC262">
        <f t="shared" si="64"/>
        <v>4.818950000000001</v>
      </c>
      <c r="AD262">
        <f t="shared" si="65"/>
        <v>-1.6666666667219943E-5</v>
      </c>
    </row>
    <row r="263" spans="1:30" x14ac:dyDescent="0.25">
      <c r="A263" s="7">
        <f t="shared" ref="A263:A294" si="69">COUNTIF(B264:B551,B263)</f>
        <v>1</v>
      </c>
      <c r="B263" s="6">
        <v>316</v>
      </c>
      <c r="C263">
        <v>177355</v>
      </c>
      <c r="D263" t="s">
        <v>8</v>
      </c>
      <c r="E263">
        <v>12</v>
      </c>
      <c r="F263">
        <v>2</v>
      </c>
      <c r="G263">
        <v>2</v>
      </c>
      <c r="H263" s="5">
        <v>7</v>
      </c>
      <c r="J263" s="5">
        <f t="shared" ref="J263:J294" si="70">IF(Q263&lt;&gt;"",Q263,J262)</f>
        <v>2.9559166666666665</v>
      </c>
      <c r="K263" s="5">
        <f t="shared" ref="K263:K294" si="71">IF(R263&lt;&gt;"",R263,K262)</f>
        <v>2.4078333333333335</v>
      </c>
      <c r="L263" s="5">
        <f>(1)*($M$2-J263)+COUNT($U$7:U263)*($M$4/60)</f>
        <v>-0.95591666666666653</v>
      </c>
      <c r="M263" s="5">
        <f>(-1)*(($M$2-K263)+COUNT($U$7:U262)*($M$4/60))</f>
        <v>0.40783333333333349</v>
      </c>
      <c r="N263" s="5">
        <f t="shared" si="60"/>
        <v>5.3637499999999996</v>
      </c>
      <c r="P263" s="5">
        <f t="shared" si="61"/>
        <v>-1.36375</v>
      </c>
      <c r="Q263" s="3">
        <f>W263*IF(H263=7,1,0)</f>
        <v>2.9559166666666665</v>
      </c>
      <c r="V263">
        <f t="shared" si="67"/>
        <v>4</v>
      </c>
      <c r="W263">
        <f t="shared" si="68"/>
        <v>2.9559166666666665</v>
      </c>
      <c r="X263">
        <f t="shared" si="58"/>
        <v>0.54804999999999993</v>
      </c>
      <c r="Y263">
        <v>4.9558</v>
      </c>
      <c r="Z263">
        <f>MAX($Q$6:Q263)+MAX($R$6:R263)</f>
        <v>5.3637499999999996</v>
      </c>
      <c r="AA263">
        <f t="shared" si="59"/>
        <v>0.40794999999999959</v>
      </c>
      <c r="AB263">
        <f t="shared" si="63"/>
        <v>0.40806666666666658</v>
      </c>
      <c r="AC263">
        <f t="shared" si="64"/>
        <v>4.955683333333333</v>
      </c>
      <c r="AD263">
        <f t="shared" si="65"/>
        <v>1.1666666666698688E-4</v>
      </c>
    </row>
    <row r="264" spans="1:30" x14ac:dyDescent="0.25">
      <c r="A264" s="7">
        <f t="shared" si="69"/>
        <v>0</v>
      </c>
      <c r="B264" s="6">
        <v>316</v>
      </c>
      <c r="C264">
        <v>144472</v>
      </c>
      <c r="D264" t="s">
        <v>8</v>
      </c>
      <c r="E264">
        <v>12</v>
      </c>
      <c r="F264">
        <v>2</v>
      </c>
      <c r="G264">
        <v>2</v>
      </c>
      <c r="H264" s="5">
        <v>14</v>
      </c>
      <c r="J264" s="5">
        <f t="shared" si="70"/>
        <v>2.9559166666666665</v>
      </c>
      <c r="K264" s="5">
        <f t="shared" si="71"/>
        <v>2.4078666666666666</v>
      </c>
      <c r="L264" s="5">
        <f>(1)*($M$2-J264)+COUNT($U$7:U264)*($M$4/60)</f>
        <v>-0.95591666666666653</v>
      </c>
      <c r="M264" s="5">
        <f>(-1)*(($M$2-K264)+COUNT($U$7:U263)*($M$4/60))</f>
        <v>0.4078666666666666</v>
      </c>
      <c r="N264" s="5">
        <f t="shared" si="60"/>
        <v>5.3637833333333331</v>
      </c>
      <c r="P264" s="5">
        <f t="shared" si="61"/>
        <v>-1.3637833333333331</v>
      </c>
      <c r="R264" s="3">
        <f>W264*IF(H264=14,1,0)</f>
        <v>2.4078666666666666</v>
      </c>
      <c r="V264">
        <f t="shared" si="67"/>
        <v>4</v>
      </c>
      <c r="W264">
        <f t="shared" si="68"/>
        <v>2.4078666666666666</v>
      </c>
      <c r="X264">
        <f t="shared" ref="X264:X294" si="72">IF(ABS(W265-W264)&lt;&gt;0,ABS(W265-W264),"")</f>
        <v>0.11188333333333356</v>
      </c>
      <c r="Y264">
        <v>4.9558</v>
      </c>
      <c r="Z264">
        <f>MAX($Q$6:Q264)+MAX($R$6:R264)</f>
        <v>5.3637833333333331</v>
      </c>
      <c r="AA264">
        <f t="shared" si="59"/>
        <v>0.40798333333333314</v>
      </c>
      <c r="AB264">
        <f t="shared" si="63"/>
        <v>0.40794999999999959</v>
      </c>
      <c r="AC264">
        <f t="shared" si="64"/>
        <v>4.9557166666666665</v>
      </c>
      <c r="AD264">
        <f t="shared" si="65"/>
        <v>8.3333333333435178E-5</v>
      </c>
    </row>
    <row r="265" spans="1:30" x14ac:dyDescent="0.25">
      <c r="A265" s="7">
        <f t="shared" si="69"/>
        <v>0</v>
      </c>
      <c r="B265">
        <v>321</v>
      </c>
      <c r="C265">
        <v>151185</v>
      </c>
      <c r="D265" t="s">
        <v>8</v>
      </c>
      <c r="E265">
        <v>12</v>
      </c>
      <c r="F265">
        <v>2</v>
      </c>
      <c r="G265">
        <v>1</v>
      </c>
      <c r="H265" s="5">
        <v>14</v>
      </c>
      <c r="J265" s="5">
        <f t="shared" si="70"/>
        <v>2.9559166666666665</v>
      </c>
      <c r="K265" s="5">
        <f t="shared" si="71"/>
        <v>2.5197500000000002</v>
      </c>
      <c r="L265" s="5">
        <f>(1)*($M$2-J265)+COUNT($U$7:U265)*($M$4/60)</f>
        <v>-0.95591666666666653</v>
      </c>
      <c r="M265" s="5">
        <f>(-1)*(($M$2-K265)+COUNT($U$7:U264)*($M$4/60))</f>
        <v>0.51975000000000016</v>
      </c>
      <c r="N265" s="5">
        <f t="shared" si="60"/>
        <v>5.4756666666666671</v>
      </c>
      <c r="P265" s="5">
        <f t="shared" si="61"/>
        <v>-1.4756666666666667</v>
      </c>
      <c r="R265" s="3">
        <f>W265*IF(H265=14,1,0)</f>
        <v>2.5197500000000002</v>
      </c>
      <c r="V265">
        <f t="shared" si="67"/>
        <v>3</v>
      </c>
      <c r="W265">
        <f t="shared" si="68"/>
        <v>2.5197500000000002</v>
      </c>
      <c r="X265" t="str">
        <f t="shared" si="72"/>
        <v/>
      </c>
      <c r="Y265">
        <v>5.0687166666666661</v>
      </c>
      <c r="Z265">
        <f>MAX($Q$6:Q265)+MAX($R$6:R265)</f>
        <v>5.4756666666666671</v>
      </c>
      <c r="AA265">
        <f t="shared" ref="AA265:AA294" si="73">Z265-Y265</f>
        <v>0.40695000000000103</v>
      </c>
      <c r="AB265">
        <f t="shared" si="63"/>
        <v>0.40798333333333314</v>
      </c>
      <c r="AC265">
        <f t="shared" si="64"/>
        <v>5.0677166666666675</v>
      </c>
      <c r="AD265">
        <f t="shared" si="65"/>
        <v>9.999999999985576E-4</v>
      </c>
    </row>
    <row r="266" spans="1:30" x14ac:dyDescent="0.25">
      <c r="A266" s="7">
        <f t="shared" si="69"/>
        <v>0</v>
      </c>
      <c r="B266">
        <v>322</v>
      </c>
      <c r="C266">
        <v>151185</v>
      </c>
      <c r="D266" t="s">
        <v>8</v>
      </c>
      <c r="E266">
        <v>12</v>
      </c>
      <c r="F266">
        <v>2</v>
      </c>
      <c r="G266">
        <v>2</v>
      </c>
      <c r="H266" s="5">
        <v>14</v>
      </c>
      <c r="J266" s="5">
        <f t="shared" si="70"/>
        <v>2.9559166666666665</v>
      </c>
      <c r="K266" s="5">
        <f t="shared" si="71"/>
        <v>2.5197500000000002</v>
      </c>
      <c r="L266" s="5">
        <f>(1)*($M$2-J266)+COUNT($U$7:U266)*($M$4/60)</f>
        <v>-0.95591666666666653</v>
      </c>
      <c r="M266" s="5">
        <f>(-1)*(($M$2-K266)+COUNT($U$7:U265)*($M$4/60))</f>
        <v>0.51975000000000016</v>
      </c>
      <c r="N266" s="5">
        <f t="shared" ref="N266:N294" si="74">J266+K266</f>
        <v>5.4756666666666671</v>
      </c>
      <c r="P266" s="5">
        <f t="shared" ref="P266:P294" si="75">(L266-ABS(M266))</f>
        <v>-1.4756666666666667</v>
      </c>
      <c r="R266" s="3">
        <f>W266*IF(H266=14,1,0)</f>
        <v>2.5197500000000002</v>
      </c>
      <c r="V266">
        <f t="shared" si="67"/>
        <v>4</v>
      </c>
      <c r="W266">
        <f t="shared" si="68"/>
        <v>2.5197500000000002</v>
      </c>
      <c r="X266" t="str">
        <f t="shared" si="72"/>
        <v/>
      </c>
      <c r="Y266">
        <v>5.0687166666666661</v>
      </c>
      <c r="Z266">
        <f>MAX($Q$6:Q266)+MAX($R$6:R266)</f>
        <v>5.4756666666666671</v>
      </c>
      <c r="AA266">
        <f t="shared" si="73"/>
        <v>0.40695000000000103</v>
      </c>
      <c r="AB266">
        <f t="shared" si="63"/>
        <v>0.40695000000000103</v>
      </c>
      <c r="AC266">
        <f t="shared" si="64"/>
        <v>5.067683333333334</v>
      </c>
      <c r="AD266">
        <f t="shared" si="65"/>
        <v>1.0333333333321093E-3</v>
      </c>
    </row>
    <row r="267" spans="1:30" x14ac:dyDescent="0.25">
      <c r="A267" s="7">
        <f t="shared" si="69"/>
        <v>0</v>
      </c>
      <c r="B267">
        <v>323</v>
      </c>
      <c r="C267">
        <v>151185</v>
      </c>
      <c r="D267" t="s">
        <v>8</v>
      </c>
      <c r="E267">
        <v>12</v>
      </c>
      <c r="F267">
        <v>2</v>
      </c>
      <c r="G267">
        <v>1</v>
      </c>
      <c r="H267" s="5">
        <v>14</v>
      </c>
      <c r="J267" s="5">
        <f t="shared" si="70"/>
        <v>2.9559166666666665</v>
      </c>
      <c r="K267" s="5">
        <f t="shared" si="71"/>
        <v>2.5197500000000002</v>
      </c>
      <c r="L267" s="5">
        <f>(1)*($M$2-J267)+COUNT($U$7:U267)*($M$4/60)</f>
        <v>-0.95591666666666653</v>
      </c>
      <c r="M267" s="5">
        <f>(-1)*(($M$2-K267)+COUNT($U$7:U266)*($M$4/60))</f>
        <v>0.51975000000000016</v>
      </c>
      <c r="N267" s="5">
        <f t="shared" si="74"/>
        <v>5.4756666666666671</v>
      </c>
      <c r="P267" s="5">
        <f t="shared" si="75"/>
        <v>-1.4756666666666667</v>
      </c>
      <c r="R267" s="3">
        <f>W267*IF(H267=14,1,0)</f>
        <v>2.5197500000000002</v>
      </c>
      <c r="V267">
        <f t="shared" si="67"/>
        <v>3</v>
      </c>
      <c r="W267">
        <f t="shared" si="68"/>
        <v>2.5197500000000002</v>
      </c>
      <c r="X267" t="str">
        <f t="shared" si="72"/>
        <v/>
      </c>
      <c r="Y267">
        <v>5.0687166666666661</v>
      </c>
      <c r="Z267">
        <f>MAX($Q$6:Q267)+MAX($R$6:R267)</f>
        <v>5.4756666666666671</v>
      </c>
      <c r="AA267">
        <f t="shared" si="73"/>
        <v>0.40695000000000103</v>
      </c>
      <c r="AB267">
        <f t="shared" si="63"/>
        <v>0.40695000000000103</v>
      </c>
      <c r="AC267">
        <f t="shared" si="64"/>
        <v>5.0687166666666661</v>
      </c>
      <c r="AD267">
        <f t="shared" si="65"/>
        <v>0</v>
      </c>
    </row>
    <row r="268" spans="1:30" x14ac:dyDescent="0.25">
      <c r="A268" s="7">
        <f t="shared" si="69"/>
        <v>0</v>
      </c>
      <c r="B268">
        <v>324</v>
      </c>
      <c r="C268">
        <v>151185</v>
      </c>
      <c r="D268" t="s">
        <v>8</v>
      </c>
      <c r="E268">
        <v>12</v>
      </c>
      <c r="F268">
        <v>2</v>
      </c>
      <c r="G268">
        <v>2</v>
      </c>
      <c r="H268" s="5">
        <v>14</v>
      </c>
      <c r="J268" s="5">
        <f t="shared" si="70"/>
        <v>2.9559166666666665</v>
      </c>
      <c r="K268" s="5">
        <f t="shared" si="71"/>
        <v>2.5197500000000002</v>
      </c>
      <c r="L268" s="5">
        <f>(1)*($M$2-J268)+COUNT($U$7:U268)*($M$4/60)</f>
        <v>-0.95591666666666653</v>
      </c>
      <c r="M268" s="5">
        <f>(-1)*(($M$2-K268)+COUNT($U$7:U267)*($M$4/60))</f>
        <v>0.51975000000000016</v>
      </c>
      <c r="N268" s="5">
        <f t="shared" si="74"/>
        <v>5.4756666666666671</v>
      </c>
      <c r="P268" s="5">
        <f t="shared" si="75"/>
        <v>-1.4756666666666667</v>
      </c>
      <c r="R268" s="3">
        <f>W268*IF(H268=14,1,0)</f>
        <v>2.5197500000000002</v>
      </c>
      <c r="V268">
        <f t="shared" si="67"/>
        <v>4</v>
      </c>
      <c r="W268">
        <f t="shared" si="68"/>
        <v>2.5197500000000002</v>
      </c>
      <c r="X268">
        <f t="shared" si="72"/>
        <v>0.43618333333333315</v>
      </c>
      <c r="Y268">
        <v>5.0687166666666661</v>
      </c>
      <c r="Z268">
        <f>MAX($Q$6:Q268)+MAX($R$6:R268)</f>
        <v>5.4756666666666671</v>
      </c>
      <c r="AA268">
        <f t="shared" si="73"/>
        <v>0.40695000000000103</v>
      </c>
      <c r="AB268">
        <f t="shared" si="63"/>
        <v>0.40695000000000103</v>
      </c>
      <c r="AC268">
        <f t="shared" si="64"/>
        <v>5.0687166666666661</v>
      </c>
      <c r="AD268">
        <f t="shared" si="65"/>
        <v>0</v>
      </c>
    </row>
    <row r="269" spans="1:30" x14ac:dyDescent="0.25">
      <c r="A269" s="7">
        <f t="shared" si="69"/>
        <v>0</v>
      </c>
      <c r="B269">
        <v>326</v>
      </c>
      <c r="C269">
        <v>177356</v>
      </c>
      <c r="D269" t="s">
        <v>8</v>
      </c>
      <c r="E269">
        <v>12</v>
      </c>
      <c r="F269">
        <v>2</v>
      </c>
      <c r="G269">
        <v>1</v>
      </c>
      <c r="H269" s="5">
        <v>7</v>
      </c>
      <c r="J269" s="5">
        <f t="shared" si="70"/>
        <v>2.9559333333333333</v>
      </c>
      <c r="K269" s="5">
        <f t="shared" si="71"/>
        <v>2.5197500000000002</v>
      </c>
      <c r="L269" s="5">
        <f>(1)*($M$2-J269)+COUNT($U$7:U269)*($M$4/60)</f>
        <v>-0.9559333333333333</v>
      </c>
      <c r="M269" s="5">
        <f>(-1)*(($M$2-K269)+COUNT($U$7:U268)*($M$4/60))</f>
        <v>0.51975000000000016</v>
      </c>
      <c r="N269" s="5">
        <f t="shared" si="74"/>
        <v>5.4756833333333335</v>
      </c>
      <c r="P269" s="5">
        <f t="shared" si="75"/>
        <v>-1.4756833333333335</v>
      </c>
      <c r="Q269" s="3">
        <f t="shared" ref="Q269:Q285" si="76">W269*IF(H269=7,1,0)</f>
        <v>2.9559333333333333</v>
      </c>
      <c r="V269">
        <f t="shared" si="67"/>
        <v>3</v>
      </c>
      <c r="W269">
        <f t="shared" si="68"/>
        <v>2.9559333333333333</v>
      </c>
      <c r="X269" t="str">
        <f t="shared" si="72"/>
        <v/>
      </c>
      <c r="Y269">
        <v>5.0975833333333336</v>
      </c>
      <c r="Z269">
        <f>MAX($Q$6:Q269)+MAX($R$6:R269)</f>
        <v>5.4756833333333335</v>
      </c>
      <c r="AA269">
        <f t="shared" si="73"/>
        <v>0.37809999999999988</v>
      </c>
      <c r="AB269">
        <f t="shared" si="63"/>
        <v>0.40695000000000103</v>
      </c>
      <c r="AC269">
        <f t="shared" si="64"/>
        <v>5.0687333333333324</v>
      </c>
      <c r="AD269">
        <f t="shared" si="65"/>
        <v>2.8850000000001153E-2</v>
      </c>
    </row>
    <row r="270" spans="1:30" x14ac:dyDescent="0.25">
      <c r="A270" s="7">
        <f t="shared" si="69"/>
        <v>0</v>
      </c>
      <c r="B270">
        <v>327</v>
      </c>
      <c r="C270">
        <v>177356</v>
      </c>
      <c r="D270" t="s">
        <v>8</v>
      </c>
      <c r="E270">
        <v>12</v>
      </c>
      <c r="F270">
        <v>2</v>
      </c>
      <c r="G270">
        <v>2</v>
      </c>
      <c r="H270" s="5">
        <v>7</v>
      </c>
      <c r="J270" s="5">
        <f t="shared" si="70"/>
        <v>2.9559333333333333</v>
      </c>
      <c r="K270" s="5">
        <f t="shared" si="71"/>
        <v>2.5197500000000002</v>
      </c>
      <c r="L270" s="5">
        <f>(1)*($M$2-J270)+COUNT($U$7:U270)*($M$4/60)</f>
        <v>-0.9559333333333333</v>
      </c>
      <c r="M270" s="5">
        <f>(-1)*(($M$2-K270)+COUNT($U$7:U269)*($M$4/60))</f>
        <v>0.51975000000000016</v>
      </c>
      <c r="N270" s="5">
        <f t="shared" si="74"/>
        <v>5.4756833333333335</v>
      </c>
      <c r="P270" s="5">
        <f t="shared" si="75"/>
        <v>-1.4756833333333335</v>
      </c>
      <c r="Q270" s="3">
        <f t="shared" si="76"/>
        <v>2.9559333333333333</v>
      </c>
      <c r="V270">
        <f t="shared" si="67"/>
        <v>4</v>
      </c>
      <c r="W270">
        <f t="shared" si="68"/>
        <v>2.9559333333333333</v>
      </c>
      <c r="X270" t="str">
        <f t="shared" si="72"/>
        <v/>
      </c>
      <c r="Y270">
        <v>5.0975833333333336</v>
      </c>
      <c r="Z270">
        <f>MAX($Q$6:Q270)+MAX($R$6:R270)</f>
        <v>5.4756833333333335</v>
      </c>
      <c r="AA270">
        <f t="shared" si="73"/>
        <v>0.37809999999999988</v>
      </c>
      <c r="AB270">
        <f t="shared" si="63"/>
        <v>0.37809999999999988</v>
      </c>
      <c r="AC270">
        <f t="shared" si="64"/>
        <v>5.0687333333333324</v>
      </c>
      <c r="AD270">
        <f t="shared" si="65"/>
        <v>2.8850000000001153E-2</v>
      </c>
    </row>
    <row r="271" spans="1:30" x14ac:dyDescent="0.25">
      <c r="A271" s="7">
        <f t="shared" si="69"/>
        <v>0</v>
      </c>
      <c r="B271">
        <v>328</v>
      </c>
      <c r="C271">
        <v>177356</v>
      </c>
      <c r="D271" t="s">
        <v>8</v>
      </c>
      <c r="E271">
        <v>12</v>
      </c>
      <c r="F271">
        <v>2</v>
      </c>
      <c r="G271">
        <v>1</v>
      </c>
      <c r="H271" s="5">
        <v>7</v>
      </c>
      <c r="J271" s="5">
        <f t="shared" si="70"/>
        <v>2.9559333333333333</v>
      </c>
      <c r="K271" s="5">
        <f t="shared" si="71"/>
        <v>2.5197500000000002</v>
      </c>
      <c r="L271" s="5">
        <f>(1)*($M$2-J271)+COUNT($U$7:U271)*($M$4/60)</f>
        <v>-0.9559333333333333</v>
      </c>
      <c r="M271" s="5">
        <f>(-1)*(($M$2-K271)+COUNT($U$7:U270)*($M$4/60))</f>
        <v>0.51975000000000016</v>
      </c>
      <c r="N271" s="5">
        <f t="shared" si="74"/>
        <v>5.4756833333333335</v>
      </c>
      <c r="P271" s="5">
        <f t="shared" si="75"/>
        <v>-1.4756833333333335</v>
      </c>
      <c r="Q271" s="3">
        <f t="shared" si="76"/>
        <v>2.9559333333333333</v>
      </c>
      <c r="V271">
        <f t="shared" si="67"/>
        <v>3</v>
      </c>
      <c r="W271">
        <f t="shared" si="68"/>
        <v>2.9559333333333333</v>
      </c>
      <c r="X271" t="str">
        <f t="shared" si="72"/>
        <v/>
      </c>
      <c r="Y271">
        <v>5.0975833333333336</v>
      </c>
      <c r="Z271">
        <f>MAX($Q$6:Q271)+MAX($R$6:R271)</f>
        <v>5.4756833333333335</v>
      </c>
      <c r="AA271">
        <f t="shared" si="73"/>
        <v>0.37809999999999988</v>
      </c>
      <c r="AB271">
        <f t="shared" si="63"/>
        <v>0.37809999999999988</v>
      </c>
      <c r="AC271">
        <f t="shared" si="64"/>
        <v>5.0975833333333336</v>
      </c>
      <c r="AD271">
        <f t="shared" si="65"/>
        <v>0</v>
      </c>
    </row>
    <row r="272" spans="1:30" x14ac:dyDescent="0.25">
      <c r="A272" s="7">
        <f t="shared" si="69"/>
        <v>0</v>
      </c>
      <c r="B272">
        <v>329</v>
      </c>
      <c r="C272">
        <v>177356</v>
      </c>
      <c r="D272" t="s">
        <v>7</v>
      </c>
      <c r="E272">
        <v>12</v>
      </c>
      <c r="F272">
        <v>2</v>
      </c>
      <c r="G272">
        <v>2</v>
      </c>
      <c r="H272" s="5">
        <v>7</v>
      </c>
      <c r="J272" s="5">
        <f t="shared" si="70"/>
        <v>2.9559333333333333</v>
      </c>
      <c r="K272" s="5">
        <f t="shared" si="71"/>
        <v>2.5197500000000002</v>
      </c>
      <c r="L272" s="5">
        <f>(1)*($M$2-J272)+COUNT($U$7:U272)*($M$4/60)</f>
        <v>-0.9559333333333333</v>
      </c>
      <c r="M272" s="5">
        <f>(-1)*(($M$2-K272)+COUNT($U$7:U271)*($M$4/60))</f>
        <v>0.51975000000000016</v>
      </c>
      <c r="N272" s="5">
        <f t="shared" si="74"/>
        <v>5.4756833333333335</v>
      </c>
      <c r="P272" s="5">
        <f t="shared" si="75"/>
        <v>-1.4756833333333335</v>
      </c>
      <c r="Q272" s="3">
        <f t="shared" si="76"/>
        <v>2.9559333333333333</v>
      </c>
      <c r="V272">
        <f t="shared" si="67"/>
        <v>4</v>
      </c>
      <c r="W272">
        <f t="shared" si="68"/>
        <v>2.9559333333333333</v>
      </c>
      <c r="X272" t="str">
        <f t="shared" si="72"/>
        <v/>
      </c>
      <c r="Y272">
        <v>5.0975833333333336</v>
      </c>
      <c r="Z272">
        <f>MAX($Q$6:Q272)+MAX($R$6:R272)</f>
        <v>5.4756833333333335</v>
      </c>
      <c r="AA272">
        <f t="shared" si="73"/>
        <v>0.37809999999999988</v>
      </c>
      <c r="AB272">
        <f t="shared" si="63"/>
        <v>0.37809999999999988</v>
      </c>
      <c r="AC272">
        <f t="shared" si="64"/>
        <v>5.0975833333333336</v>
      </c>
      <c r="AD272">
        <f t="shared" si="65"/>
        <v>0</v>
      </c>
    </row>
    <row r="273" spans="1:30" x14ac:dyDescent="0.25">
      <c r="A273" s="7">
        <f t="shared" si="69"/>
        <v>0</v>
      </c>
      <c r="B273">
        <v>330</v>
      </c>
      <c r="C273">
        <v>177356</v>
      </c>
      <c r="D273" t="s">
        <v>7</v>
      </c>
      <c r="E273">
        <v>12</v>
      </c>
      <c r="F273">
        <v>2</v>
      </c>
      <c r="G273">
        <v>1</v>
      </c>
      <c r="H273" s="5">
        <v>7</v>
      </c>
      <c r="J273" s="5">
        <f t="shared" si="70"/>
        <v>2.9559333333333333</v>
      </c>
      <c r="K273" s="5">
        <f t="shared" si="71"/>
        <v>2.5197500000000002</v>
      </c>
      <c r="L273" s="5">
        <f>(1)*($M$2-J273)+COUNT($U$7:U273)*($M$4/60)</f>
        <v>-0.9559333333333333</v>
      </c>
      <c r="M273" s="5">
        <f>(-1)*(($M$2-K273)+COUNT($U$7:U272)*($M$4/60))</f>
        <v>0.51975000000000016</v>
      </c>
      <c r="N273" s="5">
        <f t="shared" si="74"/>
        <v>5.4756833333333335</v>
      </c>
      <c r="P273" s="5">
        <f t="shared" si="75"/>
        <v>-1.4756833333333335</v>
      </c>
      <c r="Q273" s="3">
        <f t="shared" si="76"/>
        <v>2.9559333333333333</v>
      </c>
      <c r="V273">
        <f t="shared" si="67"/>
        <v>3</v>
      </c>
      <c r="W273">
        <f t="shared" si="68"/>
        <v>2.9559333333333333</v>
      </c>
      <c r="X273" t="str">
        <f t="shared" si="72"/>
        <v/>
      </c>
      <c r="Y273">
        <v>5.0975833333333336</v>
      </c>
      <c r="Z273">
        <f>MAX($Q$6:Q273)+MAX($R$6:R273)</f>
        <v>5.4756833333333335</v>
      </c>
      <c r="AA273">
        <f t="shared" si="73"/>
        <v>0.37809999999999988</v>
      </c>
      <c r="AB273">
        <f t="shared" si="63"/>
        <v>0.37809999999999988</v>
      </c>
      <c r="AC273">
        <f t="shared" si="64"/>
        <v>5.0975833333333336</v>
      </c>
      <c r="AD273">
        <f t="shared" si="65"/>
        <v>0</v>
      </c>
    </row>
    <row r="274" spans="1:30" x14ac:dyDescent="0.25">
      <c r="A274" s="7">
        <f t="shared" si="69"/>
        <v>0</v>
      </c>
      <c r="B274">
        <v>331</v>
      </c>
      <c r="C274">
        <v>177356</v>
      </c>
      <c r="D274" t="s">
        <v>6</v>
      </c>
      <c r="E274">
        <v>12</v>
      </c>
      <c r="F274">
        <v>2</v>
      </c>
      <c r="G274">
        <v>2</v>
      </c>
      <c r="H274" s="5">
        <v>7</v>
      </c>
      <c r="J274" s="5">
        <f t="shared" si="70"/>
        <v>2.9559333333333333</v>
      </c>
      <c r="K274" s="5">
        <f t="shared" si="71"/>
        <v>2.5197500000000002</v>
      </c>
      <c r="L274" s="5">
        <f>(1)*($M$2-J274)+COUNT($U$7:U274)*($M$4/60)</f>
        <v>-0.9559333333333333</v>
      </c>
      <c r="M274" s="5">
        <f>(-1)*(($M$2-K274)+COUNT($U$7:U273)*($M$4/60))</f>
        <v>0.51975000000000016</v>
      </c>
      <c r="N274" s="5">
        <f t="shared" si="74"/>
        <v>5.4756833333333335</v>
      </c>
      <c r="P274" s="5">
        <f t="shared" si="75"/>
        <v>-1.4756833333333335</v>
      </c>
      <c r="Q274" s="3">
        <f t="shared" si="76"/>
        <v>2.9559333333333333</v>
      </c>
      <c r="V274">
        <f t="shared" si="67"/>
        <v>4</v>
      </c>
      <c r="W274">
        <f t="shared" si="68"/>
        <v>2.9559333333333333</v>
      </c>
      <c r="X274" t="str">
        <f t="shared" si="72"/>
        <v/>
      </c>
      <c r="Y274">
        <v>5.0975833333333336</v>
      </c>
      <c r="Z274">
        <f>MAX($Q$6:Q274)+MAX($R$6:R274)</f>
        <v>5.4756833333333335</v>
      </c>
      <c r="AA274">
        <f t="shared" si="73"/>
        <v>0.37809999999999988</v>
      </c>
      <c r="AB274">
        <f t="shared" si="63"/>
        <v>0.37809999999999988</v>
      </c>
      <c r="AC274">
        <f t="shared" si="64"/>
        <v>5.0975833333333336</v>
      </c>
      <c r="AD274">
        <f t="shared" si="65"/>
        <v>0</v>
      </c>
    </row>
    <row r="275" spans="1:30" x14ac:dyDescent="0.25">
      <c r="A275" s="7">
        <f t="shared" si="69"/>
        <v>0</v>
      </c>
      <c r="B275">
        <v>332</v>
      </c>
      <c r="C275">
        <v>177356</v>
      </c>
      <c r="D275" t="s">
        <v>6</v>
      </c>
      <c r="E275">
        <v>12</v>
      </c>
      <c r="F275">
        <v>2</v>
      </c>
      <c r="G275">
        <v>1</v>
      </c>
      <c r="H275" s="5">
        <v>7</v>
      </c>
      <c r="J275" s="5">
        <f t="shared" si="70"/>
        <v>2.9559333333333333</v>
      </c>
      <c r="K275" s="5">
        <f t="shared" si="71"/>
        <v>2.5197500000000002</v>
      </c>
      <c r="L275" s="5">
        <f>(1)*($M$2-J275)+COUNT($U$7:U275)*($M$4/60)</f>
        <v>-0.9559333333333333</v>
      </c>
      <c r="M275" s="5">
        <f>(-1)*(($M$2-K275)+COUNT($U$7:U274)*($M$4/60))</f>
        <v>0.51975000000000016</v>
      </c>
      <c r="N275" s="5">
        <f t="shared" si="74"/>
        <v>5.4756833333333335</v>
      </c>
      <c r="P275" s="5">
        <f t="shared" si="75"/>
        <v>-1.4756833333333335</v>
      </c>
      <c r="Q275" s="3">
        <f t="shared" si="76"/>
        <v>2.9559333333333333</v>
      </c>
      <c r="V275">
        <f t="shared" si="67"/>
        <v>3</v>
      </c>
      <c r="W275">
        <f t="shared" si="68"/>
        <v>2.9559333333333333</v>
      </c>
      <c r="X275" t="str">
        <f t="shared" si="72"/>
        <v/>
      </c>
      <c r="Y275">
        <v>5.0975833333333336</v>
      </c>
      <c r="Z275">
        <f>MAX($Q$6:Q275)+MAX($R$6:R275)</f>
        <v>5.4756833333333335</v>
      </c>
      <c r="AA275">
        <f t="shared" si="73"/>
        <v>0.37809999999999988</v>
      </c>
      <c r="AB275">
        <f t="shared" si="63"/>
        <v>0.37809999999999988</v>
      </c>
      <c r="AC275">
        <f t="shared" si="64"/>
        <v>5.0975833333333336</v>
      </c>
      <c r="AD275">
        <f t="shared" si="65"/>
        <v>0</v>
      </c>
    </row>
    <row r="276" spans="1:30" x14ac:dyDescent="0.25">
      <c r="A276" s="7">
        <f t="shared" si="69"/>
        <v>0</v>
      </c>
      <c r="B276">
        <v>334</v>
      </c>
      <c r="C276">
        <v>177356</v>
      </c>
      <c r="D276" t="s">
        <v>5</v>
      </c>
      <c r="E276">
        <v>13</v>
      </c>
      <c r="F276">
        <v>1</v>
      </c>
      <c r="G276">
        <v>2</v>
      </c>
      <c r="H276" s="5">
        <v>7</v>
      </c>
      <c r="J276" s="5">
        <f t="shared" si="70"/>
        <v>2.9559333333333333</v>
      </c>
      <c r="K276" s="5">
        <f t="shared" si="71"/>
        <v>2.5197500000000002</v>
      </c>
      <c r="L276" s="5">
        <f>(1)*($M$2-J276)+COUNT($U$7:U276)*($M$4/60)</f>
        <v>-0.9559333333333333</v>
      </c>
      <c r="M276" s="5">
        <f>(-1)*(($M$2-K276)+COUNT($U$7:U275)*($M$4/60))</f>
        <v>0.51975000000000016</v>
      </c>
      <c r="N276" s="5">
        <f t="shared" si="74"/>
        <v>5.4756833333333335</v>
      </c>
      <c r="P276" s="5">
        <f t="shared" si="75"/>
        <v>-1.4756833333333335</v>
      </c>
      <c r="Q276" s="3">
        <f t="shared" si="76"/>
        <v>2.9559333333333333</v>
      </c>
      <c r="T276" s="1">
        <f>AVERAGE(Q274:R281)*ABS(F276-F275)</f>
        <v>3.0925250000000002</v>
      </c>
      <c r="U276" s="1">
        <f>-W276*ABS(F276-F275)</f>
        <v>-2.9559333333333333</v>
      </c>
      <c r="V276">
        <f t="shared" si="67"/>
        <v>4</v>
      </c>
      <c r="W276">
        <f t="shared" si="68"/>
        <v>2.9559333333333333</v>
      </c>
      <c r="X276" t="str">
        <f t="shared" si="72"/>
        <v/>
      </c>
      <c r="Y276">
        <v>5.0975833333333336</v>
      </c>
      <c r="Z276">
        <f>MAX($Q$6:Q276)+MAX($R$6:R276)</f>
        <v>5.4756833333333335</v>
      </c>
      <c r="AA276">
        <f t="shared" si="73"/>
        <v>0.37809999999999988</v>
      </c>
      <c r="AB276">
        <f t="shared" si="63"/>
        <v>0.37809999999999988</v>
      </c>
      <c r="AC276">
        <f t="shared" si="64"/>
        <v>5.0975833333333336</v>
      </c>
      <c r="AD276">
        <f t="shared" si="65"/>
        <v>0</v>
      </c>
    </row>
    <row r="277" spans="1:30" x14ac:dyDescent="0.25">
      <c r="A277" s="7">
        <f t="shared" si="69"/>
        <v>0</v>
      </c>
      <c r="B277">
        <v>335</v>
      </c>
      <c r="C277">
        <v>177356</v>
      </c>
      <c r="D277" t="s">
        <v>5</v>
      </c>
      <c r="E277">
        <v>13</v>
      </c>
      <c r="F277">
        <v>1</v>
      </c>
      <c r="G277">
        <v>1</v>
      </c>
      <c r="H277" s="5">
        <v>7</v>
      </c>
      <c r="J277" s="5">
        <f t="shared" si="70"/>
        <v>2.9559333333333333</v>
      </c>
      <c r="K277" s="5">
        <f t="shared" si="71"/>
        <v>2.5197500000000002</v>
      </c>
      <c r="L277" s="5">
        <f>(1)*($M$2-J277)+COUNT($U$7:U277)*($M$4/60)</f>
        <v>-0.9559333333333333</v>
      </c>
      <c r="M277" s="5">
        <f>(-1)*(($M$2-K277)+COUNT($U$7:U276)*($M$4/60))</f>
        <v>0.51975000000000016</v>
      </c>
      <c r="N277" s="5">
        <f t="shared" si="74"/>
        <v>5.4756833333333335</v>
      </c>
      <c r="P277" s="5">
        <f t="shared" si="75"/>
        <v>-1.4756833333333335</v>
      </c>
      <c r="Q277" s="3">
        <f t="shared" si="76"/>
        <v>2.9559333333333333</v>
      </c>
      <c r="V277">
        <f t="shared" si="67"/>
        <v>3</v>
      </c>
      <c r="W277">
        <f t="shared" si="68"/>
        <v>2.9559333333333333</v>
      </c>
      <c r="X277" t="str">
        <f t="shared" si="72"/>
        <v/>
      </c>
      <c r="Y277">
        <v>5.0975833333333336</v>
      </c>
      <c r="Z277">
        <f>MAX($Q$6:Q277)+MAX($R$6:R277)</f>
        <v>5.4756833333333335</v>
      </c>
      <c r="AA277">
        <f t="shared" si="73"/>
        <v>0.37809999999999988</v>
      </c>
      <c r="AB277">
        <f t="shared" si="63"/>
        <v>0.37809999999999988</v>
      </c>
      <c r="AC277">
        <f t="shared" si="64"/>
        <v>5.0975833333333336</v>
      </c>
      <c r="AD277">
        <f t="shared" si="65"/>
        <v>0</v>
      </c>
    </row>
    <row r="278" spans="1:30" x14ac:dyDescent="0.25">
      <c r="A278" s="7">
        <f t="shared" si="69"/>
        <v>0</v>
      </c>
      <c r="B278">
        <v>336</v>
      </c>
      <c r="C278">
        <v>177356</v>
      </c>
      <c r="D278" t="s">
        <v>5</v>
      </c>
      <c r="E278">
        <v>13</v>
      </c>
      <c r="F278">
        <v>1</v>
      </c>
      <c r="G278">
        <v>2</v>
      </c>
      <c r="H278" s="5">
        <v>7</v>
      </c>
      <c r="J278" s="5">
        <f t="shared" si="70"/>
        <v>2.9559333333333333</v>
      </c>
      <c r="K278" s="5">
        <f t="shared" si="71"/>
        <v>2.5197500000000002</v>
      </c>
      <c r="L278" s="5">
        <f>(1)*($M$2-J278)+COUNT($U$7:U278)*($M$4/60)</f>
        <v>-0.9559333333333333</v>
      </c>
      <c r="M278" s="5">
        <f>(-1)*(($M$2-K278)+COUNT($U$7:U277)*($M$4/60))</f>
        <v>0.51975000000000016</v>
      </c>
      <c r="N278" s="5">
        <f t="shared" si="74"/>
        <v>5.4756833333333335</v>
      </c>
      <c r="P278" s="5">
        <f t="shared" si="75"/>
        <v>-1.4756833333333335</v>
      </c>
      <c r="Q278" s="3">
        <f t="shared" si="76"/>
        <v>2.9559333333333333</v>
      </c>
      <c r="V278">
        <f t="shared" si="67"/>
        <v>4</v>
      </c>
      <c r="W278">
        <f t="shared" si="68"/>
        <v>2.9559333333333333</v>
      </c>
      <c r="X278" t="str">
        <f t="shared" si="72"/>
        <v/>
      </c>
      <c r="Y278">
        <v>5.0975833333333336</v>
      </c>
      <c r="Z278">
        <f>MAX($Q$6:Q278)+MAX($R$6:R278)</f>
        <v>5.4756833333333335</v>
      </c>
      <c r="AA278">
        <f t="shared" si="73"/>
        <v>0.37809999999999988</v>
      </c>
      <c r="AB278">
        <f t="shared" si="63"/>
        <v>0.37809999999999988</v>
      </c>
      <c r="AC278">
        <f t="shared" si="64"/>
        <v>5.0975833333333336</v>
      </c>
      <c r="AD278">
        <f t="shared" si="65"/>
        <v>0</v>
      </c>
    </row>
    <row r="279" spans="1:30" x14ac:dyDescent="0.25">
      <c r="A279" s="7">
        <f t="shared" si="69"/>
        <v>0</v>
      </c>
      <c r="B279">
        <v>337</v>
      </c>
      <c r="C279">
        <v>177356</v>
      </c>
      <c r="D279" t="s">
        <v>4</v>
      </c>
      <c r="E279">
        <v>13</v>
      </c>
      <c r="F279">
        <v>1</v>
      </c>
      <c r="G279">
        <v>1</v>
      </c>
      <c r="H279" s="5">
        <v>7</v>
      </c>
      <c r="J279" s="5">
        <f t="shared" si="70"/>
        <v>2.9559333333333333</v>
      </c>
      <c r="K279" s="5">
        <f t="shared" si="71"/>
        <v>2.5197500000000002</v>
      </c>
      <c r="L279" s="5">
        <f>(1)*($M$2-J279)+COUNT($U$7:U279)*($M$4/60)</f>
        <v>-0.9559333333333333</v>
      </c>
      <c r="M279" s="5">
        <f>(-1)*(($M$2-K279)+COUNT($U$7:U278)*($M$4/60))</f>
        <v>0.51975000000000016</v>
      </c>
      <c r="N279" s="5">
        <f t="shared" si="74"/>
        <v>5.4756833333333335</v>
      </c>
      <c r="P279" s="5">
        <f t="shared" si="75"/>
        <v>-1.4756833333333335</v>
      </c>
      <c r="Q279" s="3">
        <f t="shared" si="76"/>
        <v>2.9559333333333333</v>
      </c>
      <c r="V279">
        <f t="shared" si="67"/>
        <v>3</v>
      </c>
      <c r="W279">
        <f t="shared" si="68"/>
        <v>2.9559333333333333</v>
      </c>
      <c r="X279">
        <f t="shared" si="72"/>
        <v>0.54634999999999989</v>
      </c>
      <c r="Y279">
        <v>5.0975833333333336</v>
      </c>
      <c r="Z279">
        <f>MAX($Q$6:Q279)+MAX($R$6:R279)</f>
        <v>5.4756833333333335</v>
      </c>
      <c r="AA279">
        <f t="shared" si="73"/>
        <v>0.37809999999999988</v>
      </c>
      <c r="AB279">
        <f t="shared" si="63"/>
        <v>0.37809999999999988</v>
      </c>
      <c r="AC279">
        <f t="shared" si="64"/>
        <v>5.0975833333333336</v>
      </c>
      <c r="AD279">
        <f t="shared" si="65"/>
        <v>0</v>
      </c>
    </row>
    <row r="280" spans="1:30" x14ac:dyDescent="0.25">
      <c r="A280" s="7">
        <f t="shared" si="69"/>
        <v>1</v>
      </c>
      <c r="B280" s="6">
        <v>339</v>
      </c>
      <c r="C280">
        <v>210137</v>
      </c>
      <c r="D280" t="s">
        <v>4</v>
      </c>
      <c r="E280">
        <v>13</v>
      </c>
      <c r="F280">
        <v>1</v>
      </c>
      <c r="G280">
        <v>2</v>
      </c>
      <c r="H280" s="5">
        <v>7</v>
      </c>
      <c r="J280" s="5">
        <f t="shared" si="70"/>
        <v>3.5022833333333332</v>
      </c>
      <c r="K280" s="5">
        <f t="shared" si="71"/>
        <v>2.5197500000000002</v>
      </c>
      <c r="L280" s="5">
        <f>(1)*($M$2-J280)+COUNT($U$7:U280)*($M$4/60)</f>
        <v>-1.5022833333333332</v>
      </c>
      <c r="M280" s="5">
        <f>(-1)*(($M$2-K280)+COUNT($U$7:U279)*($M$4/60))</f>
        <v>0.51975000000000016</v>
      </c>
      <c r="N280" s="5">
        <f t="shared" si="74"/>
        <v>6.0220333333333329</v>
      </c>
      <c r="P280" s="5">
        <f t="shared" si="75"/>
        <v>-2.0220333333333333</v>
      </c>
      <c r="Q280" s="3">
        <f t="shared" si="76"/>
        <v>3.5022833333333332</v>
      </c>
      <c r="V280">
        <f t="shared" si="67"/>
        <v>4</v>
      </c>
      <c r="W280">
        <f t="shared" si="68"/>
        <v>3.5022833333333332</v>
      </c>
      <c r="X280">
        <f t="shared" si="72"/>
        <v>3.3333333333551707E-5</v>
      </c>
      <c r="Y280">
        <v>5.6444833333333326</v>
      </c>
      <c r="Z280">
        <f>MAX($Q$6:Q280)+MAX($R$6:R280)</f>
        <v>6.0220333333333329</v>
      </c>
      <c r="AA280">
        <f t="shared" si="73"/>
        <v>0.37755000000000027</v>
      </c>
      <c r="AB280">
        <f t="shared" si="63"/>
        <v>0.37809999999999988</v>
      </c>
      <c r="AC280">
        <f t="shared" si="64"/>
        <v>5.643933333333333</v>
      </c>
      <c r="AD280">
        <f t="shared" si="65"/>
        <v>5.4999999999960636E-4</v>
      </c>
    </row>
    <row r="281" spans="1:30" x14ac:dyDescent="0.25">
      <c r="A281" s="7">
        <f t="shared" si="69"/>
        <v>0</v>
      </c>
      <c r="B281" s="6">
        <v>339</v>
      </c>
      <c r="C281">
        <v>210139</v>
      </c>
      <c r="D281" t="s">
        <v>4</v>
      </c>
      <c r="E281">
        <v>13</v>
      </c>
      <c r="F281">
        <v>1</v>
      </c>
      <c r="G281">
        <v>2</v>
      </c>
      <c r="H281" s="5">
        <v>7</v>
      </c>
      <c r="J281" s="5">
        <f t="shared" si="70"/>
        <v>3.5023166666666667</v>
      </c>
      <c r="K281" s="5">
        <f t="shared" si="71"/>
        <v>2.5197500000000002</v>
      </c>
      <c r="L281" s="5">
        <f>(1)*($M$2-J281)+COUNT($U$7:U281)*($M$4/60)</f>
        <v>-1.5023166666666667</v>
      </c>
      <c r="M281" s="5">
        <f>(-1)*(($M$2-K281)+COUNT($U$7:U280)*($M$4/60))</f>
        <v>0.51975000000000016</v>
      </c>
      <c r="N281" s="5">
        <f t="shared" si="74"/>
        <v>6.0220666666666673</v>
      </c>
      <c r="P281" s="5">
        <f t="shared" si="75"/>
        <v>-2.0220666666666669</v>
      </c>
      <c r="Q281" s="3">
        <f t="shared" si="76"/>
        <v>3.5023166666666667</v>
      </c>
      <c r="V281">
        <f t="shared" si="67"/>
        <v>4</v>
      </c>
      <c r="W281">
        <f t="shared" si="68"/>
        <v>3.5023166666666667</v>
      </c>
      <c r="X281" t="str">
        <f t="shared" si="72"/>
        <v/>
      </c>
      <c r="Y281">
        <v>5.6444833333333326</v>
      </c>
      <c r="Z281">
        <f>MAX($Q$6:Q281)+MAX($R$6:R281)</f>
        <v>6.0220666666666673</v>
      </c>
      <c r="AA281">
        <f t="shared" si="73"/>
        <v>0.37758333333333471</v>
      </c>
      <c r="AB281">
        <f t="shared" si="63"/>
        <v>0.37755000000000027</v>
      </c>
      <c r="AC281">
        <f t="shared" si="64"/>
        <v>5.6439666666666675</v>
      </c>
      <c r="AD281">
        <f t="shared" si="65"/>
        <v>5.1666666666516647E-4</v>
      </c>
    </row>
    <row r="282" spans="1:30" x14ac:dyDescent="0.25">
      <c r="A282" s="7">
        <f t="shared" si="69"/>
        <v>0</v>
      </c>
      <c r="B282">
        <v>340</v>
      </c>
      <c r="C282">
        <v>210139</v>
      </c>
      <c r="D282" t="s">
        <v>8</v>
      </c>
      <c r="E282">
        <v>13</v>
      </c>
      <c r="F282">
        <v>1</v>
      </c>
      <c r="G282">
        <v>1</v>
      </c>
      <c r="H282" s="5">
        <v>7</v>
      </c>
      <c r="J282" s="5">
        <f t="shared" si="70"/>
        <v>3.5023166666666667</v>
      </c>
      <c r="K282" s="5">
        <f t="shared" si="71"/>
        <v>2.5197500000000002</v>
      </c>
      <c r="L282" s="5">
        <f>(1)*($M$2-J282)+COUNT($U$7:U282)*($M$4/60)</f>
        <v>-1.5023166666666667</v>
      </c>
      <c r="M282" s="5">
        <f>(-1)*(($M$2-K282)+COUNT($U$7:U281)*($M$4/60))</f>
        <v>0.51975000000000016</v>
      </c>
      <c r="N282" s="5">
        <f t="shared" si="74"/>
        <v>6.0220666666666673</v>
      </c>
      <c r="P282" s="5">
        <f t="shared" si="75"/>
        <v>-2.0220666666666669</v>
      </c>
      <c r="Q282" s="3">
        <f t="shared" si="76"/>
        <v>3.5023166666666667</v>
      </c>
      <c r="V282">
        <f t="shared" si="67"/>
        <v>3</v>
      </c>
      <c r="W282">
        <f t="shared" si="68"/>
        <v>3.5023166666666667</v>
      </c>
      <c r="X282" t="str">
        <f t="shared" si="72"/>
        <v/>
      </c>
      <c r="Y282">
        <v>5.6444833333333326</v>
      </c>
      <c r="Z282">
        <f>MAX($Q$6:Q282)+MAX($R$6:R282)</f>
        <v>6.0220666666666673</v>
      </c>
      <c r="AA282">
        <f t="shared" si="73"/>
        <v>0.37758333333333471</v>
      </c>
      <c r="AB282">
        <f t="shared" ref="AB282:AB294" si="77">AA281</f>
        <v>0.37758333333333471</v>
      </c>
      <c r="AC282">
        <f t="shared" si="64"/>
        <v>5.6445166666666671</v>
      </c>
      <c r="AD282">
        <f t="shared" si="65"/>
        <v>-3.3333333334439885E-5</v>
      </c>
    </row>
    <row r="283" spans="1:30" x14ac:dyDescent="0.25">
      <c r="A283" s="7">
        <f t="shared" si="69"/>
        <v>0</v>
      </c>
      <c r="B283">
        <v>341</v>
      </c>
      <c r="C283">
        <v>210139</v>
      </c>
      <c r="D283" t="s">
        <v>8</v>
      </c>
      <c r="E283">
        <v>13</v>
      </c>
      <c r="F283">
        <v>1</v>
      </c>
      <c r="G283">
        <v>2</v>
      </c>
      <c r="H283" s="5">
        <v>7</v>
      </c>
      <c r="J283" s="5">
        <f t="shared" si="70"/>
        <v>3.5023166666666667</v>
      </c>
      <c r="K283" s="5">
        <f t="shared" si="71"/>
        <v>2.5197500000000002</v>
      </c>
      <c r="L283" s="5">
        <f>(1)*($M$2-J283)+COUNT($U$7:U283)*($M$4/60)</f>
        <v>-1.5023166666666667</v>
      </c>
      <c r="M283" s="5">
        <f>(-1)*(($M$2-K283)+COUNT($U$7:U282)*($M$4/60))</f>
        <v>0.51975000000000016</v>
      </c>
      <c r="N283" s="5">
        <f t="shared" si="74"/>
        <v>6.0220666666666673</v>
      </c>
      <c r="P283" s="5">
        <f t="shared" si="75"/>
        <v>-2.0220666666666669</v>
      </c>
      <c r="Q283" s="3">
        <f t="shared" si="76"/>
        <v>3.5023166666666667</v>
      </c>
      <c r="V283">
        <f t="shared" si="67"/>
        <v>4</v>
      </c>
      <c r="W283">
        <f t="shared" si="68"/>
        <v>3.5023166666666667</v>
      </c>
      <c r="X283" t="str">
        <f t="shared" si="72"/>
        <v/>
      </c>
      <c r="Y283">
        <v>5.6444833333333326</v>
      </c>
      <c r="Z283">
        <f>MAX($Q$6:Q283)+MAX($R$6:R283)</f>
        <v>6.0220666666666673</v>
      </c>
      <c r="AA283">
        <f t="shared" si="73"/>
        <v>0.37758333333333471</v>
      </c>
      <c r="AB283">
        <f t="shared" si="77"/>
        <v>0.37758333333333471</v>
      </c>
      <c r="AC283">
        <f t="shared" ref="AC283:AC294" si="78">Z283-AB282</f>
        <v>5.6444833333333326</v>
      </c>
      <c r="AD283">
        <f t="shared" ref="AD283:AD294" si="79">Y283-AC283</f>
        <v>0</v>
      </c>
    </row>
    <row r="284" spans="1:30" x14ac:dyDescent="0.25">
      <c r="A284" s="7">
        <f t="shared" si="69"/>
        <v>0</v>
      </c>
      <c r="B284">
        <v>342</v>
      </c>
      <c r="C284">
        <v>210139</v>
      </c>
      <c r="D284" t="s">
        <v>8</v>
      </c>
      <c r="E284">
        <v>13</v>
      </c>
      <c r="F284">
        <v>1</v>
      </c>
      <c r="G284">
        <v>1</v>
      </c>
      <c r="H284" s="5">
        <v>7</v>
      </c>
      <c r="J284" s="5">
        <f t="shared" si="70"/>
        <v>3.5023166666666667</v>
      </c>
      <c r="K284" s="5">
        <f t="shared" si="71"/>
        <v>2.5197500000000002</v>
      </c>
      <c r="L284" s="5">
        <f>(1)*($M$2-J284)+COUNT($U$7:U284)*($M$4/60)</f>
        <v>-1.5023166666666667</v>
      </c>
      <c r="M284" s="5">
        <f>(-1)*(($M$2-K284)+COUNT($U$7:U283)*($M$4/60))</f>
        <v>0.51975000000000016</v>
      </c>
      <c r="N284" s="5">
        <f t="shared" si="74"/>
        <v>6.0220666666666673</v>
      </c>
      <c r="P284" s="5">
        <f t="shared" si="75"/>
        <v>-2.0220666666666669</v>
      </c>
      <c r="Q284" s="3">
        <f t="shared" si="76"/>
        <v>3.5023166666666667</v>
      </c>
      <c r="V284">
        <f t="shared" si="67"/>
        <v>3</v>
      </c>
      <c r="W284">
        <f t="shared" si="68"/>
        <v>3.5023166666666667</v>
      </c>
      <c r="X284">
        <f t="shared" si="72"/>
        <v>4.9833333333332952E-2</v>
      </c>
      <c r="Y284">
        <v>5.6444833333333326</v>
      </c>
      <c r="Z284">
        <f>MAX($Q$6:Q284)+MAX($R$6:R284)</f>
        <v>6.0220666666666673</v>
      </c>
      <c r="AA284">
        <f t="shared" si="73"/>
        <v>0.37758333333333471</v>
      </c>
      <c r="AB284">
        <f t="shared" si="77"/>
        <v>0.37758333333333471</v>
      </c>
      <c r="AC284">
        <f t="shared" si="78"/>
        <v>5.6444833333333326</v>
      </c>
      <c r="AD284">
        <f t="shared" si="79"/>
        <v>0</v>
      </c>
    </row>
    <row r="285" spans="1:30" x14ac:dyDescent="0.25">
      <c r="A285" s="7">
        <f t="shared" si="69"/>
        <v>1</v>
      </c>
      <c r="B285" s="6">
        <v>344</v>
      </c>
      <c r="C285">
        <v>213129</v>
      </c>
      <c r="D285" t="s">
        <v>8</v>
      </c>
      <c r="E285">
        <v>13</v>
      </c>
      <c r="F285">
        <v>1</v>
      </c>
      <c r="G285">
        <v>1</v>
      </c>
      <c r="H285" s="5">
        <v>7</v>
      </c>
      <c r="J285" s="5">
        <f t="shared" si="70"/>
        <v>3.5521499999999997</v>
      </c>
      <c r="K285" s="5">
        <f t="shared" si="71"/>
        <v>2.5197500000000002</v>
      </c>
      <c r="L285" s="5">
        <f>(1)*($M$2-J285)+COUNT($U$7:U285)*($M$4/60)</f>
        <v>-1.5521499999999997</v>
      </c>
      <c r="M285" s="5">
        <f>(-1)*(($M$2-K285)+COUNT($U$7:U284)*($M$4/60))</f>
        <v>0.51975000000000016</v>
      </c>
      <c r="N285" s="5">
        <f t="shared" si="74"/>
        <v>6.0718999999999994</v>
      </c>
      <c r="P285" s="5">
        <f t="shared" si="75"/>
        <v>-2.0718999999999999</v>
      </c>
      <c r="Q285" s="3">
        <f t="shared" si="76"/>
        <v>3.5521499999999997</v>
      </c>
      <c r="V285">
        <f t="shared" si="67"/>
        <v>3</v>
      </c>
      <c r="W285">
        <f t="shared" si="68"/>
        <v>3.5521499999999997</v>
      </c>
      <c r="X285">
        <f t="shared" si="72"/>
        <v>1.0048833333333329</v>
      </c>
      <c r="Y285">
        <v>5.694633333333333</v>
      </c>
      <c r="Z285">
        <f>MAX($Q$6:Q285)+MAX($R$6:R285)</f>
        <v>6.0718999999999994</v>
      </c>
      <c r="AA285">
        <f t="shared" si="73"/>
        <v>0.37726666666666642</v>
      </c>
      <c r="AB285">
        <f t="shared" si="77"/>
        <v>0.37758333333333471</v>
      </c>
      <c r="AC285">
        <f t="shared" si="78"/>
        <v>5.6943166666666647</v>
      </c>
      <c r="AD285">
        <f t="shared" si="79"/>
        <v>3.1666666666829713E-4</v>
      </c>
    </row>
    <row r="286" spans="1:30" x14ac:dyDescent="0.25">
      <c r="A286" s="7">
        <f t="shared" si="69"/>
        <v>0</v>
      </c>
      <c r="B286" s="6">
        <v>344</v>
      </c>
      <c r="C286">
        <v>152836</v>
      </c>
      <c r="D286" t="s">
        <v>8</v>
      </c>
      <c r="E286">
        <v>13</v>
      </c>
      <c r="F286">
        <v>1</v>
      </c>
      <c r="G286">
        <v>1</v>
      </c>
      <c r="H286" s="5">
        <v>14</v>
      </c>
      <c r="J286" s="5">
        <f t="shared" si="70"/>
        <v>3.5521499999999997</v>
      </c>
      <c r="K286" s="5">
        <f t="shared" si="71"/>
        <v>2.5472666666666668</v>
      </c>
      <c r="L286" s="5">
        <f>(1)*($M$2-J286)+COUNT($U$7:U286)*($M$4/60)</f>
        <v>-1.5521499999999997</v>
      </c>
      <c r="M286" s="5">
        <f>(-1)*(($M$2-K286)+COUNT($U$7:U285)*($M$4/60))</f>
        <v>0.54726666666666679</v>
      </c>
      <c r="N286" s="5">
        <f t="shared" si="74"/>
        <v>6.0994166666666665</v>
      </c>
      <c r="P286" s="5">
        <f t="shared" si="75"/>
        <v>-2.0994166666666665</v>
      </c>
      <c r="R286" s="3">
        <f>W286*IF(H286=14,1,0)</f>
        <v>2.5472666666666668</v>
      </c>
      <c r="V286">
        <f t="shared" si="67"/>
        <v>3</v>
      </c>
      <c r="W286">
        <f t="shared" si="68"/>
        <v>2.5472666666666668</v>
      </c>
      <c r="X286" t="str">
        <f t="shared" si="72"/>
        <v/>
      </c>
      <c r="Y286">
        <v>5.694633333333333</v>
      </c>
      <c r="Z286">
        <f>MAX($Q$6:Q286)+MAX($R$6:R286)</f>
        <v>6.0994166666666665</v>
      </c>
      <c r="AA286">
        <f t="shared" si="73"/>
        <v>0.40478333333333349</v>
      </c>
      <c r="AB286">
        <f t="shared" si="77"/>
        <v>0.37726666666666642</v>
      </c>
      <c r="AC286">
        <f t="shared" si="78"/>
        <v>5.7218333333333318</v>
      </c>
      <c r="AD286">
        <f t="shared" si="79"/>
        <v>-2.7199999999998781E-2</v>
      </c>
    </row>
    <row r="287" spans="1:30" x14ac:dyDescent="0.25">
      <c r="A287" s="7">
        <f t="shared" si="69"/>
        <v>0</v>
      </c>
      <c r="B287">
        <v>345</v>
      </c>
      <c r="C287">
        <v>152836</v>
      </c>
      <c r="D287" t="s">
        <v>8</v>
      </c>
      <c r="E287">
        <v>13</v>
      </c>
      <c r="F287">
        <v>1</v>
      </c>
      <c r="G287">
        <v>2</v>
      </c>
      <c r="H287" s="5">
        <v>14</v>
      </c>
      <c r="J287" s="5">
        <f t="shared" si="70"/>
        <v>3.5521499999999997</v>
      </c>
      <c r="K287" s="5">
        <f t="shared" si="71"/>
        <v>2.5472666666666668</v>
      </c>
      <c r="L287" s="5">
        <f>(1)*($M$2-J287)+COUNT($U$7:U287)*($M$4/60)</f>
        <v>-1.5521499999999997</v>
      </c>
      <c r="M287" s="5">
        <f>(-1)*(($M$2-K287)+COUNT($U$7:U286)*($M$4/60))</f>
        <v>0.54726666666666679</v>
      </c>
      <c r="N287" s="5">
        <f t="shared" si="74"/>
        <v>6.0994166666666665</v>
      </c>
      <c r="P287" s="5">
        <f t="shared" si="75"/>
        <v>-2.0994166666666665</v>
      </c>
      <c r="R287" s="3">
        <f>W287*IF(H287=14,1,0)</f>
        <v>2.5472666666666668</v>
      </c>
      <c r="V287">
        <f t="shared" si="67"/>
        <v>4</v>
      </c>
      <c r="W287">
        <f t="shared" si="68"/>
        <v>2.5472666666666668</v>
      </c>
      <c r="X287" t="str">
        <f t="shared" si="72"/>
        <v/>
      </c>
      <c r="Y287">
        <v>5.694633333333333</v>
      </c>
      <c r="Z287">
        <f>MAX($Q$6:Q287)+MAX($R$6:R287)</f>
        <v>6.0994166666666665</v>
      </c>
      <c r="AA287">
        <f t="shared" si="73"/>
        <v>0.40478333333333349</v>
      </c>
      <c r="AB287">
        <f t="shared" si="77"/>
        <v>0.40478333333333349</v>
      </c>
      <c r="AC287">
        <f t="shared" si="78"/>
        <v>5.7221500000000001</v>
      </c>
      <c r="AD287">
        <f t="shared" si="79"/>
        <v>-2.7516666666667078E-2</v>
      </c>
    </row>
    <row r="288" spans="1:30" x14ac:dyDescent="0.25">
      <c r="A288" s="7">
        <f t="shared" si="69"/>
        <v>0</v>
      </c>
      <c r="B288">
        <v>346</v>
      </c>
      <c r="C288">
        <v>152836</v>
      </c>
      <c r="D288" t="s">
        <v>8</v>
      </c>
      <c r="E288">
        <v>13</v>
      </c>
      <c r="F288">
        <v>1</v>
      </c>
      <c r="G288">
        <v>1</v>
      </c>
      <c r="H288" s="5">
        <v>14</v>
      </c>
      <c r="J288" s="5">
        <f t="shared" si="70"/>
        <v>3.5521499999999997</v>
      </c>
      <c r="K288" s="5">
        <f t="shared" si="71"/>
        <v>2.5472666666666668</v>
      </c>
      <c r="L288" s="5">
        <f>(1)*($M$2-J288)+COUNT($U$7:U288)*($M$4/60)</f>
        <v>-1.5521499999999997</v>
      </c>
      <c r="M288" s="5">
        <f>(-1)*(($M$2-K288)+COUNT($U$7:U287)*($M$4/60))</f>
        <v>0.54726666666666679</v>
      </c>
      <c r="N288" s="5">
        <f t="shared" si="74"/>
        <v>6.0994166666666665</v>
      </c>
      <c r="P288" s="5">
        <f t="shared" si="75"/>
        <v>-2.0994166666666665</v>
      </c>
      <c r="R288" s="3">
        <f>W288*IF(H288=14,1,0)</f>
        <v>2.5472666666666668</v>
      </c>
      <c r="V288">
        <f t="shared" si="67"/>
        <v>3</v>
      </c>
      <c r="W288">
        <f t="shared" si="68"/>
        <v>2.5472666666666668</v>
      </c>
      <c r="X288">
        <f t="shared" si="72"/>
        <v>1.0048999999999997</v>
      </c>
      <c r="Y288">
        <v>5.694633333333333</v>
      </c>
      <c r="Z288">
        <f>MAX($Q$6:Q288)+MAX($R$6:R288)</f>
        <v>6.0994166666666665</v>
      </c>
      <c r="AA288">
        <f t="shared" si="73"/>
        <v>0.40478333333333349</v>
      </c>
      <c r="AB288">
        <f t="shared" si="77"/>
        <v>0.40478333333333349</v>
      </c>
      <c r="AC288">
        <f t="shared" si="78"/>
        <v>5.694633333333333</v>
      </c>
      <c r="AD288">
        <f t="shared" si="79"/>
        <v>0</v>
      </c>
    </row>
    <row r="289" spans="1:30" x14ac:dyDescent="0.25">
      <c r="A289" s="7">
        <f t="shared" si="69"/>
        <v>0</v>
      </c>
      <c r="B289">
        <v>350</v>
      </c>
      <c r="C289">
        <v>213130</v>
      </c>
      <c r="D289" t="s">
        <v>8</v>
      </c>
      <c r="E289">
        <v>13</v>
      </c>
      <c r="F289">
        <v>1</v>
      </c>
      <c r="G289">
        <v>2</v>
      </c>
      <c r="H289" s="5">
        <v>7</v>
      </c>
      <c r="J289" s="5">
        <f t="shared" si="70"/>
        <v>3.5521666666666665</v>
      </c>
      <c r="K289" s="5">
        <f t="shared" si="71"/>
        <v>2.5472666666666668</v>
      </c>
      <c r="L289" s="5">
        <f>(1)*($M$2-J289)+COUNT($U$7:U289)*($M$4/60)</f>
        <v>-1.5521666666666665</v>
      </c>
      <c r="M289" s="5">
        <f>(-1)*(($M$2-K289)+COUNT($U$7:U288)*($M$4/60))</f>
        <v>0.54726666666666679</v>
      </c>
      <c r="N289" s="5">
        <f t="shared" si="74"/>
        <v>6.0994333333333337</v>
      </c>
      <c r="P289" s="5">
        <f t="shared" si="75"/>
        <v>-2.0994333333333333</v>
      </c>
      <c r="Q289" s="3">
        <f t="shared" ref="Q289:Q294" si="80">W289*IF(H289=7,1,0)</f>
        <v>3.5521666666666665</v>
      </c>
      <c r="V289">
        <f t="shared" si="67"/>
        <v>4</v>
      </c>
      <c r="W289">
        <f t="shared" si="68"/>
        <v>3.5521666666666665</v>
      </c>
      <c r="X289" t="str">
        <f t="shared" si="72"/>
        <v/>
      </c>
      <c r="Y289">
        <v>5.7897999999999996</v>
      </c>
      <c r="Z289">
        <f>MAX($Q$6:Q289)+MAX($R$6:R289)</f>
        <v>6.0994333333333337</v>
      </c>
      <c r="AA289">
        <f t="shared" si="73"/>
        <v>0.30963333333333409</v>
      </c>
      <c r="AB289">
        <f t="shared" si="77"/>
        <v>0.40478333333333349</v>
      </c>
      <c r="AC289">
        <f t="shared" si="78"/>
        <v>5.6946500000000002</v>
      </c>
      <c r="AD289">
        <f t="shared" si="79"/>
        <v>9.5149999999999402E-2</v>
      </c>
    </row>
    <row r="290" spans="1:30" x14ac:dyDescent="0.25">
      <c r="A290" s="7">
        <f t="shared" si="69"/>
        <v>0</v>
      </c>
      <c r="B290">
        <v>351</v>
      </c>
      <c r="C290">
        <v>213130</v>
      </c>
      <c r="D290" t="s">
        <v>8</v>
      </c>
      <c r="E290">
        <v>13</v>
      </c>
      <c r="F290">
        <v>1</v>
      </c>
      <c r="G290">
        <v>1</v>
      </c>
      <c r="H290" s="5">
        <v>7</v>
      </c>
      <c r="J290" s="5">
        <f t="shared" si="70"/>
        <v>3.5521666666666665</v>
      </c>
      <c r="K290" s="5">
        <f t="shared" si="71"/>
        <v>2.5472666666666668</v>
      </c>
      <c r="L290" s="5">
        <f>(1)*($M$2-J290)+COUNT($U$7:U290)*($M$4/60)</f>
        <v>-1.5521666666666665</v>
      </c>
      <c r="M290" s="5">
        <f>(-1)*(($M$2-K290)+COUNT($U$7:U289)*($M$4/60))</f>
        <v>0.54726666666666679</v>
      </c>
      <c r="N290" s="5">
        <f t="shared" si="74"/>
        <v>6.0994333333333337</v>
      </c>
      <c r="P290" s="5">
        <f t="shared" si="75"/>
        <v>-2.0994333333333333</v>
      </c>
      <c r="Q290" s="3">
        <f t="shared" si="80"/>
        <v>3.5521666666666665</v>
      </c>
      <c r="V290">
        <f t="shared" si="67"/>
        <v>3</v>
      </c>
      <c r="W290">
        <f t="shared" si="68"/>
        <v>3.5521666666666665</v>
      </c>
      <c r="X290" t="str">
        <f t="shared" si="72"/>
        <v/>
      </c>
      <c r="Y290">
        <v>5.7897999999999996</v>
      </c>
      <c r="Z290">
        <f>MAX($Q$6:Q290)+MAX($R$6:R290)</f>
        <v>6.0994333333333337</v>
      </c>
      <c r="AA290">
        <f t="shared" si="73"/>
        <v>0.30963333333333409</v>
      </c>
      <c r="AB290">
        <f t="shared" si="77"/>
        <v>0.30963333333333409</v>
      </c>
      <c r="AC290">
        <f t="shared" si="78"/>
        <v>5.6946500000000002</v>
      </c>
      <c r="AD290">
        <f t="shared" si="79"/>
        <v>9.5149999999999402E-2</v>
      </c>
    </row>
    <row r="291" spans="1:30" x14ac:dyDescent="0.25">
      <c r="A291" s="7">
        <f t="shared" si="69"/>
        <v>0</v>
      </c>
      <c r="B291">
        <v>352</v>
      </c>
      <c r="C291">
        <v>213130</v>
      </c>
      <c r="D291" t="s">
        <v>8</v>
      </c>
      <c r="E291">
        <v>13</v>
      </c>
      <c r="F291">
        <v>1</v>
      </c>
      <c r="G291">
        <v>2</v>
      </c>
      <c r="H291" s="5">
        <v>7</v>
      </c>
      <c r="J291" s="5">
        <f t="shared" si="70"/>
        <v>3.5521666666666665</v>
      </c>
      <c r="K291" s="5">
        <f t="shared" si="71"/>
        <v>2.5472666666666668</v>
      </c>
      <c r="L291" s="5">
        <f>(1)*($M$2-J291)+COUNT($U$7:U291)*($M$4/60)</f>
        <v>-1.5521666666666665</v>
      </c>
      <c r="M291" s="5">
        <f>(-1)*(($M$2-K291)+COUNT($U$7:U290)*($M$4/60))</f>
        <v>0.54726666666666679</v>
      </c>
      <c r="N291" s="5">
        <f t="shared" si="74"/>
        <v>6.0994333333333337</v>
      </c>
      <c r="P291" s="5">
        <f t="shared" si="75"/>
        <v>-2.0994333333333333</v>
      </c>
      <c r="Q291" s="3">
        <f t="shared" si="80"/>
        <v>3.5521666666666665</v>
      </c>
      <c r="V291">
        <f t="shared" si="67"/>
        <v>4</v>
      </c>
      <c r="W291">
        <f t="shared" si="68"/>
        <v>3.5521666666666665</v>
      </c>
      <c r="X291" t="str">
        <f t="shared" si="72"/>
        <v/>
      </c>
      <c r="Y291">
        <v>5.7897999999999996</v>
      </c>
      <c r="Z291">
        <f>MAX($Q$6:Q291)+MAX($R$6:R291)</f>
        <v>6.0994333333333337</v>
      </c>
      <c r="AA291">
        <f t="shared" si="73"/>
        <v>0.30963333333333409</v>
      </c>
      <c r="AB291">
        <f t="shared" si="77"/>
        <v>0.30963333333333409</v>
      </c>
      <c r="AC291">
        <f t="shared" si="78"/>
        <v>5.7897999999999996</v>
      </c>
      <c r="AD291">
        <f t="shared" si="79"/>
        <v>0</v>
      </c>
    </row>
    <row r="292" spans="1:30" x14ac:dyDescent="0.25">
      <c r="A292" s="7">
        <f t="shared" si="69"/>
        <v>0</v>
      </c>
      <c r="B292">
        <v>353</v>
      </c>
      <c r="C292">
        <v>213130</v>
      </c>
      <c r="D292" t="s">
        <v>8</v>
      </c>
      <c r="E292">
        <v>13</v>
      </c>
      <c r="F292">
        <v>1</v>
      </c>
      <c r="G292">
        <v>1</v>
      </c>
      <c r="H292" s="5">
        <v>7</v>
      </c>
      <c r="J292" s="5">
        <f t="shared" si="70"/>
        <v>3.5521666666666665</v>
      </c>
      <c r="K292" s="5">
        <f t="shared" si="71"/>
        <v>2.5472666666666668</v>
      </c>
      <c r="L292" s="5">
        <f>(1)*($M$2-J292)+COUNT($U$7:U292)*($M$4/60)</f>
        <v>-1.5521666666666665</v>
      </c>
      <c r="M292" s="5">
        <f>(-1)*(($M$2-K292)+COUNT($U$7:U291)*($M$4/60))</f>
        <v>0.54726666666666679</v>
      </c>
      <c r="N292" s="5">
        <f t="shared" si="74"/>
        <v>6.0994333333333337</v>
      </c>
      <c r="P292" s="5">
        <f t="shared" si="75"/>
        <v>-2.0994333333333333</v>
      </c>
      <c r="Q292" s="3">
        <f t="shared" si="80"/>
        <v>3.5521666666666665</v>
      </c>
      <c r="V292">
        <f t="shared" si="67"/>
        <v>3</v>
      </c>
      <c r="W292">
        <f t="shared" si="68"/>
        <v>3.5521666666666665</v>
      </c>
      <c r="X292" t="str">
        <f t="shared" si="72"/>
        <v/>
      </c>
      <c r="Y292">
        <v>5.7897999999999996</v>
      </c>
      <c r="Z292">
        <f>MAX($Q$6:Q292)+MAX($R$6:R292)</f>
        <v>6.0994333333333337</v>
      </c>
      <c r="AA292">
        <f t="shared" si="73"/>
        <v>0.30963333333333409</v>
      </c>
      <c r="AB292">
        <f t="shared" si="77"/>
        <v>0.30963333333333409</v>
      </c>
      <c r="AC292">
        <f t="shared" si="78"/>
        <v>5.7897999999999996</v>
      </c>
      <c r="AD292">
        <f t="shared" si="79"/>
        <v>0</v>
      </c>
    </row>
    <row r="293" spans="1:30" x14ac:dyDescent="0.25">
      <c r="A293" s="7">
        <f t="shared" si="69"/>
        <v>0</v>
      </c>
      <c r="B293">
        <v>354</v>
      </c>
      <c r="C293">
        <v>213130</v>
      </c>
      <c r="D293" t="s">
        <v>8</v>
      </c>
      <c r="E293">
        <v>13</v>
      </c>
      <c r="F293">
        <v>1</v>
      </c>
      <c r="G293">
        <v>2</v>
      </c>
      <c r="H293" s="5">
        <v>7</v>
      </c>
      <c r="J293" s="5">
        <f t="shared" si="70"/>
        <v>3.5521666666666665</v>
      </c>
      <c r="K293" s="5">
        <f t="shared" si="71"/>
        <v>2.5472666666666668</v>
      </c>
      <c r="L293" s="5">
        <f>(1)*($M$2-J293)+COUNT($U$7:U293)*($M$4/60)</f>
        <v>-1.5521666666666665</v>
      </c>
      <c r="M293" s="5">
        <f>(-1)*(($M$2-K293)+COUNT($U$7:U292)*($M$4/60))</f>
        <v>0.54726666666666679</v>
      </c>
      <c r="N293" s="5">
        <f t="shared" si="74"/>
        <v>6.0994333333333337</v>
      </c>
      <c r="P293" s="5">
        <f t="shared" si="75"/>
        <v>-2.0994333333333333</v>
      </c>
      <c r="Q293" s="3">
        <f t="shared" si="80"/>
        <v>3.5521666666666665</v>
      </c>
      <c r="V293">
        <f t="shared" si="67"/>
        <v>4</v>
      </c>
      <c r="W293">
        <f t="shared" si="68"/>
        <v>3.5521666666666665</v>
      </c>
      <c r="X293" t="str">
        <f t="shared" si="72"/>
        <v/>
      </c>
      <c r="Y293">
        <v>5.7897999999999996</v>
      </c>
      <c r="Z293">
        <f>MAX($Q$6:Q293)+MAX($R$6:R293)</f>
        <v>6.0994333333333337</v>
      </c>
      <c r="AA293">
        <f t="shared" si="73"/>
        <v>0.30963333333333409</v>
      </c>
      <c r="AB293">
        <f t="shared" si="77"/>
        <v>0.30963333333333409</v>
      </c>
      <c r="AC293">
        <f t="shared" si="78"/>
        <v>5.7897999999999996</v>
      </c>
      <c r="AD293">
        <f t="shared" si="79"/>
        <v>0</v>
      </c>
    </row>
    <row r="294" spans="1:30" x14ac:dyDescent="0.25">
      <c r="A294" s="7">
        <f t="shared" si="69"/>
        <v>0</v>
      </c>
      <c r="B294">
        <v>355</v>
      </c>
      <c r="C294">
        <v>213130</v>
      </c>
      <c r="D294" t="s">
        <v>7</v>
      </c>
      <c r="E294">
        <v>13</v>
      </c>
      <c r="F294">
        <v>1</v>
      </c>
      <c r="G294">
        <v>1</v>
      </c>
      <c r="H294" s="5">
        <v>7</v>
      </c>
      <c r="J294" s="5">
        <f t="shared" si="70"/>
        <v>3.5521666666666665</v>
      </c>
      <c r="K294" s="5">
        <f t="shared" si="71"/>
        <v>2.5472666666666668</v>
      </c>
      <c r="L294" s="5">
        <f>(1)*($M$2-J294)+COUNT($U$7:U294)*($M$4/60)</f>
        <v>-1.5521666666666665</v>
      </c>
      <c r="M294" s="5">
        <f>(-1)*(($M$2-K294)+COUNT($U$7:U293)*($M$4/60))</f>
        <v>0.54726666666666679</v>
      </c>
      <c r="N294" s="5">
        <f t="shared" si="74"/>
        <v>6.0994333333333337</v>
      </c>
      <c r="P294" s="5">
        <f t="shared" si="75"/>
        <v>-2.0994333333333333</v>
      </c>
      <c r="Q294" s="3">
        <f t="shared" si="80"/>
        <v>3.5521666666666665</v>
      </c>
      <c r="V294">
        <f t="shared" si="67"/>
        <v>3</v>
      </c>
      <c r="W294">
        <f t="shared" si="68"/>
        <v>3.5521666666666665</v>
      </c>
      <c r="X294">
        <f t="shared" si="72"/>
        <v>3.5521666666666665</v>
      </c>
      <c r="Y294">
        <v>5.7897999999999996</v>
      </c>
      <c r="Z294">
        <f>MAX($Q$6:Q294)+MAX($R$6:R294)</f>
        <v>6.0994333333333337</v>
      </c>
      <c r="AA294">
        <f t="shared" si="73"/>
        <v>0.30963333333333409</v>
      </c>
      <c r="AB294">
        <f t="shared" si="77"/>
        <v>0.30963333333333409</v>
      </c>
      <c r="AC294">
        <f t="shared" si="78"/>
        <v>5.7897999999999996</v>
      </c>
      <c r="AD294">
        <f t="shared" si="79"/>
        <v>0</v>
      </c>
    </row>
  </sheetData>
  <autoFilter ref="B5:H5" xr:uid="{00000000-0001-0000-0000-000000000000}">
    <sortState xmlns:xlrd2="http://schemas.microsoft.com/office/spreadsheetml/2017/richdata2" ref="B6:H294">
      <sortCondition ref="B5"/>
    </sortState>
  </autoFilter>
  <conditionalFormatting sqref="C1:C1048576">
    <cfRule type="colorScale" priority="11">
      <colorScale>
        <cfvo type="min"/>
        <cfvo type="max"/>
        <color rgb="FFFCFCFF"/>
        <color rgb="FF63BE7B"/>
      </colorScale>
    </cfRule>
  </conditionalFormatting>
  <conditionalFormatting sqref="D6:D1048576 E5">
    <cfRule type="expression" dxfId="1" priority="9">
      <formula>SEARCH("Main1",D5)</formula>
    </cfRule>
    <cfRule type="expression" dxfId="0" priority="10">
      <formula>SEARCH("Main2",D5)</formula>
    </cfRule>
  </conditionalFormatting>
  <conditionalFormatting sqref="E2:E1048576">
    <cfRule type="colorScale" priority="8">
      <colorScale>
        <cfvo type="min"/>
        <cfvo type="max"/>
        <color rgb="FFFCFCFF"/>
        <color rgb="FF63BE7B"/>
      </colorScale>
    </cfRule>
  </conditionalFormatting>
  <conditionalFormatting sqref="F1:F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:K1048576 N1:P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:B1048576">
    <cfRule type="colorScale" priority="13">
      <colorScale>
        <cfvo type="min"/>
        <cfvo type="max"/>
        <color rgb="FFFCFCFF"/>
        <color rgb="FF63BE7B"/>
      </colorScale>
    </cfRule>
  </conditionalFormatting>
  <conditionalFormatting sqref="Z6:AC29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23"/>
  <sheetViews>
    <sheetView topLeftCell="O786" workbookViewId="0">
      <selection activeCell="T535" sqref="T535:T823"/>
    </sheetView>
  </sheetViews>
  <sheetFormatPr defaultRowHeight="15" x14ac:dyDescent="0.25"/>
  <cols>
    <col min="19" max="19" width="12" bestFit="1" customWidth="1"/>
  </cols>
  <sheetData>
    <row r="1" spans="1:1" x14ac:dyDescent="0.25">
      <c r="A1" t="s">
        <v>15</v>
      </c>
    </row>
    <row r="2" spans="1:1" x14ac:dyDescent="0.25">
      <c r="A2" cm="1">
        <f t="array" ref="A2:A271">_xlfn.UNIQUE(baaah!B6:B294)</f>
        <v>5</v>
      </c>
    </row>
    <row r="3" spans="1:1" x14ac:dyDescent="0.25">
      <c r="A3">
        <v>6</v>
      </c>
    </row>
    <row r="4" spans="1:1" x14ac:dyDescent="0.25">
      <c r="A4">
        <v>8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11</v>
      </c>
    </row>
    <row r="8" spans="1:1" x14ac:dyDescent="0.25">
      <c r="A8">
        <v>12</v>
      </c>
    </row>
    <row r="9" spans="1:1" x14ac:dyDescent="0.25">
      <c r="A9">
        <v>13</v>
      </c>
    </row>
    <row r="10" spans="1:1" x14ac:dyDescent="0.25">
      <c r="A10">
        <v>14</v>
      </c>
    </row>
    <row r="11" spans="1:1" x14ac:dyDescent="0.25">
      <c r="A11">
        <v>15</v>
      </c>
    </row>
    <row r="12" spans="1:1" x14ac:dyDescent="0.25">
      <c r="A12">
        <v>16</v>
      </c>
    </row>
    <row r="13" spans="1:1" x14ac:dyDescent="0.25">
      <c r="A13">
        <v>17</v>
      </c>
    </row>
    <row r="14" spans="1:1" x14ac:dyDescent="0.25">
      <c r="A14">
        <v>18</v>
      </c>
    </row>
    <row r="15" spans="1:1" x14ac:dyDescent="0.25">
      <c r="A15">
        <v>20</v>
      </c>
    </row>
    <row r="16" spans="1:1" x14ac:dyDescent="0.25">
      <c r="A16">
        <v>21</v>
      </c>
    </row>
    <row r="17" spans="1:1" x14ac:dyDescent="0.25">
      <c r="A17">
        <v>22</v>
      </c>
    </row>
    <row r="18" spans="1:1" x14ac:dyDescent="0.25">
      <c r="A18">
        <v>23</v>
      </c>
    </row>
    <row r="19" spans="1:1" x14ac:dyDescent="0.25">
      <c r="A19">
        <v>25</v>
      </c>
    </row>
    <row r="20" spans="1:1" x14ac:dyDescent="0.25">
      <c r="A20">
        <v>26</v>
      </c>
    </row>
    <row r="21" spans="1:1" x14ac:dyDescent="0.25">
      <c r="A21">
        <v>27</v>
      </c>
    </row>
    <row r="22" spans="1:1" x14ac:dyDescent="0.25">
      <c r="A22">
        <v>28</v>
      </c>
    </row>
    <row r="23" spans="1:1" x14ac:dyDescent="0.25">
      <c r="A23">
        <v>29</v>
      </c>
    </row>
    <row r="24" spans="1:1" x14ac:dyDescent="0.25">
      <c r="A24">
        <v>30</v>
      </c>
    </row>
    <row r="25" spans="1:1" x14ac:dyDescent="0.25">
      <c r="A25">
        <v>31</v>
      </c>
    </row>
    <row r="26" spans="1:1" x14ac:dyDescent="0.25">
      <c r="A26">
        <v>32</v>
      </c>
    </row>
    <row r="27" spans="1:1" x14ac:dyDescent="0.25">
      <c r="A27">
        <v>33</v>
      </c>
    </row>
    <row r="28" spans="1:1" x14ac:dyDescent="0.25">
      <c r="A28">
        <v>34</v>
      </c>
    </row>
    <row r="29" spans="1:1" x14ac:dyDescent="0.25">
      <c r="A29">
        <v>35</v>
      </c>
    </row>
    <row r="30" spans="1:1" x14ac:dyDescent="0.25">
      <c r="A30">
        <v>37</v>
      </c>
    </row>
    <row r="31" spans="1:1" x14ac:dyDescent="0.25">
      <c r="A31">
        <v>38</v>
      </c>
    </row>
    <row r="32" spans="1:1" x14ac:dyDescent="0.25">
      <c r="A32">
        <v>39</v>
      </c>
    </row>
    <row r="33" spans="1:1" x14ac:dyDescent="0.25">
      <c r="A33">
        <v>40</v>
      </c>
    </row>
    <row r="34" spans="1:1" x14ac:dyDescent="0.25">
      <c r="A34">
        <v>43</v>
      </c>
    </row>
    <row r="35" spans="1:1" x14ac:dyDescent="0.25">
      <c r="A35">
        <v>44</v>
      </c>
    </row>
    <row r="36" spans="1:1" x14ac:dyDescent="0.25">
      <c r="A36">
        <v>45</v>
      </c>
    </row>
    <row r="37" spans="1:1" x14ac:dyDescent="0.25">
      <c r="A37">
        <v>46</v>
      </c>
    </row>
    <row r="38" spans="1:1" x14ac:dyDescent="0.25">
      <c r="A38">
        <v>47</v>
      </c>
    </row>
    <row r="39" spans="1:1" x14ac:dyDescent="0.25">
      <c r="A39">
        <v>48</v>
      </c>
    </row>
    <row r="40" spans="1:1" x14ac:dyDescent="0.25">
      <c r="A40">
        <v>49</v>
      </c>
    </row>
    <row r="41" spans="1:1" x14ac:dyDescent="0.25">
      <c r="A41">
        <v>50</v>
      </c>
    </row>
    <row r="42" spans="1:1" x14ac:dyDescent="0.25">
      <c r="A42">
        <v>51</v>
      </c>
    </row>
    <row r="43" spans="1:1" x14ac:dyDescent="0.25">
      <c r="A43">
        <v>52</v>
      </c>
    </row>
    <row r="44" spans="1:1" x14ac:dyDescent="0.25">
      <c r="A44">
        <v>53</v>
      </c>
    </row>
    <row r="45" spans="1:1" x14ac:dyDescent="0.25">
      <c r="A45">
        <v>54</v>
      </c>
    </row>
    <row r="46" spans="1:1" x14ac:dyDescent="0.25">
      <c r="A46">
        <v>55</v>
      </c>
    </row>
    <row r="47" spans="1:1" x14ac:dyDescent="0.25">
      <c r="A47">
        <v>57</v>
      </c>
    </row>
    <row r="48" spans="1:1" x14ac:dyDescent="0.25">
      <c r="A48">
        <v>58</v>
      </c>
    </row>
    <row r="49" spans="1:1" x14ac:dyDescent="0.25">
      <c r="A49">
        <v>59</v>
      </c>
    </row>
    <row r="50" spans="1:1" x14ac:dyDescent="0.25">
      <c r="A50">
        <v>60</v>
      </c>
    </row>
    <row r="51" spans="1:1" x14ac:dyDescent="0.25">
      <c r="A51">
        <v>63</v>
      </c>
    </row>
    <row r="52" spans="1:1" x14ac:dyDescent="0.25">
      <c r="A52">
        <v>64</v>
      </c>
    </row>
    <row r="53" spans="1:1" x14ac:dyDescent="0.25">
      <c r="A53">
        <v>65</v>
      </c>
    </row>
    <row r="54" spans="1:1" x14ac:dyDescent="0.25">
      <c r="A54">
        <v>66</v>
      </c>
    </row>
    <row r="55" spans="1:1" x14ac:dyDescent="0.25">
      <c r="A55">
        <v>67</v>
      </c>
    </row>
    <row r="56" spans="1:1" x14ac:dyDescent="0.25">
      <c r="A56">
        <v>68</v>
      </c>
    </row>
    <row r="57" spans="1:1" x14ac:dyDescent="0.25">
      <c r="A57">
        <v>69</v>
      </c>
    </row>
    <row r="58" spans="1:1" x14ac:dyDescent="0.25">
      <c r="A58">
        <v>70</v>
      </c>
    </row>
    <row r="59" spans="1:1" x14ac:dyDescent="0.25">
      <c r="A59">
        <v>71</v>
      </c>
    </row>
    <row r="60" spans="1:1" x14ac:dyDescent="0.25">
      <c r="A60">
        <v>72</v>
      </c>
    </row>
    <row r="61" spans="1:1" x14ac:dyDescent="0.25">
      <c r="A61">
        <v>73</v>
      </c>
    </row>
    <row r="62" spans="1:1" x14ac:dyDescent="0.25">
      <c r="A62">
        <v>74</v>
      </c>
    </row>
    <row r="63" spans="1:1" x14ac:dyDescent="0.25">
      <c r="A63">
        <v>75</v>
      </c>
    </row>
    <row r="64" spans="1:1" x14ac:dyDescent="0.25">
      <c r="A64">
        <v>77</v>
      </c>
    </row>
    <row r="65" spans="1:1" x14ac:dyDescent="0.25">
      <c r="A65">
        <v>78</v>
      </c>
    </row>
    <row r="66" spans="1:1" x14ac:dyDescent="0.25">
      <c r="A66">
        <v>79</v>
      </c>
    </row>
    <row r="67" spans="1:1" x14ac:dyDescent="0.25">
      <c r="A67">
        <v>80</v>
      </c>
    </row>
    <row r="68" spans="1:1" x14ac:dyDescent="0.25">
      <c r="A68">
        <v>81</v>
      </c>
    </row>
    <row r="69" spans="1:1" x14ac:dyDescent="0.25">
      <c r="A69">
        <v>82</v>
      </c>
    </row>
    <row r="70" spans="1:1" x14ac:dyDescent="0.25">
      <c r="A70">
        <v>83</v>
      </c>
    </row>
    <row r="71" spans="1:1" x14ac:dyDescent="0.25">
      <c r="A71">
        <v>84</v>
      </c>
    </row>
    <row r="72" spans="1:1" x14ac:dyDescent="0.25">
      <c r="A72">
        <v>86</v>
      </c>
    </row>
    <row r="73" spans="1:1" x14ac:dyDescent="0.25">
      <c r="A73">
        <v>87</v>
      </c>
    </row>
    <row r="74" spans="1:1" x14ac:dyDescent="0.25">
      <c r="A74">
        <v>88</v>
      </c>
    </row>
    <row r="75" spans="1:1" x14ac:dyDescent="0.25">
      <c r="A75">
        <v>89</v>
      </c>
    </row>
    <row r="76" spans="1:1" x14ac:dyDescent="0.25">
      <c r="A76">
        <v>90</v>
      </c>
    </row>
    <row r="77" spans="1:1" x14ac:dyDescent="0.25">
      <c r="A77">
        <v>92</v>
      </c>
    </row>
    <row r="78" spans="1:1" x14ac:dyDescent="0.25">
      <c r="A78">
        <v>93</v>
      </c>
    </row>
    <row r="79" spans="1:1" x14ac:dyDescent="0.25">
      <c r="A79">
        <v>94</v>
      </c>
    </row>
    <row r="80" spans="1:1" x14ac:dyDescent="0.25">
      <c r="A80">
        <v>95</v>
      </c>
    </row>
    <row r="81" spans="1:1" x14ac:dyDescent="0.25">
      <c r="A81">
        <v>97</v>
      </c>
    </row>
    <row r="82" spans="1:1" x14ac:dyDescent="0.25">
      <c r="A82">
        <v>98</v>
      </c>
    </row>
    <row r="83" spans="1:1" x14ac:dyDescent="0.25">
      <c r="A83">
        <v>99</v>
      </c>
    </row>
    <row r="84" spans="1:1" x14ac:dyDescent="0.25">
      <c r="A84">
        <v>100</v>
      </c>
    </row>
    <row r="85" spans="1:1" x14ac:dyDescent="0.25">
      <c r="A85">
        <v>101</v>
      </c>
    </row>
    <row r="86" spans="1:1" x14ac:dyDescent="0.25">
      <c r="A86">
        <v>103</v>
      </c>
    </row>
    <row r="87" spans="1:1" x14ac:dyDescent="0.25">
      <c r="A87">
        <v>104</v>
      </c>
    </row>
    <row r="88" spans="1:1" x14ac:dyDescent="0.25">
      <c r="A88">
        <v>105</v>
      </c>
    </row>
    <row r="89" spans="1:1" x14ac:dyDescent="0.25">
      <c r="A89">
        <v>106</v>
      </c>
    </row>
    <row r="90" spans="1:1" x14ac:dyDescent="0.25">
      <c r="A90">
        <v>109</v>
      </c>
    </row>
    <row r="91" spans="1:1" x14ac:dyDescent="0.25">
      <c r="A91">
        <v>110</v>
      </c>
    </row>
    <row r="92" spans="1:1" x14ac:dyDescent="0.25">
      <c r="A92">
        <v>111</v>
      </c>
    </row>
    <row r="93" spans="1:1" x14ac:dyDescent="0.25">
      <c r="A93">
        <v>112</v>
      </c>
    </row>
    <row r="94" spans="1:1" x14ac:dyDescent="0.25">
      <c r="A94">
        <v>113</v>
      </c>
    </row>
    <row r="95" spans="1:1" x14ac:dyDescent="0.25">
      <c r="A95">
        <v>114</v>
      </c>
    </row>
    <row r="96" spans="1:1" x14ac:dyDescent="0.25">
      <c r="A96">
        <v>115</v>
      </c>
    </row>
    <row r="97" spans="1:1" x14ac:dyDescent="0.25">
      <c r="A97">
        <v>116</v>
      </c>
    </row>
    <row r="98" spans="1:1" x14ac:dyDescent="0.25">
      <c r="A98">
        <v>118</v>
      </c>
    </row>
    <row r="99" spans="1:1" x14ac:dyDescent="0.25">
      <c r="A99">
        <v>119</v>
      </c>
    </row>
    <row r="100" spans="1:1" x14ac:dyDescent="0.25">
      <c r="A100">
        <v>120</v>
      </c>
    </row>
    <row r="101" spans="1:1" x14ac:dyDescent="0.25">
      <c r="A101">
        <v>121</v>
      </c>
    </row>
    <row r="102" spans="1:1" x14ac:dyDescent="0.25">
      <c r="A102">
        <v>122</v>
      </c>
    </row>
    <row r="103" spans="1:1" x14ac:dyDescent="0.25">
      <c r="A103">
        <v>123</v>
      </c>
    </row>
    <row r="104" spans="1:1" x14ac:dyDescent="0.25">
      <c r="A104">
        <v>124</v>
      </c>
    </row>
    <row r="105" spans="1:1" x14ac:dyDescent="0.25">
      <c r="A105">
        <v>126</v>
      </c>
    </row>
    <row r="106" spans="1:1" x14ac:dyDescent="0.25">
      <c r="A106">
        <v>127</v>
      </c>
    </row>
    <row r="107" spans="1:1" x14ac:dyDescent="0.25">
      <c r="A107">
        <v>128</v>
      </c>
    </row>
    <row r="108" spans="1:1" x14ac:dyDescent="0.25">
      <c r="A108">
        <v>129</v>
      </c>
    </row>
    <row r="109" spans="1:1" x14ac:dyDescent="0.25">
      <c r="A109">
        <v>135</v>
      </c>
    </row>
    <row r="110" spans="1:1" x14ac:dyDescent="0.25">
      <c r="A110">
        <v>137</v>
      </c>
    </row>
    <row r="111" spans="1:1" x14ac:dyDescent="0.25">
      <c r="A111">
        <v>139</v>
      </c>
    </row>
    <row r="112" spans="1:1" x14ac:dyDescent="0.25">
      <c r="A112">
        <v>140</v>
      </c>
    </row>
    <row r="113" spans="1:1" x14ac:dyDescent="0.25">
      <c r="A113">
        <v>141</v>
      </c>
    </row>
    <row r="114" spans="1:1" x14ac:dyDescent="0.25">
      <c r="A114">
        <v>143</v>
      </c>
    </row>
    <row r="115" spans="1:1" x14ac:dyDescent="0.25">
      <c r="A115">
        <v>144</v>
      </c>
    </row>
    <row r="116" spans="1:1" x14ac:dyDescent="0.25">
      <c r="A116">
        <v>145</v>
      </c>
    </row>
    <row r="117" spans="1:1" x14ac:dyDescent="0.25">
      <c r="A117">
        <v>146</v>
      </c>
    </row>
    <row r="118" spans="1:1" x14ac:dyDescent="0.25">
      <c r="A118">
        <v>148</v>
      </c>
    </row>
    <row r="119" spans="1:1" x14ac:dyDescent="0.25">
      <c r="A119">
        <v>149</v>
      </c>
    </row>
    <row r="120" spans="1:1" x14ac:dyDescent="0.25">
      <c r="A120">
        <v>150</v>
      </c>
    </row>
    <row r="121" spans="1:1" x14ac:dyDescent="0.25">
      <c r="A121">
        <v>153</v>
      </c>
    </row>
    <row r="122" spans="1:1" x14ac:dyDescent="0.25">
      <c r="A122">
        <v>155</v>
      </c>
    </row>
    <row r="123" spans="1:1" x14ac:dyDescent="0.25">
      <c r="A123">
        <v>156</v>
      </c>
    </row>
    <row r="124" spans="1:1" x14ac:dyDescent="0.25">
      <c r="A124">
        <v>157</v>
      </c>
    </row>
    <row r="125" spans="1:1" x14ac:dyDescent="0.25">
      <c r="A125">
        <v>158</v>
      </c>
    </row>
    <row r="126" spans="1:1" x14ac:dyDescent="0.25">
      <c r="A126">
        <v>159</v>
      </c>
    </row>
    <row r="127" spans="1:1" x14ac:dyDescent="0.25">
      <c r="A127">
        <v>160</v>
      </c>
    </row>
    <row r="128" spans="1:1" x14ac:dyDescent="0.25">
      <c r="A128">
        <v>161</v>
      </c>
    </row>
    <row r="129" spans="1:1" x14ac:dyDescent="0.25">
      <c r="A129">
        <v>163</v>
      </c>
    </row>
    <row r="130" spans="1:1" x14ac:dyDescent="0.25">
      <c r="A130">
        <v>164</v>
      </c>
    </row>
    <row r="131" spans="1:1" x14ac:dyDescent="0.25">
      <c r="A131">
        <v>165</v>
      </c>
    </row>
    <row r="132" spans="1:1" x14ac:dyDescent="0.25">
      <c r="A132">
        <v>166</v>
      </c>
    </row>
    <row r="133" spans="1:1" x14ac:dyDescent="0.25">
      <c r="A133">
        <v>169</v>
      </c>
    </row>
    <row r="134" spans="1:1" x14ac:dyDescent="0.25">
      <c r="A134">
        <v>170</v>
      </c>
    </row>
    <row r="135" spans="1:1" x14ac:dyDescent="0.25">
      <c r="A135">
        <v>172</v>
      </c>
    </row>
    <row r="136" spans="1:1" x14ac:dyDescent="0.25">
      <c r="A136">
        <v>173</v>
      </c>
    </row>
    <row r="137" spans="1:1" x14ac:dyDescent="0.25">
      <c r="A137">
        <v>174</v>
      </c>
    </row>
    <row r="138" spans="1:1" x14ac:dyDescent="0.25">
      <c r="A138">
        <v>175</v>
      </c>
    </row>
    <row r="139" spans="1:1" x14ac:dyDescent="0.25">
      <c r="A139">
        <v>176</v>
      </c>
    </row>
    <row r="140" spans="1:1" x14ac:dyDescent="0.25">
      <c r="A140">
        <v>177</v>
      </c>
    </row>
    <row r="141" spans="1:1" x14ac:dyDescent="0.25">
      <c r="A141">
        <v>178</v>
      </c>
    </row>
    <row r="142" spans="1:1" x14ac:dyDescent="0.25">
      <c r="A142">
        <v>179</v>
      </c>
    </row>
    <row r="143" spans="1:1" x14ac:dyDescent="0.25">
      <c r="A143">
        <v>180</v>
      </c>
    </row>
    <row r="144" spans="1:1" x14ac:dyDescent="0.25">
      <c r="A144">
        <v>181</v>
      </c>
    </row>
    <row r="145" spans="1:1" x14ac:dyDescent="0.25">
      <c r="A145">
        <v>183</v>
      </c>
    </row>
    <row r="146" spans="1:1" x14ac:dyDescent="0.25">
      <c r="A146">
        <v>184</v>
      </c>
    </row>
    <row r="147" spans="1:1" x14ac:dyDescent="0.25">
      <c r="A147">
        <v>185</v>
      </c>
    </row>
    <row r="148" spans="1:1" x14ac:dyDescent="0.25">
      <c r="A148">
        <v>186</v>
      </c>
    </row>
    <row r="149" spans="1:1" x14ac:dyDescent="0.25">
      <c r="A149">
        <v>188</v>
      </c>
    </row>
    <row r="150" spans="1:1" x14ac:dyDescent="0.25">
      <c r="A150">
        <v>189</v>
      </c>
    </row>
    <row r="151" spans="1:1" x14ac:dyDescent="0.25">
      <c r="A151">
        <v>190</v>
      </c>
    </row>
    <row r="152" spans="1:1" x14ac:dyDescent="0.25">
      <c r="A152">
        <v>191</v>
      </c>
    </row>
    <row r="153" spans="1:1" x14ac:dyDescent="0.25">
      <c r="A153">
        <v>192</v>
      </c>
    </row>
    <row r="154" spans="1:1" x14ac:dyDescent="0.25">
      <c r="A154">
        <v>193</v>
      </c>
    </row>
    <row r="155" spans="1:1" x14ac:dyDescent="0.25">
      <c r="A155">
        <v>194</v>
      </c>
    </row>
    <row r="156" spans="1:1" x14ac:dyDescent="0.25">
      <c r="A156">
        <v>196</v>
      </c>
    </row>
    <row r="157" spans="1:1" x14ac:dyDescent="0.25">
      <c r="A157">
        <v>197</v>
      </c>
    </row>
    <row r="158" spans="1:1" x14ac:dyDescent="0.25">
      <c r="A158">
        <v>198</v>
      </c>
    </row>
    <row r="159" spans="1:1" x14ac:dyDescent="0.25">
      <c r="A159">
        <v>199</v>
      </c>
    </row>
    <row r="160" spans="1:1" x14ac:dyDescent="0.25">
      <c r="A160">
        <v>201</v>
      </c>
    </row>
    <row r="161" spans="1:1" x14ac:dyDescent="0.25">
      <c r="A161">
        <v>202</v>
      </c>
    </row>
    <row r="162" spans="1:1" x14ac:dyDescent="0.25">
      <c r="A162">
        <v>203</v>
      </c>
    </row>
    <row r="163" spans="1:1" x14ac:dyDescent="0.25">
      <c r="A163">
        <v>204</v>
      </c>
    </row>
    <row r="164" spans="1:1" x14ac:dyDescent="0.25">
      <c r="A164">
        <v>206</v>
      </c>
    </row>
    <row r="165" spans="1:1" x14ac:dyDescent="0.25">
      <c r="A165">
        <v>207</v>
      </c>
    </row>
    <row r="166" spans="1:1" x14ac:dyDescent="0.25">
      <c r="A166">
        <v>208</v>
      </c>
    </row>
    <row r="167" spans="1:1" x14ac:dyDescent="0.25">
      <c r="A167">
        <v>210</v>
      </c>
    </row>
    <row r="168" spans="1:1" x14ac:dyDescent="0.25">
      <c r="A168">
        <v>212</v>
      </c>
    </row>
    <row r="169" spans="1:1" x14ac:dyDescent="0.25">
      <c r="A169">
        <v>213</v>
      </c>
    </row>
    <row r="170" spans="1:1" x14ac:dyDescent="0.25">
      <c r="A170">
        <v>214</v>
      </c>
    </row>
    <row r="171" spans="1:1" x14ac:dyDescent="0.25">
      <c r="A171">
        <v>215</v>
      </c>
    </row>
    <row r="172" spans="1:1" x14ac:dyDescent="0.25">
      <c r="A172">
        <v>217</v>
      </c>
    </row>
    <row r="173" spans="1:1" x14ac:dyDescent="0.25">
      <c r="A173">
        <v>218</v>
      </c>
    </row>
    <row r="174" spans="1:1" x14ac:dyDescent="0.25">
      <c r="A174">
        <v>219</v>
      </c>
    </row>
    <row r="175" spans="1:1" x14ac:dyDescent="0.25">
      <c r="A175">
        <v>223</v>
      </c>
    </row>
    <row r="176" spans="1:1" x14ac:dyDescent="0.25">
      <c r="A176">
        <v>225</v>
      </c>
    </row>
    <row r="177" spans="1:1" x14ac:dyDescent="0.25">
      <c r="A177">
        <v>227</v>
      </c>
    </row>
    <row r="178" spans="1:1" x14ac:dyDescent="0.25">
      <c r="A178">
        <v>228</v>
      </c>
    </row>
    <row r="179" spans="1:1" x14ac:dyDescent="0.25">
      <c r="A179">
        <v>229</v>
      </c>
    </row>
    <row r="180" spans="1:1" x14ac:dyDescent="0.25">
      <c r="A180">
        <v>230</v>
      </c>
    </row>
    <row r="181" spans="1:1" x14ac:dyDescent="0.25">
      <c r="A181">
        <v>231</v>
      </c>
    </row>
    <row r="182" spans="1:1" x14ac:dyDescent="0.25">
      <c r="A182">
        <v>233</v>
      </c>
    </row>
    <row r="183" spans="1:1" x14ac:dyDescent="0.25">
      <c r="A183">
        <v>234</v>
      </c>
    </row>
    <row r="184" spans="1:1" x14ac:dyDescent="0.25">
      <c r="A184">
        <v>235</v>
      </c>
    </row>
    <row r="185" spans="1:1" x14ac:dyDescent="0.25">
      <c r="A185">
        <v>236</v>
      </c>
    </row>
    <row r="186" spans="1:1" x14ac:dyDescent="0.25">
      <c r="A186">
        <v>239</v>
      </c>
    </row>
    <row r="187" spans="1:1" x14ac:dyDescent="0.25">
      <c r="A187">
        <v>240</v>
      </c>
    </row>
    <row r="188" spans="1:1" x14ac:dyDescent="0.25">
      <c r="A188">
        <v>242</v>
      </c>
    </row>
    <row r="189" spans="1:1" x14ac:dyDescent="0.25">
      <c r="A189">
        <v>243</v>
      </c>
    </row>
    <row r="190" spans="1:1" x14ac:dyDescent="0.25">
      <c r="A190">
        <v>244</v>
      </c>
    </row>
    <row r="191" spans="1:1" x14ac:dyDescent="0.25">
      <c r="A191">
        <v>245</v>
      </c>
    </row>
    <row r="192" spans="1:1" x14ac:dyDescent="0.25">
      <c r="A192">
        <v>246</v>
      </c>
    </row>
    <row r="193" spans="1:1" x14ac:dyDescent="0.25">
      <c r="A193">
        <v>247</v>
      </c>
    </row>
    <row r="194" spans="1:1" x14ac:dyDescent="0.25">
      <c r="A194">
        <v>248</v>
      </c>
    </row>
    <row r="195" spans="1:1" x14ac:dyDescent="0.25">
      <c r="A195">
        <v>249</v>
      </c>
    </row>
    <row r="196" spans="1:1" x14ac:dyDescent="0.25">
      <c r="A196">
        <v>251</v>
      </c>
    </row>
    <row r="197" spans="1:1" x14ac:dyDescent="0.25">
      <c r="A197">
        <v>252</v>
      </c>
    </row>
    <row r="198" spans="1:1" x14ac:dyDescent="0.25">
      <c r="A198">
        <v>253</v>
      </c>
    </row>
    <row r="199" spans="1:1" x14ac:dyDescent="0.25">
      <c r="A199">
        <v>254</v>
      </c>
    </row>
    <row r="200" spans="1:1" x14ac:dyDescent="0.25">
      <c r="A200">
        <v>255</v>
      </c>
    </row>
    <row r="201" spans="1:1" x14ac:dyDescent="0.25">
      <c r="A201">
        <v>256</v>
      </c>
    </row>
    <row r="202" spans="1:1" x14ac:dyDescent="0.25">
      <c r="A202">
        <v>257</v>
      </c>
    </row>
    <row r="203" spans="1:1" x14ac:dyDescent="0.25">
      <c r="A203">
        <v>259</v>
      </c>
    </row>
    <row r="204" spans="1:1" x14ac:dyDescent="0.25">
      <c r="A204">
        <v>260</v>
      </c>
    </row>
    <row r="205" spans="1:1" x14ac:dyDescent="0.25">
      <c r="A205">
        <v>261</v>
      </c>
    </row>
    <row r="206" spans="1:1" x14ac:dyDescent="0.25">
      <c r="A206">
        <v>262</v>
      </c>
    </row>
    <row r="207" spans="1:1" x14ac:dyDescent="0.25">
      <c r="A207">
        <v>264</v>
      </c>
    </row>
    <row r="208" spans="1:1" x14ac:dyDescent="0.25">
      <c r="A208">
        <v>265</v>
      </c>
    </row>
    <row r="209" spans="1:1" x14ac:dyDescent="0.25">
      <c r="A209">
        <v>266</v>
      </c>
    </row>
    <row r="210" spans="1:1" x14ac:dyDescent="0.25">
      <c r="A210">
        <v>267</v>
      </c>
    </row>
    <row r="211" spans="1:1" x14ac:dyDescent="0.25">
      <c r="A211">
        <v>268</v>
      </c>
    </row>
    <row r="212" spans="1:1" x14ac:dyDescent="0.25">
      <c r="A212">
        <v>269</v>
      </c>
    </row>
    <row r="213" spans="1:1" x14ac:dyDescent="0.25">
      <c r="A213">
        <v>271</v>
      </c>
    </row>
    <row r="214" spans="1:1" x14ac:dyDescent="0.25">
      <c r="A214">
        <v>272</v>
      </c>
    </row>
    <row r="215" spans="1:1" x14ac:dyDescent="0.25">
      <c r="A215">
        <v>273</v>
      </c>
    </row>
    <row r="216" spans="1:1" x14ac:dyDescent="0.25">
      <c r="A216">
        <v>274</v>
      </c>
    </row>
    <row r="217" spans="1:1" x14ac:dyDescent="0.25">
      <c r="A217">
        <v>275</v>
      </c>
    </row>
    <row r="218" spans="1:1" x14ac:dyDescent="0.25">
      <c r="A218">
        <v>276</v>
      </c>
    </row>
    <row r="219" spans="1:1" x14ac:dyDescent="0.25">
      <c r="A219">
        <v>277</v>
      </c>
    </row>
    <row r="220" spans="1:1" x14ac:dyDescent="0.25">
      <c r="A220">
        <v>279</v>
      </c>
    </row>
    <row r="221" spans="1:1" x14ac:dyDescent="0.25">
      <c r="A221">
        <v>280</v>
      </c>
    </row>
    <row r="222" spans="1:1" x14ac:dyDescent="0.25">
      <c r="A222">
        <v>281</v>
      </c>
    </row>
    <row r="223" spans="1:1" x14ac:dyDescent="0.25">
      <c r="A223">
        <v>282</v>
      </c>
    </row>
    <row r="224" spans="1:1" x14ac:dyDescent="0.25">
      <c r="A224">
        <v>285</v>
      </c>
    </row>
    <row r="225" spans="1:1" x14ac:dyDescent="0.25">
      <c r="A225">
        <v>286</v>
      </c>
    </row>
    <row r="226" spans="1:1" x14ac:dyDescent="0.25">
      <c r="A226">
        <v>290</v>
      </c>
    </row>
    <row r="227" spans="1:1" x14ac:dyDescent="0.25">
      <c r="A227">
        <v>291</v>
      </c>
    </row>
    <row r="228" spans="1:1" x14ac:dyDescent="0.25">
      <c r="A228">
        <v>293</v>
      </c>
    </row>
    <row r="229" spans="1:1" x14ac:dyDescent="0.25">
      <c r="A229">
        <v>294</v>
      </c>
    </row>
    <row r="230" spans="1:1" x14ac:dyDescent="0.25">
      <c r="A230">
        <v>296</v>
      </c>
    </row>
    <row r="231" spans="1:1" x14ac:dyDescent="0.25">
      <c r="A231">
        <v>297</v>
      </c>
    </row>
    <row r="232" spans="1:1" x14ac:dyDescent="0.25">
      <c r="A232">
        <v>298</v>
      </c>
    </row>
    <row r="233" spans="1:1" x14ac:dyDescent="0.25">
      <c r="A233">
        <v>299</v>
      </c>
    </row>
    <row r="234" spans="1:1" x14ac:dyDescent="0.25">
      <c r="A234">
        <v>300</v>
      </c>
    </row>
    <row r="235" spans="1:1" x14ac:dyDescent="0.25">
      <c r="A235">
        <v>301</v>
      </c>
    </row>
    <row r="236" spans="1:1" x14ac:dyDescent="0.25">
      <c r="A236">
        <v>302</v>
      </c>
    </row>
    <row r="237" spans="1:1" x14ac:dyDescent="0.25">
      <c r="A237">
        <v>303</v>
      </c>
    </row>
    <row r="238" spans="1:1" x14ac:dyDescent="0.25">
      <c r="A238">
        <v>308</v>
      </c>
    </row>
    <row r="239" spans="1:1" x14ac:dyDescent="0.25">
      <c r="A239">
        <v>311</v>
      </c>
    </row>
    <row r="240" spans="1:1" x14ac:dyDescent="0.25">
      <c r="A240">
        <v>312</v>
      </c>
    </row>
    <row r="241" spans="1:1" x14ac:dyDescent="0.25">
      <c r="A241">
        <v>313</v>
      </c>
    </row>
    <row r="242" spans="1:1" x14ac:dyDescent="0.25">
      <c r="A242">
        <v>314</v>
      </c>
    </row>
    <row r="243" spans="1:1" x14ac:dyDescent="0.25">
      <c r="A243">
        <v>316</v>
      </c>
    </row>
    <row r="244" spans="1:1" x14ac:dyDescent="0.25">
      <c r="A244">
        <v>321</v>
      </c>
    </row>
    <row r="245" spans="1:1" x14ac:dyDescent="0.25">
      <c r="A245">
        <v>322</v>
      </c>
    </row>
    <row r="246" spans="1:1" x14ac:dyDescent="0.25">
      <c r="A246">
        <v>323</v>
      </c>
    </row>
    <row r="247" spans="1:1" x14ac:dyDescent="0.25">
      <c r="A247">
        <v>324</v>
      </c>
    </row>
    <row r="248" spans="1:1" x14ac:dyDescent="0.25">
      <c r="A248">
        <v>326</v>
      </c>
    </row>
    <row r="249" spans="1:1" x14ac:dyDescent="0.25">
      <c r="A249">
        <v>327</v>
      </c>
    </row>
    <row r="250" spans="1:1" x14ac:dyDescent="0.25">
      <c r="A250">
        <v>328</v>
      </c>
    </row>
    <row r="251" spans="1:1" x14ac:dyDescent="0.25">
      <c r="A251">
        <v>329</v>
      </c>
    </row>
    <row r="252" spans="1:1" x14ac:dyDescent="0.25">
      <c r="A252">
        <v>330</v>
      </c>
    </row>
    <row r="253" spans="1:1" x14ac:dyDescent="0.25">
      <c r="A253">
        <v>331</v>
      </c>
    </row>
    <row r="254" spans="1:1" x14ac:dyDescent="0.25">
      <c r="A254">
        <v>332</v>
      </c>
    </row>
    <row r="255" spans="1:1" x14ac:dyDescent="0.25">
      <c r="A255">
        <v>334</v>
      </c>
    </row>
    <row r="256" spans="1:1" x14ac:dyDescent="0.25">
      <c r="A256">
        <v>335</v>
      </c>
    </row>
    <row r="257" spans="1:1" x14ac:dyDescent="0.25">
      <c r="A257">
        <v>336</v>
      </c>
    </row>
    <row r="258" spans="1:1" x14ac:dyDescent="0.25">
      <c r="A258">
        <v>337</v>
      </c>
    </row>
    <row r="259" spans="1:1" x14ac:dyDescent="0.25">
      <c r="A259">
        <v>339</v>
      </c>
    </row>
    <row r="260" spans="1:1" x14ac:dyDescent="0.25">
      <c r="A260">
        <v>340</v>
      </c>
    </row>
    <row r="261" spans="1:1" x14ac:dyDescent="0.25">
      <c r="A261">
        <v>341</v>
      </c>
    </row>
    <row r="262" spans="1:1" x14ac:dyDescent="0.25">
      <c r="A262">
        <v>342</v>
      </c>
    </row>
    <row r="263" spans="1:1" x14ac:dyDescent="0.25">
      <c r="A263">
        <v>344</v>
      </c>
    </row>
    <row r="264" spans="1:1" x14ac:dyDescent="0.25">
      <c r="A264">
        <v>345</v>
      </c>
    </row>
    <row r="265" spans="1:1" x14ac:dyDescent="0.25">
      <c r="A265">
        <v>346</v>
      </c>
    </row>
    <row r="266" spans="1:1" x14ac:dyDescent="0.25">
      <c r="A266">
        <v>350</v>
      </c>
    </row>
    <row r="267" spans="1:1" x14ac:dyDescent="0.25">
      <c r="A267">
        <v>351</v>
      </c>
    </row>
    <row r="268" spans="1:1" x14ac:dyDescent="0.25">
      <c r="A268">
        <v>352</v>
      </c>
    </row>
    <row r="269" spans="1:1" x14ac:dyDescent="0.25">
      <c r="A269">
        <v>353</v>
      </c>
    </row>
    <row r="270" spans="1:1" x14ac:dyDescent="0.25">
      <c r="A270">
        <v>354</v>
      </c>
    </row>
    <row r="271" spans="1:1" x14ac:dyDescent="0.25">
      <c r="A271">
        <v>355</v>
      </c>
    </row>
    <row r="281" spans="14:14" x14ac:dyDescent="0.25">
      <c r="N281">
        <v>7</v>
      </c>
    </row>
    <row r="282" spans="14:14" x14ac:dyDescent="0.25">
      <c r="N282">
        <v>7</v>
      </c>
    </row>
    <row r="283" spans="14:14" x14ac:dyDescent="0.25">
      <c r="N283">
        <v>7</v>
      </c>
    </row>
    <row r="284" spans="14:14" x14ac:dyDescent="0.25">
      <c r="N284">
        <v>14</v>
      </c>
    </row>
    <row r="285" spans="14:14" x14ac:dyDescent="0.25">
      <c r="N285">
        <v>14</v>
      </c>
    </row>
    <row r="286" spans="14:14" x14ac:dyDescent="0.25">
      <c r="N286">
        <v>14</v>
      </c>
    </row>
    <row r="287" spans="14:14" x14ac:dyDescent="0.25">
      <c r="N287">
        <v>14</v>
      </c>
    </row>
    <row r="288" spans="14:14" x14ac:dyDescent="0.25">
      <c r="N288">
        <v>14</v>
      </c>
    </row>
    <row r="289" spans="14:14" x14ac:dyDescent="0.25">
      <c r="N289">
        <v>14</v>
      </c>
    </row>
    <row r="290" spans="14:14" x14ac:dyDescent="0.25">
      <c r="N290">
        <v>14</v>
      </c>
    </row>
    <row r="291" spans="14:14" x14ac:dyDescent="0.25">
      <c r="N291">
        <v>14</v>
      </c>
    </row>
    <row r="292" spans="14:14" x14ac:dyDescent="0.25">
      <c r="N292">
        <v>14</v>
      </c>
    </row>
    <row r="293" spans="14:14" x14ac:dyDescent="0.25">
      <c r="N293">
        <v>14</v>
      </c>
    </row>
    <row r="294" spans="14:14" x14ac:dyDescent="0.25">
      <c r="N294">
        <v>14</v>
      </c>
    </row>
    <row r="295" spans="14:14" x14ac:dyDescent="0.25">
      <c r="N295">
        <v>14</v>
      </c>
    </row>
    <row r="296" spans="14:14" x14ac:dyDescent="0.25">
      <c r="N296">
        <v>14</v>
      </c>
    </row>
    <row r="297" spans="14:14" x14ac:dyDescent="0.25">
      <c r="N297">
        <v>14</v>
      </c>
    </row>
    <row r="298" spans="14:14" x14ac:dyDescent="0.25">
      <c r="N298">
        <v>14</v>
      </c>
    </row>
    <row r="299" spans="14:14" x14ac:dyDescent="0.25">
      <c r="N299">
        <v>7</v>
      </c>
    </row>
    <row r="300" spans="14:14" x14ac:dyDescent="0.25">
      <c r="N300">
        <v>7</v>
      </c>
    </row>
    <row r="301" spans="14:14" x14ac:dyDescent="0.25">
      <c r="N301">
        <v>7</v>
      </c>
    </row>
    <row r="302" spans="14:14" x14ac:dyDescent="0.25">
      <c r="N302">
        <v>7</v>
      </c>
    </row>
    <row r="303" spans="14:14" x14ac:dyDescent="0.25">
      <c r="N303">
        <v>7</v>
      </c>
    </row>
    <row r="304" spans="14:14" x14ac:dyDescent="0.25">
      <c r="N304">
        <v>7</v>
      </c>
    </row>
    <row r="305" spans="14:14" x14ac:dyDescent="0.25">
      <c r="N305">
        <v>7</v>
      </c>
    </row>
    <row r="306" spans="14:14" x14ac:dyDescent="0.25">
      <c r="N306">
        <v>7</v>
      </c>
    </row>
    <row r="307" spans="14:14" x14ac:dyDescent="0.25">
      <c r="N307">
        <v>7</v>
      </c>
    </row>
    <row r="308" spans="14:14" x14ac:dyDescent="0.25">
      <c r="N308">
        <v>7</v>
      </c>
    </row>
    <row r="309" spans="14:14" x14ac:dyDescent="0.25">
      <c r="N309">
        <v>7</v>
      </c>
    </row>
    <row r="310" spans="14:14" x14ac:dyDescent="0.25">
      <c r="N310">
        <v>7</v>
      </c>
    </row>
    <row r="311" spans="14:14" x14ac:dyDescent="0.25">
      <c r="N311">
        <v>7</v>
      </c>
    </row>
    <row r="312" spans="14:14" x14ac:dyDescent="0.25">
      <c r="N312">
        <v>7</v>
      </c>
    </row>
    <row r="313" spans="14:14" x14ac:dyDescent="0.25">
      <c r="N313">
        <v>7</v>
      </c>
    </row>
    <row r="314" spans="14:14" x14ac:dyDescent="0.25">
      <c r="N314">
        <v>7</v>
      </c>
    </row>
    <row r="315" spans="14:14" x14ac:dyDescent="0.25">
      <c r="N315">
        <v>14</v>
      </c>
    </row>
    <row r="316" spans="14:14" x14ac:dyDescent="0.25">
      <c r="N316">
        <v>14</v>
      </c>
    </row>
    <row r="317" spans="14:14" x14ac:dyDescent="0.25">
      <c r="N317">
        <v>14</v>
      </c>
    </row>
    <row r="318" spans="14:14" x14ac:dyDescent="0.25">
      <c r="N318">
        <v>14</v>
      </c>
    </row>
    <row r="319" spans="14:14" x14ac:dyDescent="0.25">
      <c r="N319">
        <v>14</v>
      </c>
    </row>
    <row r="320" spans="14:14" x14ac:dyDescent="0.25">
      <c r="N320">
        <v>14</v>
      </c>
    </row>
    <row r="321" spans="14:14" x14ac:dyDescent="0.25">
      <c r="N321">
        <v>14</v>
      </c>
    </row>
    <row r="322" spans="14:14" x14ac:dyDescent="0.25">
      <c r="N322">
        <v>14</v>
      </c>
    </row>
    <row r="323" spans="14:14" x14ac:dyDescent="0.25">
      <c r="N323">
        <v>14</v>
      </c>
    </row>
    <row r="324" spans="14:14" x14ac:dyDescent="0.25">
      <c r="N324">
        <v>14</v>
      </c>
    </row>
    <row r="325" spans="14:14" x14ac:dyDescent="0.25">
      <c r="N325">
        <v>14</v>
      </c>
    </row>
    <row r="326" spans="14:14" x14ac:dyDescent="0.25">
      <c r="N326">
        <v>14</v>
      </c>
    </row>
    <row r="327" spans="14:14" x14ac:dyDescent="0.25">
      <c r="N327">
        <v>14</v>
      </c>
    </row>
    <row r="328" spans="14:14" x14ac:dyDescent="0.25">
      <c r="N328">
        <v>14</v>
      </c>
    </row>
    <row r="329" spans="14:14" x14ac:dyDescent="0.25">
      <c r="N329">
        <v>14</v>
      </c>
    </row>
    <row r="330" spans="14:14" x14ac:dyDescent="0.25">
      <c r="N330">
        <v>14</v>
      </c>
    </row>
    <row r="331" spans="14:14" x14ac:dyDescent="0.25">
      <c r="N331">
        <v>14</v>
      </c>
    </row>
    <row r="332" spans="14:14" x14ac:dyDescent="0.25">
      <c r="N332">
        <v>7</v>
      </c>
    </row>
    <row r="333" spans="14:14" x14ac:dyDescent="0.25">
      <c r="N333">
        <v>7</v>
      </c>
    </row>
    <row r="334" spans="14:14" x14ac:dyDescent="0.25">
      <c r="N334">
        <v>7</v>
      </c>
    </row>
    <row r="335" spans="14:14" x14ac:dyDescent="0.25">
      <c r="N335">
        <v>7</v>
      </c>
    </row>
    <row r="336" spans="14:14" x14ac:dyDescent="0.25">
      <c r="N336">
        <v>7</v>
      </c>
    </row>
    <row r="337" spans="14:14" x14ac:dyDescent="0.25">
      <c r="N337">
        <v>7</v>
      </c>
    </row>
    <row r="338" spans="14:14" x14ac:dyDescent="0.25">
      <c r="N338">
        <v>7</v>
      </c>
    </row>
    <row r="339" spans="14:14" x14ac:dyDescent="0.25">
      <c r="N339">
        <v>7</v>
      </c>
    </row>
    <row r="340" spans="14:14" x14ac:dyDescent="0.25">
      <c r="N340">
        <v>7</v>
      </c>
    </row>
    <row r="341" spans="14:14" x14ac:dyDescent="0.25">
      <c r="N341">
        <v>7</v>
      </c>
    </row>
    <row r="342" spans="14:14" x14ac:dyDescent="0.25">
      <c r="N342">
        <v>7</v>
      </c>
    </row>
    <row r="343" spans="14:14" x14ac:dyDescent="0.25">
      <c r="N343">
        <v>7</v>
      </c>
    </row>
    <row r="344" spans="14:14" x14ac:dyDescent="0.25">
      <c r="N344">
        <v>7</v>
      </c>
    </row>
    <row r="345" spans="14:14" x14ac:dyDescent="0.25">
      <c r="N345">
        <v>7</v>
      </c>
    </row>
    <row r="346" spans="14:14" x14ac:dyDescent="0.25">
      <c r="N346">
        <v>7</v>
      </c>
    </row>
    <row r="347" spans="14:14" x14ac:dyDescent="0.25">
      <c r="N347">
        <v>7</v>
      </c>
    </row>
    <row r="348" spans="14:14" x14ac:dyDescent="0.25">
      <c r="N348">
        <v>7</v>
      </c>
    </row>
    <row r="349" spans="14:14" x14ac:dyDescent="0.25">
      <c r="N349">
        <v>7</v>
      </c>
    </row>
    <row r="350" spans="14:14" x14ac:dyDescent="0.25">
      <c r="N350">
        <v>7</v>
      </c>
    </row>
    <row r="351" spans="14:14" x14ac:dyDescent="0.25">
      <c r="N351">
        <v>7</v>
      </c>
    </row>
    <row r="352" spans="14:14" x14ac:dyDescent="0.25">
      <c r="N352">
        <v>7</v>
      </c>
    </row>
    <row r="353" spans="14:14" x14ac:dyDescent="0.25">
      <c r="N353">
        <v>7</v>
      </c>
    </row>
    <row r="354" spans="14:14" x14ac:dyDescent="0.25">
      <c r="N354">
        <v>7</v>
      </c>
    </row>
    <row r="355" spans="14:14" x14ac:dyDescent="0.25">
      <c r="N355">
        <v>7</v>
      </c>
    </row>
    <row r="356" spans="14:14" x14ac:dyDescent="0.25">
      <c r="N356">
        <v>14</v>
      </c>
    </row>
    <row r="357" spans="14:14" x14ac:dyDescent="0.25">
      <c r="N357">
        <v>14</v>
      </c>
    </row>
    <row r="358" spans="14:14" x14ac:dyDescent="0.25">
      <c r="N358">
        <v>7</v>
      </c>
    </row>
    <row r="359" spans="14:14" x14ac:dyDescent="0.25">
      <c r="N359">
        <v>14</v>
      </c>
    </row>
    <row r="360" spans="14:14" x14ac:dyDescent="0.25">
      <c r="N360">
        <v>7</v>
      </c>
    </row>
    <row r="361" spans="14:14" x14ac:dyDescent="0.25">
      <c r="N361">
        <v>7</v>
      </c>
    </row>
    <row r="362" spans="14:14" x14ac:dyDescent="0.25">
      <c r="N362">
        <v>7</v>
      </c>
    </row>
    <row r="363" spans="14:14" x14ac:dyDescent="0.25">
      <c r="N363">
        <v>7</v>
      </c>
    </row>
    <row r="364" spans="14:14" x14ac:dyDescent="0.25">
      <c r="N364">
        <v>7</v>
      </c>
    </row>
    <row r="365" spans="14:14" x14ac:dyDescent="0.25">
      <c r="N365">
        <v>7</v>
      </c>
    </row>
    <row r="366" spans="14:14" x14ac:dyDescent="0.25">
      <c r="N366">
        <v>14</v>
      </c>
    </row>
    <row r="367" spans="14:14" x14ac:dyDescent="0.25">
      <c r="N367">
        <v>14</v>
      </c>
    </row>
    <row r="368" spans="14:14" x14ac:dyDescent="0.25">
      <c r="N368">
        <v>14</v>
      </c>
    </row>
    <row r="369" spans="14:14" x14ac:dyDescent="0.25">
      <c r="N369">
        <v>14</v>
      </c>
    </row>
    <row r="370" spans="14:14" x14ac:dyDescent="0.25">
      <c r="N370">
        <v>14</v>
      </c>
    </row>
    <row r="371" spans="14:14" x14ac:dyDescent="0.25">
      <c r="N371">
        <v>14</v>
      </c>
    </row>
    <row r="372" spans="14:14" x14ac:dyDescent="0.25">
      <c r="N372">
        <v>14</v>
      </c>
    </row>
    <row r="373" spans="14:14" x14ac:dyDescent="0.25">
      <c r="N373">
        <v>14</v>
      </c>
    </row>
    <row r="374" spans="14:14" x14ac:dyDescent="0.25">
      <c r="N374">
        <v>14</v>
      </c>
    </row>
    <row r="375" spans="14:14" x14ac:dyDescent="0.25">
      <c r="N375">
        <v>14</v>
      </c>
    </row>
    <row r="376" spans="14:14" x14ac:dyDescent="0.25">
      <c r="N376">
        <v>14</v>
      </c>
    </row>
    <row r="377" spans="14:14" x14ac:dyDescent="0.25">
      <c r="N377">
        <v>14</v>
      </c>
    </row>
    <row r="378" spans="14:14" x14ac:dyDescent="0.25">
      <c r="N378">
        <v>14</v>
      </c>
    </row>
    <row r="379" spans="14:14" x14ac:dyDescent="0.25">
      <c r="N379">
        <v>14</v>
      </c>
    </row>
    <row r="380" spans="14:14" x14ac:dyDescent="0.25">
      <c r="N380">
        <v>14</v>
      </c>
    </row>
    <row r="381" spans="14:14" x14ac:dyDescent="0.25">
      <c r="N381">
        <v>14</v>
      </c>
    </row>
    <row r="382" spans="14:14" x14ac:dyDescent="0.25">
      <c r="N382">
        <v>14</v>
      </c>
    </row>
    <row r="383" spans="14:14" x14ac:dyDescent="0.25">
      <c r="N383">
        <v>7</v>
      </c>
    </row>
    <row r="384" spans="14:14" x14ac:dyDescent="0.25">
      <c r="N384">
        <v>7</v>
      </c>
    </row>
    <row r="385" spans="14:14" x14ac:dyDescent="0.25">
      <c r="N385">
        <v>7</v>
      </c>
    </row>
    <row r="386" spans="14:14" x14ac:dyDescent="0.25">
      <c r="N386">
        <v>7</v>
      </c>
    </row>
    <row r="387" spans="14:14" x14ac:dyDescent="0.25">
      <c r="N387">
        <v>7</v>
      </c>
    </row>
    <row r="388" spans="14:14" x14ac:dyDescent="0.25">
      <c r="N388">
        <v>7</v>
      </c>
    </row>
    <row r="389" spans="14:14" x14ac:dyDescent="0.25">
      <c r="N389">
        <v>7</v>
      </c>
    </row>
    <row r="390" spans="14:14" x14ac:dyDescent="0.25">
      <c r="N390">
        <v>7</v>
      </c>
    </row>
    <row r="391" spans="14:14" x14ac:dyDescent="0.25">
      <c r="N391">
        <v>7</v>
      </c>
    </row>
    <row r="392" spans="14:14" x14ac:dyDescent="0.25">
      <c r="N392">
        <v>7</v>
      </c>
    </row>
    <row r="393" spans="14:14" x14ac:dyDescent="0.25">
      <c r="N393">
        <v>7</v>
      </c>
    </row>
    <row r="394" spans="14:14" x14ac:dyDescent="0.25">
      <c r="N394">
        <v>7</v>
      </c>
    </row>
    <row r="395" spans="14:14" x14ac:dyDescent="0.25">
      <c r="N395">
        <v>7</v>
      </c>
    </row>
    <row r="396" spans="14:14" x14ac:dyDescent="0.25">
      <c r="N396">
        <v>7</v>
      </c>
    </row>
    <row r="397" spans="14:14" x14ac:dyDescent="0.25">
      <c r="N397">
        <v>7</v>
      </c>
    </row>
    <row r="398" spans="14:14" x14ac:dyDescent="0.25">
      <c r="N398">
        <v>7</v>
      </c>
    </row>
    <row r="399" spans="14:14" x14ac:dyDescent="0.25">
      <c r="N399">
        <v>7</v>
      </c>
    </row>
    <row r="400" spans="14:14" x14ac:dyDescent="0.25">
      <c r="N400">
        <v>7</v>
      </c>
    </row>
    <row r="401" spans="14:14" x14ac:dyDescent="0.25">
      <c r="N401">
        <v>7</v>
      </c>
    </row>
    <row r="402" spans="14:14" x14ac:dyDescent="0.25">
      <c r="N402">
        <v>7</v>
      </c>
    </row>
    <row r="403" spans="14:14" x14ac:dyDescent="0.25">
      <c r="N403">
        <v>7</v>
      </c>
    </row>
    <row r="404" spans="14:14" x14ac:dyDescent="0.25">
      <c r="N404">
        <v>7</v>
      </c>
    </row>
    <row r="405" spans="14:14" x14ac:dyDescent="0.25">
      <c r="N405">
        <v>14</v>
      </c>
    </row>
    <row r="406" spans="14:14" x14ac:dyDescent="0.25">
      <c r="N406">
        <v>14</v>
      </c>
    </row>
    <row r="407" spans="14:14" x14ac:dyDescent="0.25">
      <c r="N407">
        <v>14</v>
      </c>
    </row>
    <row r="408" spans="14:14" x14ac:dyDescent="0.25">
      <c r="N408">
        <v>7</v>
      </c>
    </row>
    <row r="409" spans="14:14" x14ac:dyDescent="0.25">
      <c r="N409">
        <v>7</v>
      </c>
    </row>
    <row r="410" spans="14:14" x14ac:dyDescent="0.25">
      <c r="N410">
        <v>7</v>
      </c>
    </row>
    <row r="411" spans="14:14" x14ac:dyDescent="0.25">
      <c r="N411">
        <v>7</v>
      </c>
    </row>
    <row r="412" spans="14:14" x14ac:dyDescent="0.25">
      <c r="N412">
        <v>7</v>
      </c>
    </row>
    <row r="413" spans="14:14" x14ac:dyDescent="0.25">
      <c r="N413">
        <v>7</v>
      </c>
    </row>
    <row r="414" spans="14:14" x14ac:dyDescent="0.25">
      <c r="N414">
        <v>14</v>
      </c>
    </row>
    <row r="415" spans="14:14" x14ac:dyDescent="0.25">
      <c r="N415">
        <v>14</v>
      </c>
    </row>
    <row r="416" spans="14:14" x14ac:dyDescent="0.25">
      <c r="N416">
        <v>14</v>
      </c>
    </row>
    <row r="417" spans="14:14" x14ac:dyDescent="0.25">
      <c r="N417">
        <v>14</v>
      </c>
    </row>
    <row r="418" spans="14:14" x14ac:dyDescent="0.25">
      <c r="N418">
        <v>14</v>
      </c>
    </row>
    <row r="419" spans="14:14" x14ac:dyDescent="0.25">
      <c r="N419">
        <v>14</v>
      </c>
    </row>
    <row r="420" spans="14:14" x14ac:dyDescent="0.25">
      <c r="N420">
        <v>14</v>
      </c>
    </row>
    <row r="421" spans="14:14" x14ac:dyDescent="0.25">
      <c r="N421">
        <v>14</v>
      </c>
    </row>
    <row r="422" spans="14:14" x14ac:dyDescent="0.25">
      <c r="N422">
        <v>14</v>
      </c>
    </row>
    <row r="423" spans="14:14" x14ac:dyDescent="0.25">
      <c r="N423">
        <v>14</v>
      </c>
    </row>
    <row r="424" spans="14:14" x14ac:dyDescent="0.25">
      <c r="N424">
        <v>14</v>
      </c>
    </row>
    <row r="425" spans="14:14" x14ac:dyDescent="0.25">
      <c r="N425">
        <v>14</v>
      </c>
    </row>
    <row r="426" spans="14:14" x14ac:dyDescent="0.25">
      <c r="N426">
        <v>14</v>
      </c>
    </row>
    <row r="427" spans="14:14" x14ac:dyDescent="0.25">
      <c r="N427">
        <v>14</v>
      </c>
    </row>
    <row r="428" spans="14:14" x14ac:dyDescent="0.25">
      <c r="N428">
        <v>14</v>
      </c>
    </row>
    <row r="429" spans="14:14" x14ac:dyDescent="0.25">
      <c r="N429">
        <v>14</v>
      </c>
    </row>
    <row r="430" spans="14:14" x14ac:dyDescent="0.25">
      <c r="N430">
        <v>14</v>
      </c>
    </row>
    <row r="431" spans="14:14" x14ac:dyDescent="0.25">
      <c r="N431">
        <v>14</v>
      </c>
    </row>
    <row r="432" spans="14:14" x14ac:dyDescent="0.25">
      <c r="N432">
        <v>14</v>
      </c>
    </row>
    <row r="433" spans="14:14" x14ac:dyDescent="0.25">
      <c r="N433">
        <v>14</v>
      </c>
    </row>
    <row r="434" spans="14:14" x14ac:dyDescent="0.25">
      <c r="N434">
        <v>7</v>
      </c>
    </row>
    <row r="435" spans="14:14" x14ac:dyDescent="0.25">
      <c r="N435">
        <v>7</v>
      </c>
    </row>
    <row r="436" spans="14:14" x14ac:dyDescent="0.25">
      <c r="N436">
        <v>7</v>
      </c>
    </row>
    <row r="437" spans="14:14" x14ac:dyDescent="0.25">
      <c r="N437">
        <v>7</v>
      </c>
    </row>
    <row r="438" spans="14:14" x14ac:dyDescent="0.25">
      <c r="N438">
        <v>7</v>
      </c>
    </row>
    <row r="439" spans="14:14" x14ac:dyDescent="0.25">
      <c r="N439">
        <v>7</v>
      </c>
    </row>
    <row r="440" spans="14:14" x14ac:dyDescent="0.25">
      <c r="N440">
        <v>7</v>
      </c>
    </row>
    <row r="441" spans="14:14" x14ac:dyDescent="0.25">
      <c r="N441">
        <v>7</v>
      </c>
    </row>
    <row r="442" spans="14:14" x14ac:dyDescent="0.25">
      <c r="N442">
        <v>7</v>
      </c>
    </row>
    <row r="443" spans="14:14" x14ac:dyDescent="0.25">
      <c r="N443">
        <v>7</v>
      </c>
    </row>
    <row r="444" spans="14:14" x14ac:dyDescent="0.25">
      <c r="N444">
        <v>7</v>
      </c>
    </row>
    <row r="445" spans="14:14" x14ac:dyDescent="0.25">
      <c r="N445">
        <v>7</v>
      </c>
    </row>
    <row r="446" spans="14:14" x14ac:dyDescent="0.25">
      <c r="N446">
        <v>7</v>
      </c>
    </row>
    <row r="447" spans="14:14" x14ac:dyDescent="0.25">
      <c r="N447">
        <v>7</v>
      </c>
    </row>
    <row r="448" spans="14:14" x14ac:dyDescent="0.25">
      <c r="N448">
        <v>7</v>
      </c>
    </row>
    <row r="449" spans="14:14" x14ac:dyDescent="0.25">
      <c r="N449">
        <v>7</v>
      </c>
    </row>
    <row r="450" spans="14:14" x14ac:dyDescent="0.25">
      <c r="N450">
        <v>7</v>
      </c>
    </row>
    <row r="451" spans="14:14" x14ac:dyDescent="0.25">
      <c r="N451">
        <v>7</v>
      </c>
    </row>
    <row r="452" spans="14:14" x14ac:dyDescent="0.25">
      <c r="N452">
        <v>7</v>
      </c>
    </row>
    <row r="453" spans="14:14" x14ac:dyDescent="0.25">
      <c r="N453">
        <v>7</v>
      </c>
    </row>
    <row r="454" spans="14:14" x14ac:dyDescent="0.25">
      <c r="N454">
        <v>7</v>
      </c>
    </row>
    <row r="455" spans="14:14" x14ac:dyDescent="0.25">
      <c r="N455">
        <v>14</v>
      </c>
    </row>
    <row r="456" spans="14:14" x14ac:dyDescent="0.25">
      <c r="N456">
        <v>14</v>
      </c>
    </row>
    <row r="457" spans="14:14" x14ac:dyDescent="0.25">
      <c r="N457">
        <v>14</v>
      </c>
    </row>
    <row r="458" spans="14:14" x14ac:dyDescent="0.25">
      <c r="N458">
        <v>7</v>
      </c>
    </row>
    <row r="459" spans="14:14" x14ac:dyDescent="0.25">
      <c r="N459">
        <v>7</v>
      </c>
    </row>
    <row r="460" spans="14:14" x14ac:dyDescent="0.25">
      <c r="N460">
        <v>7</v>
      </c>
    </row>
    <row r="461" spans="14:14" x14ac:dyDescent="0.25">
      <c r="N461">
        <v>7</v>
      </c>
    </row>
    <row r="462" spans="14:14" x14ac:dyDescent="0.25">
      <c r="N462">
        <v>7</v>
      </c>
    </row>
    <row r="463" spans="14:14" x14ac:dyDescent="0.25">
      <c r="N463">
        <v>7</v>
      </c>
    </row>
    <row r="464" spans="14:14" x14ac:dyDescent="0.25">
      <c r="N464">
        <v>7</v>
      </c>
    </row>
    <row r="465" spans="14:14" x14ac:dyDescent="0.25">
      <c r="N465">
        <v>7</v>
      </c>
    </row>
    <row r="466" spans="14:14" x14ac:dyDescent="0.25">
      <c r="N466">
        <v>14</v>
      </c>
    </row>
    <row r="467" spans="14:14" x14ac:dyDescent="0.25">
      <c r="N467">
        <v>14</v>
      </c>
    </row>
    <row r="468" spans="14:14" x14ac:dyDescent="0.25">
      <c r="N468">
        <v>14</v>
      </c>
    </row>
    <row r="469" spans="14:14" x14ac:dyDescent="0.25">
      <c r="N469">
        <v>14</v>
      </c>
    </row>
    <row r="470" spans="14:14" x14ac:dyDescent="0.25">
      <c r="N470">
        <v>14</v>
      </c>
    </row>
    <row r="471" spans="14:14" x14ac:dyDescent="0.25">
      <c r="N471">
        <v>14</v>
      </c>
    </row>
    <row r="472" spans="14:14" x14ac:dyDescent="0.25">
      <c r="N472">
        <v>14</v>
      </c>
    </row>
    <row r="473" spans="14:14" x14ac:dyDescent="0.25">
      <c r="N473">
        <v>14</v>
      </c>
    </row>
    <row r="474" spans="14:14" x14ac:dyDescent="0.25">
      <c r="N474">
        <v>14</v>
      </c>
    </row>
    <row r="475" spans="14:14" x14ac:dyDescent="0.25">
      <c r="N475">
        <v>14</v>
      </c>
    </row>
    <row r="476" spans="14:14" x14ac:dyDescent="0.25">
      <c r="N476">
        <v>14</v>
      </c>
    </row>
    <row r="477" spans="14:14" x14ac:dyDescent="0.25">
      <c r="N477">
        <v>14</v>
      </c>
    </row>
    <row r="478" spans="14:14" x14ac:dyDescent="0.25">
      <c r="N478">
        <v>14</v>
      </c>
    </row>
    <row r="479" spans="14:14" x14ac:dyDescent="0.25">
      <c r="N479">
        <v>14</v>
      </c>
    </row>
    <row r="480" spans="14:14" x14ac:dyDescent="0.25">
      <c r="N480">
        <v>14</v>
      </c>
    </row>
    <row r="481" spans="14:14" x14ac:dyDescent="0.25">
      <c r="N481">
        <v>14</v>
      </c>
    </row>
    <row r="482" spans="14:14" x14ac:dyDescent="0.25">
      <c r="N482">
        <v>14</v>
      </c>
    </row>
    <row r="483" spans="14:14" x14ac:dyDescent="0.25">
      <c r="N483">
        <v>14</v>
      </c>
    </row>
    <row r="484" spans="14:14" x14ac:dyDescent="0.25">
      <c r="N484">
        <v>14</v>
      </c>
    </row>
    <row r="485" spans="14:14" x14ac:dyDescent="0.25">
      <c r="N485">
        <v>14</v>
      </c>
    </row>
    <row r="486" spans="14:14" x14ac:dyDescent="0.25">
      <c r="N486">
        <v>14</v>
      </c>
    </row>
    <row r="487" spans="14:14" x14ac:dyDescent="0.25">
      <c r="N487">
        <v>7</v>
      </c>
    </row>
    <row r="488" spans="14:14" x14ac:dyDescent="0.25">
      <c r="N488">
        <v>7</v>
      </c>
    </row>
    <row r="489" spans="14:14" x14ac:dyDescent="0.25">
      <c r="N489">
        <v>7</v>
      </c>
    </row>
    <row r="490" spans="14:14" x14ac:dyDescent="0.25">
      <c r="N490">
        <v>7</v>
      </c>
    </row>
    <row r="491" spans="14:14" x14ac:dyDescent="0.25">
      <c r="N491">
        <v>7</v>
      </c>
    </row>
    <row r="492" spans="14:14" x14ac:dyDescent="0.25">
      <c r="N492">
        <v>7</v>
      </c>
    </row>
    <row r="493" spans="14:14" x14ac:dyDescent="0.25">
      <c r="N493">
        <v>7</v>
      </c>
    </row>
    <row r="494" spans="14:14" x14ac:dyDescent="0.25">
      <c r="N494">
        <v>7</v>
      </c>
    </row>
    <row r="495" spans="14:14" x14ac:dyDescent="0.25">
      <c r="N495">
        <v>7</v>
      </c>
    </row>
    <row r="496" spans="14:14" x14ac:dyDescent="0.25">
      <c r="N496">
        <v>7</v>
      </c>
    </row>
    <row r="497" spans="14:14" x14ac:dyDescent="0.25">
      <c r="N497">
        <v>7</v>
      </c>
    </row>
    <row r="498" spans="14:14" x14ac:dyDescent="0.25">
      <c r="N498">
        <v>7</v>
      </c>
    </row>
    <row r="499" spans="14:14" x14ac:dyDescent="0.25">
      <c r="N499">
        <v>7</v>
      </c>
    </row>
    <row r="500" spans="14:14" x14ac:dyDescent="0.25">
      <c r="N500">
        <v>7</v>
      </c>
    </row>
    <row r="501" spans="14:14" x14ac:dyDescent="0.25">
      <c r="N501">
        <v>7</v>
      </c>
    </row>
    <row r="502" spans="14:14" x14ac:dyDescent="0.25">
      <c r="N502">
        <v>7</v>
      </c>
    </row>
    <row r="503" spans="14:14" x14ac:dyDescent="0.25">
      <c r="N503">
        <v>7</v>
      </c>
    </row>
    <row r="504" spans="14:14" x14ac:dyDescent="0.25">
      <c r="N504">
        <v>7</v>
      </c>
    </row>
    <row r="505" spans="14:14" x14ac:dyDescent="0.25">
      <c r="N505">
        <v>14</v>
      </c>
    </row>
    <row r="506" spans="14:14" x14ac:dyDescent="0.25">
      <c r="N506">
        <v>14</v>
      </c>
    </row>
    <row r="507" spans="14:14" x14ac:dyDescent="0.25">
      <c r="N507">
        <v>14</v>
      </c>
    </row>
    <row r="508" spans="14:14" x14ac:dyDescent="0.25">
      <c r="N508">
        <v>14</v>
      </c>
    </row>
    <row r="509" spans="14:14" x14ac:dyDescent="0.25">
      <c r="N509">
        <v>14</v>
      </c>
    </row>
    <row r="510" spans="14:14" x14ac:dyDescent="0.25">
      <c r="N510">
        <v>14</v>
      </c>
    </row>
    <row r="511" spans="14:14" x14ac:dyDescent="0.25">
      <c r="N511">
        <v>14</v>
      </c>
    </row>
    <row r="512" spans="14:14" x14ac:dyDescent="0.25">
      <c r="N512">
        <v>14</v>
      </c>
    </row>
    <row r="513" spans="14:14" x14ac:dyDescent="0.25">
      <c r="N513">
        <v>14</v>
      </c>
    </row>
    <row r="514" spans="14:14" x14ac:dyDescent="0.25">
      <c r="N514">
        <v>14</v>
      </c>
    </row>
    <row r="515" spans="14:14" x14ac:dyDescent="0.25">
      <c r="N515">
        <v>14</v>
      </c>
    </row>
    <row r="516" spans="14:14" x14ac:dyDescent="0.25">
      <c r="N516">
        <v>14</v>
      </c>
    </row>
    <row r="517" spans="14:14" x14ac:dyDescent="0.25">
      <c r="N517">
        <v>14</v>
      </c>
    </row>
    <row r="518" spans="14:14" x14ac:dyDescent="0.25">
      <c r="N518">
        <v>14</v>
      </c>
    </row>
    <row r="519" spans="14:14" x14ac:dyDescent="0.25">
      <c r="N519">
        <v>14</v>
      </c>
    </row>
    <row r="520" spans="14:14" x14ac:dyDescent="0.25">
      <c r="N520">
        <v>14</v>
      </c>
    </row>
    <row r="521" spans="14:14" x14ac:dyDescent="0.25">
      <c r="N521">
        <v>14</v>
      </c>
    </row>
    <row r="522" spans="14:14" x14ac:dyDescent="0.25">
      <c r="N522">
        <v>14</v>
      </c>
    </row>
    <row r="523" spans="14:14" x14ac:dyDescent="0.25">
      <c r="N523">
        <v>14</v>
      </c>
    </row>
    <row r="524" spans="14:14" x14ac:dyDescent="0.25">
      <c r="N524">
        <v>14</v>
      </c>
    </row>
    <row r="525" spans="14:14" x14ac:dyDescent="0.25">
      <c r="N525">
        <v>14</v>
      </c>
    </row>
    <row r="526" spans="14:14" x14ac:dyDescent="0.25">
      <c r="N526">
        <v>14</v>
      </c>
    </row>
    <row r="527" spans="14:14" x14ac:dyDescent="0.25">
      <c r="N527">
        <v>14</v>
      </c>
    </row>
    <row r="528" spans="14:14" x14ac:dyDescent="0.25">
      <c r="N528">
        <v>14</v>
      </c>
    </row>
    <row r="529" spans="14:20" x14ac:dyDescent="0.25">
      <c r="N529">
        <v>14</v>
      </c>
    </row>
    <row r="530" spans="14:20" x14ac:dyDescent="0.25">
      <c r="N530">
        <v>14</v>
      </c>
    </row>
    <row r="531" spans="14:20" x14ac:dyDescent="0.25">
      <c r="N531">
        <v>14</v>
      </c>
    </row>
    <row r="532" spans="14:20" x14ac:dyDescent="0.25">
      <c r="N532">
        <v>14</v>
      </c>
    </row>
    <row r="533" spans="14:20" x14ac:dyDescent="0.25">
      <c r="N533">
        <v>14</v>
      </c>
    </row>
    <row r="534" spans="14:20" x14ac:dyDescent="0.25">
      <c r="N534">
        <v>14</v>
      </c>
    </row>
    <row r="535" spans="14:20" x14ac:dyDescent="0.25">
      <c r="N535">
        <v>14</v>
      </c>
      <c r="S535">
        <v>47456405886</v>
      </c>
      <c r="T535">
        <f>((S535-$S$535)/1000)/60</f>
        <v>0</v>
      </c>
    </row>
    <row r="536" spans="14:20" x14ac:dyDescent="0.25">
      <c r="N536">
        <v>7</v>
      </c>
      <c r="S536">
        <v>47456405886</v>
      </c>
      <c r="T536">
        <f t="shared" ref="T536:T599" si="0">((S536-$S$535)/1000)/60</f>
        <v>0</v>
      </c>
    </row>
    <row r="537" spans="14:20" x14ac:dyDescent="0.25">
      <c r="N537">
        <v>7</v>
      </c>
      <c r="S537">
        <v>47456410612</v>
      </c>
      <c r="T537">
        <f t="shared" si="0"/>
        <v>7.8766666666666665E-2</v>
      </c>
    </row>
    <row r="538" spans="14:20" x14ac:dyDescent="0.25">
      <c r="N538">
        <v>7</v>
      </c>
      <c r="S538">
        <v>47456410612</v>
      </c>
      <c r="T538">
        <f t="shared" si="0"/>
        <v>7.8766666666666665E-2</v>
      </c>
    </row>
    <row r="539" spans="14:20" x14ac:dyDescent="0.25">
      <c r="N539">
        <v>14</v>
      </c>
      <c r="S539">
        <v>47456410612</v>
      </c>
      <c r="T539">
        <f t="shared" si="0"/>
        <v>7.8766666666666665E-2</v>
      </c>
    </row>
    <row r="540" spans="14:20" x14ac:dyDescent="0.25">
      <c r="N540">
        <v>14</v>
      </c>
      <c r="S540">
        <v>47456410612</v>
      </c>
      <c r="T540">
        <f t="shared" si="0"/>
        <v>7.8766666666666665E-2</v>
      </c>
    </row>
    <row r="541" spans="14:20" x14ac:dyDescent="0.25">
      <c r="N541">
        <v>14</v>
      </c>
      <c r="S541">
        <v>47456410612</v>
      </c>
      <c r="T541">
        <f t="shared" si="0"/>
        <v>7.8766666666666665E-2</v>
      </c>
    </row>
    <row r="542" spans="14:20" x14ac:dyDescent="0.25">
      <c r="N542">
        <v>14</v>
      </c>
      <c r="S542">
        <v>47456410612</v>
      </c>
      <c r="T542">
        <f t="shared" si="0"/>
        <v>7.8766666666666665E-2</v>
      </c>
    </row>
    <row r="543" spans="14:20" x14ac:dyDescent="0.25">
      <c r="N543">
        <v>14</v>
      </c>
      <c r="S543">
        <v>47456410612</v>
      </c>
      <c r="T543">
        <f t="shared" si="0"/>
        <v>7.8766666666666665E-2</v>
      </c>
    </row>
    <row r="544" spans="14:20" x14ac:dyDescent="0.25">
      <c r="N544">
        <v>7</v>
      </c>
      <c r="S544">
        <v>47456410612</v>
      </c>
      <c r="T544">
        <f t="shared" si="0"/>
        <v>7.8766666666666665E-2</v>
      </c>
    </row>
    <row r="545" spans="14:20" x14ac:dyDescent="0.25">
      <c r="N545">
        <v>7</v>
      </c>
      <c r="S545">
        <v>47456410612</v>
      </c>
      <c r="T545">
        <f t="shared" si="0"/>
        <v>7.8766666666666665E-2</v>
      </c>
    </row>
    <row r="546" spans="14:20" x14ac:dyDescent="0.25">
      <c r="N546">
        <v>7</v>
      </c>
      <c r="S546">
        <v>47456410612</v>
      </c>
      <c r="T546">
        <f t="shared" si="0"/>
        <v>7.8766666666666665E-2</v>
      </c>
    </row>
    <row r="547" spans="14:20" x14ac:dyDescent="0.25">
      <c r="N547">
        <v>7</v>
      </c>
      <c r="S547">
        <v>47456410612</v>
      </c>
      <c r="T547">
        <f t="shared" si="0"/>
        <v>7.8766666666666665E-2</v>
      </c>
    </row>
    <row r="548" spans="14:20" x14ac:dyDescent="0.25">
      <c r="N548">
        <v>7</v>
      </c>
      <c r="S548">
        <v>47456410612</v>
      </c>
      <c r="T548">
        <f t="shared" si="0"/>
        <v>7.8766666666666665E-2</v>
      </c>
    </row>
    <row r="549" spans="14:20" x14ac:dyDescent="0.25">
      <c r="N549">
        <v>7</v>
      </c>
      <c r="S549">
        <v>47456410612</v>
      </c>
      <c r="T549">
        <f t="shared" si="0"/>
        <v>7.8766666666666665E-2</v>
      </c>
    </row>
    <row r="550" spans="14:20" x14ac:dyDescent="0.25">
      <c r="N550">
        <v>7</v>
      </c>
      <c r="S550">
        <v>47456410612</v>
      </c>
      <c r="T550">
        <f t="shared" si="0"/>
        <v>7.8766666666666665E-2</v>
      </c>
    </row>
    <row r="551" spans="14:20" x14ac:dyDescent="0.25">
      <c r="N551">
        <v>7</v>
      </c>
      <c r="S551">
        <v>47456410612</v>
      </c>
      <c r="T551">
        <f t="shared" si="0"/>
        <v>7.8766666666666665E-2</v>
      </c>
    </row>
    <row r="552" spans="14:20" x14ac:dyDescent="0.25">
      <c r="N552">
        <v>7</v>
      </c>
      <c r="S552">
        <v>47456410612</v>
      </c>
      <c r="T552">
        <f t="shared" si="0"/>
        <v>7.8766666666666665E-2</v>
      </c>
    </row>
    <row r="553" spans="14:20" x14ac:dyDescent="0.25">
      <c r="N553">
        <v>7</v>
      </c>
      <c r="S553">
        <v>47456416648</v>
      </c>
      <c r="T553">
        <f t="shared" si="0"/>
        <v>0.17936666666666667</v>
      </c>
    </row>
    <row r="554" spans="14:20" x14ac:dyDescent="0.25">
      <c r="N554">
        <v>7</v>
      </c>
      <c r="S554">
        <v>47456416648</v>
      </c>
      <c r="T554">
        <f t="shared" si="0"/>
        <v>0.17936666666666667</v>
      </c>
    </row>
    <row r="555" spans="14:20" x14ac:dyDescent="0.25">
      <c r="N555">
        <v>7</v>
      </c>
      <c r="S555">
        <v>47456416648</v>
      </c>
      <c r="T555">
        <f t="shared" si="0"/>
        <v>0.17936666666666667</v>
      </c>
    </row>
    <row r="556" spans="14:20" x14ac:dyDescent="0.25">
      <c r="N556">
        <v>7</v>
      </c>
      <c r="S556">
        <v>47456419312</v>
      </c>
      <c r="T556">
        <f t="shared" si="0"/>
        <v>0.22376666666666667</v>
      </c>
    </row>
    <row r="557" spans="14:20" x14ac:dyDescent="0.25">
      <c r="N557">
        <v>7</v>
      </c>
      <c r="S557">
        <v>47456419312</v>
      </c>
      <c r="T557">
        <f t="shared" si="0"/>
        <v>0.22376666666666667</v>
      </c>
    </row>
    <row r="558" spans="14:20" x14ac:dyDescent="0.25">
      <c r="N558">
        <v>7</v>
      </c>
      <c r="S558">
        <v>47456419312</v>
      </c>
      <c r="T558">
        <f t="shared" si="0"/>
        <v>0.22376666666666667</v>
      </c>
    </row>
    <row r="559" spans="14:20" x14ac:dyDescent="0.25">
      <c r="N559">
        <v>7</v>
      </c>
      <c r="S559">
        <v>47456419312</v>
      </c>
      <c r="T559">
        <f t="shared" si="0"/>
        <v>0.22376666666666667</v>
      </c>
    </row>
    <row r="560" spans="14:20" x14ac:dyDescent="0.25">
      <c r="N560">
        <v>7</v>
      </c>
      <c r="S560">
        <v>47456419312</v>
      </c>
      <c r="T560">
        <f t="shared" si="0"/>
        <v>0.22376666666666667</v>
      </c>
    </row>
    <row r="561" spans="14:20" x14ac:dyDescent="0.25">
      <c r="N561">
        <v>14</v>
      </c>
      <c r="S561">
        <v>47456419312</v>
      </c>
      <c r="T561">
        <f t="shared" si="0"/>
        <v>0.22376666666666667</v>
      </c>
    </row>
    <row r="562" spans="14:20" x14ac:dyDescent="0.25">
      <c r="N562">
        <v>14</v>
      </c>
      <c r="S562">
        <v>47456419312</v>
      </c>
      <c r="T562">
        <f t="shared" si="0"/>
        <v>0.22376666666666667</v>
      </c>
    </row>
    <row r="563" spans="14:20" x14ac:dyDescent="0.25">
      <c r="N563">
        <v>14</v>
      </c>
      <c r="S563">
        <v>47456419312</v>
      </c>
      <c r="T563">
        <f t="shared" si="0"/>
        <v>0.22376666666666667</v>
      </c>
    </row>
    <row r="564" spans="14:20" x14ac:dyDescent="0.25">
      <c r="N564">
        <v>7</v>
      </c>
      <c r="S564">
        <v>47456419312</v>
      </c>
      <c r="T564">
        <f t="shared" si="0"/>
        <v>0.22376666666666667</v>
      </c>
    </row>
    <row r="565" spans="14:20" x14ac:dyDescent="0.25">
      <c r="N565">
        <v>7</v>
      </c>
      <c r="S565">
        <v>47456425358</v>
      </c>
      <c r="T565">
        <f t="shared" si="0"/>
        <v>0.32453333333333334</v>
      </c>
    </row>
    <row r="566" spans="14:20" x14ac:dyDescent="0.25">
      <c r="N566">
        <v>7</v>
      </c>
      <c r="S566">
        <v>47456425358</v>
      </c>
      <c r="T566">
        <f t="shared" si="0"/>
        <v>0.32453333333333334</v>
      </c>
    </row>
    <row r="567" spans="14:20" x14ac:dyDescent="0.25">
      <c r="N567">
        <v>7</v>
      </c>
      <c r="S567">
        <v>47456425358</v>
      </c>
      <c r="T567">
        <f t="shared" si="0"/>
        <v>0.32453333333333334</v>
      </c>
    </row>
    <row r="568" spans="14:20" x14ac:dyDescent="0.25">
      <c r="N568">
        <v>7</v>
      </c>
      <c r="S568">
        <v>47456425358</v>
      </c>
      <c r="T568">
        <f t="shared" si="0"/>
        <v>0.32453333333333334</v>
      </c>
    </row>
    <row r="569" spans="14:20" x14ac:dyDescent="0.25">
      <c r="N569">
        <v>7</v>
      </c>
      <c r="S569">
        <v>47456429168</v>
      </c>
      <c r="T569">
        <f t="shared" si="0"/>
        <v>0.38803333333333334</v>
      </c>
    </row>
    <row r="570" spans="14:20" x14ac:dyDescent="0.25">
      <c r="S570">
        <v>47456429168</v>
      </c>
      <c r="T570">
        <f t="shared" si="0"/>
        <v>0.38803333333333334</v>
      </c>
    </row>
    <row r="571" spans="14:20" x14ac:dyDescent="0.25">
      <c r="S571">
        <v>47456429168</v>
      </c>
      <c r="T571">
        <f t="shared" si="0"/>
        <v>0.38803333333333334</v>
      </c>
    </row>
    <row r="572" spans="14:20" x14ac:dyDescent="0.25">
      <c r="S572">
        <v>47456429168</v>
      </c>
      <c r="T572">
        <f t="shared" si="0"/>
        <v>0.38803333333333334</v>
      </c>
    </row>
    <row r="573" spans="14:20" x14ac:dyDescent="0.25">
      <c r="S573">
        <v>47456429168</v>
      </c>
      <c r="T573">
        <f t="shared" si="0"/>
        <v>0.38803333333333334</v>
      </c>
    </row>
    <row r="574" spans="14:20" x14ac:dyDescent="0.25">
      <c r="S574">
        <v>47456429168</v>
      </c>
      <c r="T574">
        <f t="shared" si="0"/>
        <v>0.38803333333333334</v>
      </c>
    </row>
    <row r="575" spans="14:20" x14ac:dyDescent="0.25">
      <c r="S575">
        <v>47456429168</v>
      </c>
      <c r="T575">
        <f t="shared" si="0"/>
        <v>0.38803333333333334</v>
      </c>
    </row>
    <row r="576" spans="14:20" x14ac:dyDescent="0.25">
      <c r="S576">
        <v>47456429168</v>
      </c>
      <c r="T576">
        <f t="shared" si="0"/>
        <v>0.38803333333333334</v>
      </c>
    </row>
    <row r="577" spans="19:20" x14ac:dyDescent="0.25">
      <c r="S577">
        <v>47456429168</v>
      </c>
      <c r="T577">
        <f t="shared" si="0"/>
        <v>0.38803333333333334</v>
      </c>
    </row>
    <row r="578" spans="19:20" x14ac:dyDescent="0.25">
      <c r="S578">
        <v>47456429168</v>
      </c>
      <c r="T578">
        <f t="shared" si="0"/>
        <v>0.38803333333333334</v>
      </c>
    </row>
    <row r="579" spans="19:20" x14ac:dyDescent="0.25">
      <c r="S579">
        <v>47456429168</v>
      </c>
      <c r="T579">
        <f t="shared" si="0"/>
        <v>0.38803333333333334</v>
      </c>
    </row>
    <row r="580" spans="19:20" x14ac:dyDescent="0.25">
      <c r="S580">
        <v>47456429168</v>
      </c>
      <c r="T580">
        <f t="shared" si="0"/>
        <v>0.38803333333333334</v>
      </c>
    </row>
    <row r="581" spans="19:20" x14ac:dyDescent="0.25">
      <c r="S581">
        <v>47456429168</v>
      </c>
      <c r="T581">
        <f t="shared" si="0"/>
        <v>0.38803333333333334</v>
      </c>
    </row>
    <row r="582" spans="19:20" x14ac:dyDescent="0.25">
      <c r="S582">
        <v>47456429168</v>
      </c>
      <c r="T582">
        <f t="shared" si="0"/>
        <v>0.38803333333333334</v>
      </c>
    </row>
    <row r="583" spans="19:20" x14ac:dyDescent="0.25">
      <c r="S583">
        <v>47456429168</v>
      </c>
      <c r="T583">
        <f t="shared" si="0"/>
        <v>0.38803333333333334</v>
      </c>
    </row>
    <row r="584" spans="19:20" x14ac:dyDescent="0.25">
      <c r="S584">
        <v>47456429168</v>
      </c>
      <c r="T584">
        <f t="shared" si="0"/>
        <v>0.38803333333333334</v>
      </c>
    </row>
    <row r="585" spans="19:20" x14ac:dyDescent="0.25">
      <c r="S585">
        <v>47456429168</v>
      </c>
      <c r="T585">
        <f t="shared" si="0"/>
        <v>0.38803333333333334</v>
      </c>
    </row>
    <row r="586" spans="19:20" x14ac:dyDescent="0.25">
      <c r="S586">
        <v>47456435825</v>
      </c>
      <c r="T586">
        <f t="shared" si="0"/>
        <v>0.49898333333333333</v>
      </c>
    </row>
    <row r="587" spans="19:20" x14ac:dyDescent="0.25">
      <c r="S587">
        <v>47456435825</v>
      </c>
      <c r="T587">
        <f t="shared" si="0"/>
        <v>0.49898333333333333</v>
      </c>
    </row>
    <row r="588" spans="19:20" x14ac:dyDescent="0.25">
      <c r="S588">
        <v>47456435825</v>
      </c>
      <c r="T588">
        <f t="shared" si="0"/>
        <v>0.49898333333333333</v>
      </c>
    </row>
    <row r="589" spans="19:20" x14ac:dyDescent="0.25">
      <c r="S589">
        <v>47456435825</v>
      </c>
      <c r="T589">
        <f t="shared" si="0"/>
        <v>0.49898333333333333</v>
      </c>
    </row>
    <row r="590" spans="19:20" x14ac:dyDescent="0.25">
      <c r="S590">
        <v>47456435825</v>
      </c>
      <c r="T590">
        <f t="shared" si="0"/>
        <v>0.49898333333333333</v>
      </c>
    </row>
    <row r="591" spans="19:20" x14ac:dyDescent="0.25">
      <c r="S591">
        <v>47456435825</v>
      </c>
      <c r="T591">
        <f t="shared" si="0"/>
        <v>0.49898333333333333</v>
      </c>
    </row>
    <row r="592" spans="19:20" x14ac:dyDescent="0.25">
      <c r="S592">
        <v>47456435825</v>
      </c>
      <c r="T592">
        <f t="shared" si="0"/>
        <v>0.49898333333333333</v>
      </c>
    </row>
    <row r="593" spans="19:20" x14ac:dyDescent="0.25">
      <c r="S593">
        <v>47456435825</v>
      </c>
      <c r="T593">
        <f t="shared" si="0"/>
        <v>0.49898333333333333</v>
      </c>
    </row>
    <row r="594" spans="19:20" x14ac:dyDescent="0.25">
      <c r="S594">
        <v>47456435825</v>
      </c>
      <c r="T594">
        <f t="shared" si="0"/>
        <v>0.49898333333333333</v>
      </c>
    </row>
    <row r="595" spans="19:20" x14ac:dyDescent="0.25">
      <c r="S595">
        <v>47456435825</v>
      </c>
      <c r="T595">
        <f t="shared" si="0"/>
        <v>0.49898333333333333</v>
      </c>
    </row>
    <row r="596" spans="19:20" x14ac:dyDescent="0.25">
      <c r="S596">
        <v>47456435825</v>
      </c>
      <c r="T596">
        <f t="shared" si="0"/>
        <v>0.49898333333333333</v>
      </c>
    </row>
    <row r="597" spans="19:20" x14ac:dyDescent="0.25">
      <c r="S597">
        <v>47456435825</v>
      </c>
      <c r="T597">
        <f t="shared" si="0"/>
        <v>0.49898333333333333</v>
      </c>
    </row>
    <row r="598" spans="19:20" x14ac:dyDescent="0.25">
      <c r="S598">
        <v>47456435825</v>
      </c>
      <c r="T598">
        <f t="shared" si="0"/>
        <v>0.49898333333333333</v>
      </c>
    </row>
    <row r="599" spans="19:20" x14ac:dyDescent="0.25">
      <c r="S599">
        <v>47456435825</v>
      </c>
      <c r="T599">
        <f t="shared" si="0"/>
        <v>0.49898333333333333</v>
      </c>
    </row>
    <row r="600" spans="19:20" x14ac:dyDescent="0.25">
      <c r="S600">
        <v>47456435825</v>
      </c>
      <c r="T600">
        <f t="shared" ref="T600:T663" si="1">((S600-$S$535)/1000)/60</f>
        <v>0.49898333333333333</v>
      </c>
    </row>
    <row r="601" spans="19:20" x14ac:dyDescent="0.25">
      <c r="S601">
        <v>47456435825</v>
      </c>
      <c r="T601">
        <f t="shared" si="1"/>
        <v>0.49898333333333333</v>
      </c>
    </row>
    <row r="602" spans="19:20" x14ac:dyDescent="0.25">
      <c r="S602">
        <v>47456435825</v>
      </c>
      <c r="T602">
        <f t="shared" si="1"/>
        <v>0.49898333333333333</v>
      </c>
    </row>
    <row r="603" spans="19:20" x14ac:dyDescent="0.25">
      <c r="S603">
        <v>47456457406</v>
      </c>
      <c r="T603">
        <f t="shared" si="1"/>
        <v>0.85866666666666669</v>
      </c>
    </row>
    <row r="604" spans="19:20" x14ac:dyDescent="0.25">
      <c r="S604">
        <v>47456457406</v>
      </c>
      <c r="T604">
        <f t="shared" si="1"/>
        <v>0.85866666666666669</v>
      </c>
    </row>
    <row r="605" spans="19:20" x14ac:dyDescent="0.25">
      <c r="S605">
        <v>47456457406</v>
      </c>
      <c r="T605">
        <f t="shared" si="1"/>
        <v>0.85866666666666669</v>
      </c>
    </row>
    <row r="606" spans="19:20" x14ac:dyDescent="0.25">
      <c r="S606">
        <v>47456457406</v>
      </c>
      <c r="T606">
        <f t="shared" si="1"/>
        <v>0.85866666666666669</v>
      </c>
    </row>
    <row r="607" spans="19:20" x14ac:dyDescent="0.25">
      <c r="S607">
        <v>47456457406</v>
      </c>
      <c r="T607">
        <f t="shared" si="1"/>
        <v>0.85866666666666669</v>
      </c>
    </row>
    <row r="608" spans="19:20" x14ac:dyDescent="0.25">
      <c r="S608">
        <v>47456458511</v>
      </c>
      <c r="T608">
        <f t="shared" si="1"/>
        <v>0.87708333333333333</v>
      </c>
    </row>
    <row r="609" spans="19:20" x14ac:dyDescent="0.25">
      <c r="S609">
        <v>47456459050</v>
      </c>
      <c r="T609">
        <f t="shared" si="1"/>
        <v>0.88606666666666667</v>
      </c>
    </row>
    <row r="610" spans="19:20" x14ac:dyDescent="0.25">
      <c r="S610">
        <v>47456459050</v>
      </c>
      <c r="T610">
        <f t="shared" si="1"/>
        <v>0.88606666666666667</v>
      </c>
    </row>
    <row r="611" spans="19:20" x14ac:dyDescent="0.25">
      <c r="S611">
        <v>47456459050</v>
      </c>
      <c r="T611">
        <f t="shared" si="1"/>
        <v>0.88606666666666667</v>
      </c>
    </row>
    <row r="612" spans="19:20" x14ac:dyDescent="0.25">
      <c r="S612">
        <v>47456460822</v>
      </c>
      <c r="T612">
        <f t="shared" si="1"/>
        <v>0.91559999999999997</v>
      </c>
    </row>
    <row r="613" spans="19:20" x14ac:dyDescent="0.25">
      <c r="S613">
        <v>47456460822</v>
      </c>
      <c r="T613">
        <f t="shared" si="1"/>
        <v>0.91559999999999997</v>
      </c>
    </row>
    <row r="614" spans="19:20" x14ac:dyDescent="0.25">
      <c r="S614">
        <v>47456461914</v>
      </c>
      <c r="T614">
        <f t="shared" si="1"/>
        <v>0.93379999999999996</v>
      </c>
    </row>
    <row r="615" spans="19:20" x14ac:dyDescent="0.25">
      <c r="S615">
        <v>47456461914</v>
      </c>
      <c r="T615">
        <f t="shared" si="1"/>
        <v>0.93379999999999996</v>
      </c>
    </row>
    <row r="616" spans="19:20" x14ac:dyDescent="0.25">
      <c r="S616">
        <v>47456461914</v>
      </c>
      <c r="T616">
        <f t="shared" si="1"/>
        <v>0.93379999999999996</v>
      </c>
    </row>
    <row r="617" spans="19:20" x14ac:dyDescent="0.25">
      <c r="S617">
        <v>47456461914</v>
      </c>
      <c r="T617">
        <f t="shared" si="1"/>
        <v>0.93379999999999996</v>
      </c>
    </row>
    <row r="618" spans="19:20" x14ac:dyDescent="0.25">
      <c r="S618">
        <v>47456461914</v>
      </c>
      <c r="T618">
        <f t="shared" si="1"/>
        <v>0.93379999999999996</v>
      </c>
    </row>
    <row r="619" spans="19:20" x14ac:dyDescent="0.25">
      <c r="S619">
        <v>47456461914</v>
      </c>
      <c r="T619">
        <f t="shared" si="1"/>
        <v>0.93379999999999996</v>
      </c>
    </row>
    <row r="620" spans="19:20" x14ac:dyDescent="0.25">
      <c r="S620">
        <v>47456463576</v>
      </c>
      <c r="T620">
        <f t="shared" si="1"/>
        <v>0.96149999999999991</v>
      </c>
    </row>
    <row r="621" spans="19:20" x14ac:dyDescent="0.25">
      <c r="S621">
        <v>47456463576</v>
      </c>
      <c r="T621">
        <f t="shared" si="1"/>
        <v>0.96149999999999991</v>
      </c>
    </row>
    <row r="622" spans="19:20" x14ac:dyDescent="0.25">
      <c r="S622">
        <v>47456463576</v>
      </c>
      <c r="T622">
        <f t="shared" si="1"/>
        <v>0.96149999999999991</v>
      </c>
    </row>
    <row r="623" spans="19:20" x14ac:dyDescent="0.25">
      <c r="S623">
        <v>47456463576</v>
      </c>
      <c r="T623">
        <f t="shared" si="1"/>
        <v>0.96149999999999991</v>
      </c>
    </row>
    <row r="624" spans="19:20" x14ac:dyDescent="0.25">
      <c r="S624">
        <v>47456463576</v>
      </c>
      <c r="T624">
        <f t="shared" si="1"/>
        <v>0.96149999999999991</v>
      </c>
    </row>
    <row r="625" spans="19:20" x14ac:dyDescent="0.25">
      <c r="S625">
        <v>47456463576</v>
      </c>
      <c r="T625">
        <f t="shared" si="1"/>
        <v>0.96149999999999991</v>
      </c>
    </row>
    <row r="626" spans="19:20" x14ac:dyDescent="0.25">
      <c r="S626">
        <v>47456463576</v>
      </c>
      <c r="T626">
        <f t="shared" si="1"/>
        <v>0.96149999999999991</v>
      </c>
    </row>
    <row r="627" spans="19:20" x14ac:dyDescent="0.25">
      <c r="S627">
        <v>47456463576</v>
      </c>
      <c r="T627">
        <f t="shared" si="1"/>
        <v>0.96149999999999991</v>
      </c>
    </row>
    <row r="628" spans="19:20" x14ac:dyDescent="0.25">
      <c r="S628">
        <v>47456463576</v>
      </c>
      <c r="T628">
        <f t="shared" si="1"/>
        <v>0.96149999999999991</v>
      </c>
    </row>
    <row r="629" spans="19:20" x14ac:dyDescent="0.25">
      <c r="S629">
        <v>47456476141</v>
      </c>
      <c r="T629">
        <f t="shared" si="1"/>
        <v>1.1709166666666666</v>
      </c>
    </row>
    <row r="630" spans="19:20" x14ac:dyDescent="0.25">
      <c r="S630">
        <v>47456476141</v>
      </c>
      <c r="T630">
        <f t="shared" si="1"/>
        <v>1.1709166666666666</v>
      </c>
    </row>
    <row r="631" spans="19:20" x14ac:dyDescent="0.25">
      <c r="S631">
        <v>47456476141</v>
      </c>
      <c r="T631">
        <f t="shared" si="1"/>
        <v>1.1709166666666666</v>
      </c>
    </row>
    <row r="632" spans="19:20" x14ac:dyDescent="0.25">
      <c r="S632">
        <v>47456476141</v>
      </c>
      <c r="T632">
        <f t="shared" si="1"/>
        <v>1.1709166666666666</v>
      </c>
    </row>
    <row r="633" spans="19:20" x14ac:dyDescent="0.25">
      <c r="S633">
        <v>47456476141</v>
      </c>
      <c r="T633">
        <f t="shared" si="1"/>
        <v>1.1709166666666666</v>
      </c>
    </row>
    <row r="634" spans="19:20" x14ac:dyDescent="0.25">
      <c r="S634">
        <v>47456476141</v>
      </c>
      <c r="T634">
        <f t="shared" si="1"/>
        <v>1.1709166666666666</v>
      </c>
    </row>
    <row r="635" spans="19:20" x14ac:dyDescent="0.25">
      <c r="S635">
        <v>47456476141</v>
      </c>
      <c r="T635">
        <f t="shared" si="1"/>
        <v>1.1709166666666666</v>
      </c>
    </row>
    <row r="636" spans="19:20" x14ac:dyDescent="0.25">
      <c r="S636">
        <v>47456476141</v>
      </c>
      <c r="T636">
        <f t="shared" si="1"/>
        <v>1.1709166666666666</v>
      </c>
    </row>
    <row r="637" spans="19:20" x14ac:dyDescent="0.25">
      <c r="S637">
        <v>47456482323</v>
      </c>
      <c r="T637">
        <f t="shared" si="1"/>
        <v>1.2739499999999999</v>
      </c>
    </row>
    <row r="638" spans="19:20" x14ac:dyDescent="0.25">
      <c r="S638">
        <v>47456482323</v>
      </c>
      <c r="T638">
        <f t="shared" si="1"/>
        <v>1.2739499999999999</v>
      </c>
    </row>
    <row r="639" spans="19:20" x14ac:dyDescent="0.25">
      <c r="S639">
        <v>47456482323</v>
      </c>
      <c r="T639">
        <f t="shared" si="1"/>
        <v>1.2739499999999999</v>
      </c>
    </row>
    <row r="640" spans="19:20" x14ac:dyDescent="0.25">
      <c r="S640">
        <v>47456482323</v>
      </c>
      <c r="T640">
        <f t="shared" si="1"/>
        <v>1.2739499999999999</v>
      </c>
    </row>
    <row r="641" spans="19:20" x14ac:dyDescent="0.25">
      <c r="S641">
        <v>47456482323</v>
      </c>
      <c r="T641">
        <f t="shared" si="1"/>
        <v>1.2739499999999999</v>
      </c>
    </row>
    <row r="642" spans="19:20" x14ac:dyDescent="0.25">
      <c r="S642">
        <v>47456482323</v>
      </c>
      <c r="T642">
        <f t="shared" si="1"/>
        <v>1.2739499999999999</v>
      </c>
    </row>
    <row r="643" spans="19:20" x14ac:dyDescent="0.25">
      <c r="S643">
        <v>47456482323</v>
      </c>
      <c r="T643">
        <f t="shared" si="1"/>
        <v>1.2739499999999999</v>
      </c>
    </row>
    <row r="644" spans="19:20" x14ac:dyDescent="0.25">
      <c r="S644">
        <v>47456482323</v>
      </c>
      <c r="T644">
        <f t="shared" si="1"/>
        <v>1.2739499999999999</v>
      </c>
    </row>
    <row r="645" spans="19:20" x14ac:dyDescent="0.25">
      <c r="S645">
        <v>47456482323</v>
      </c>
      <c r="T645">
        <f t="shared" si="1"/>
        <v>1.2739499999999999</v>
      </c>
    </row>
    <row r="646" spans="19:20" x14ac:dyDescent="0.25">
      <c r="S646">
        <v>47456482323</v>
      </c>
      <c r="T646">
        <f t="shared" si="1"/>
        <v>1.2739499999999999</v>
      </c>
    </row>
    <row r="647" spans="19:20" x14ac:dyDescent="0.25">
      <c r="S647">
        <v>47456482323</v>
      </c>
      <c r="T647">
        <f t="shared" si="1"/>
        <v>1.2739499999999999</v>
      </c>
    </row>
    <row r="648" spans="19:20" x14ac:dyDescent="0.25">
      <c r="S648">
        <v>47456498876</v>
      </c>
      <c r="T648">
        <f t="shared" si="1"/>
        <v>1.5498333333333332</v>
      </c>
    </row>
    <row r="649" spans="19:20" x14ac:dyDescent="0.25">
      <c r="S649">
        <v>47456498876</v>
      </c>
      <c r="T649">
        <f t="shared" si="1"/>
        <v>1.5498333333333332</v>
      </c>
    </row>
    <row r="650" spans="19:20" x14ac:dyDescent="0.25">
      <c r="S650">
        <v>47456498876</v>
      </c>
      <c r="T650">
        <f t="shared" si="1"/>
        <v>1.5498333333333332</v>
      </c>
    </row>
    <row r="651" spans="19:20" x14ac:dyDescent="0.25">
      <c r="S651">
        <v>47456498876</v>
      </c>
      <c r="T651">
        <f t="shared" si="1"/>
        <v>1.5498333333333332</v>
      </c>
    </row>
    <row r="652" spans="19:20" x14ac:dyDescent="0.25">
      <c r="S652">
        <v>47456498876</v>
      </c>
      <c r="T652">
        <f t="shared" si="1"/>
        <v>1.5498333333333332</v>
      </c>
    </row>
    <row r="653" spans="19:20" x14ac:dyDescent="0.25">
      <c r="S653">
        <v>47456510609</v>
      </c>
      <c r="T653">
        <f t="shared" si="1"/>
        <v>1.7453833333333333</v>
      </c>
    </row>
    <row r="654" spans="19:20" x14ac:dyDescent="0.25">
      <c r="S654">
        <v>47456510609</v>
      </c>
      <c r="T654">
        <f t="shared" si="1"/>
        <v>1.7453833333333333</v>
      </c>
    </row>
    <row r="655" spans="19:20" x14ac:dyDescent="0.25">
      <c r="S655">
        <v>47456510609</v>
      </c>
      <c r="T655">
        <f t="shared" si="1"/>
        <v>1.7453833333333333</v>
      </c>
    </row>
    <row r="656" spans="19:20" x14ac:dyDescent="0.25">
      <c r="S656">
        <v>47456510609</v>
      </c>
      <c r="T656">
        <f t="shared" si="1"/>
        <v>1.7453833333333333</v>
      </c>
    </row>
    <row r="657" spans="19:20" x14ac:dyDescent="0.25">
      <c r="S657">
        <v>47456510609</v>
      </c>
      <c r="T657">
        <f t="shared" si="1"/>
        <v>1.7453833333333333</v>
      </c>
    </row>
    <row r="658" spans="19:20" x14ac:dyDescent="0.25">
      <c r="S658">
        <v>47456511096</v>
      </c>
      <c r="T658">
        <f t="shared" si="1"/>
        <v>1.7534999999999998</v>
      </c>
    </row>
    <row r="659" spans="19:20" x14ac:dyDescent="0.25">
      <c r="S659">
        <v>47456511096</v>
      </c>
      <c r="T659">
        <f t="shared" si="1"/>
        <v>1.7534999999999998</v>
      </c>
    </row>
    <row r="660" spans="19:20" x14ac:dyDescent="0.25">
      <c r="S660">
        <v>47456511096</v>
      </c>
      <c r="T660">
        <f t="shared" si="1"/>
        <v>1.7534999999999998</v>
      </c>
    </row>
    <row r="661" spans="19:20" x14ac:dyDescent="0.25">
      <c r="S661">
        <v>47456511096</v>
      </c>
      <c r="T661">
        <f t="shared" si="1"/>
        <v>1.7534999999999998</v>
      </c>
    </row>
    <row r="662" spans="19:20" x14ac:dyDescent="0.25">
      <c r="S662">
        <v>47456517356</v>
      </c>
      <c r="T662">
        <f t="shared" si="1"/>
        <v>1.8578333333333332</v>
      </c>
    </row>
    <row r="663" spans="19:20" x14ac:dyDescent="0.25">
      <c r="S663">
        <v>47456517356</v>
      </c>
      <c r="T663">
        <f t="shared" si="1"/>
        <v>1.8578333333333332</v>
      </c>
    </row>
    <row r="664" spans="19:20" x14ac:dyDescent="0.25">
      <c r="S664">
        <v>47456517356</v>
      </c>
      <c r="T664">
        <f t="shared" ref="T664:T727" si="2">((S664-$S$535)/1000)/60</f>
        <v>1.8578333333333332</v>
      </c>
    </row>
    <row r="665" spans="19:20" x14ac:dyDescent="0.25">
      <c r="S665">
        <v>47456517356</v>
      </c>
      <c r="T665">
        <f t="shared" si="2"/>
        <v>1.8578333333333332</v>
      </c>
    </row>
    <row r="666" spans="19:20" x14ac:dyDescent="0.25">
      <c r="S666">
        <v>47456517356</v>
      </c>
      <c r="T666">
        <f t="shared" si="2"/>
        <v>1.8578333333333332</v>
      </c>
    </row>
    <row r="667" spans="19:20" x14ac:dyDescent="0.25">
      <c r="S667">
        <v>47456520573</v>
      </c>
      <c r="T667">
        <f t="shared" si="2"/>
        <v>1.9114499999999999</v>
      </c>
    </row>
    <row r="668" spans="19:20" x14ac:dyDescent="0.25">
      <c r="S668">
        <v>47456520573</v>
      </c>
      <c r="T668">
        <f t="shared" si="2"/>
        <v>1.9114499999999999</v>
      </c>
    </row>
    <row r="669" spans="19:20" x14ac:dyDescent="0.25">
      <c r="S669">
        <v>47456520573</v>
      </c>
      <c r="T669">
        <f t="shared" si="2"/>
        <v>1.9114499999999999</v>
      </c>
    </row>
    <row r="670" spans="19:20" x14ac:dyDescent="0.25">
      <c r="S670">
        <v>47456520573</v>
      </c>
      <c r="T670">
        <f t="shared" si="2"/>
        <v>1.9114499999999999</v>
      </c>
    </row>
    <row r="671" spans="19:20" x14ac:dyDescent="0.25">
      <c r="S671">
        <v>47456520573</v>
      </c>
      <c r="T671">
        <f t="shared" si="2"/>
        <v>1.9114499999999999</v>
      </c>
    </row>
    <row r="672" spans="19:20" x14ac:dyDescent="0.25">
      <c r="S672">
        <v>47456520573</v>
      </c>
      <c r="T672">
        <f t="shared" si="2"/>
        <v>1.9114499999999999</v>
      </c>
    </row>
    <row r="673" spans="19:20" x14ac:dyDescent="0.25">
      <c r="S673">
        <v>47456520573</v>
      </c>
      <c r="T673">
        <f t="shared" si="2"/>
        <v>1.9114499999999999</v>
      </c>
    </row>
    <row r="674" spans="19:20" x14ac:dyDescent="0.25">
      <c r="S674">
        <v>47456520573</v>
      </c>
      <c r="T674">
        <f t="shared" si="2"/>
        <v>1.9114499999999999</v>
      </c>
    </row>
    <row r="675" spans="19:20" x14ac:dyDescent="0.25">
      <c r="S675">
        <v>47456527598</v>
      </c>
      <c r="T675">
        <f t="shared" si="2"/>
        <v>2.0285333333333333</v>
      </c>
    </row>
    <row r="676" spans="19:20" x14ac:dyDescent="0.25">
      <c r="S676">
        <v>47456527598</v>
      </c>
      <c r="T676">
        <f t="shared" si="2"/>
        <v>2.0285333333333333</v>
      </c>
    </row>
    <row r="677" spans="19:20" x14ac:dyDescent="0.25">
      <c r="S677">
        <v>47456531547</v>
      </c>
      <c r="T677">
        <f t="shared" si="2"/>
        <v>2.0943499999999999</v>
      </c>
    </row>
    <row r="678" spans="19:20" x14ac:dyDescent="0.25">
      <c r="S678">
        <v>47456531547</v>
      </c>
      <c r="T678">
        <f t="shared" si="2"/>
        <v>2.0943499999999999</v>
      </c>
    </row>
    <row r="679" spans="19:20" x14ac:dyDescent="0.25">
      <c r="S679">
        <v>47456531547</v>
      </c>
      <c r="T679">
        <f t="shared" si="2"/>
        <v>2.0943499999999999</v>
      </c>
    </row>
    <row r="680" spans="19:20" x14ac:dyDescent="0.25">
      <c r="S680">
        <v>47456531547</v>
      </c>
      <c r="T680">
        <f t="shared" si="2"/>
        <v>2.0943499999999999</v>
      </c>
    </row>
    <row r="681" spans="19:20" x14ac:dyDescent="0.25">
      <c r="S681">
        <v>47456531547</v>
      </c>
      <c r="T681">
        <f t="shared" si="2"/>
        <v>2.0943499999999999</v>
      </c>
    </row>
    <row r="682" spans="19:20" x14ac:dyDescent="0.25">
      <c r="S682">
        <v>47456531547</v>
      </c>
      <c r="T682">
        <f t="shared" si="2"/>
        <v>2.0943499999999999</v>
      </c>
    </row>
    <row r="683" spans="19:20" x14ac:dyDescent="0.25">
      <c r="S683">
        <v>47456531547</v>
      </c>
      <c r="T683">
        <f t="shared" si="2"/>
        <v>2.0943499999999999</v>
      </c>
    </row>
    <row r="684" spans="19:20" x14ac:dyDescent="0.25">
      <c r="S684">
        <v>47456531547</v>
      </c>
      <c r="T684">
        <f t="shared" si="2"/>
        <v>2.0943499999999999</v>
      </c>
    </row>
    <row r="685" spans="19:20" x14ac:dyDescent="0.25">
      <c r="S685">
        <v>47456531547</v>
      </c>
      <c r="T685">
        <f t="shared" si="2"/>
        <v>2.0943499999999999</v>
      </c>
    </row>
    <row r="686" spans="19:20" x14ac:dyDescent="0.25">
      <c r="S686">
        <v>47456531547</v>
      </c>
      <c r="T686">
        <f t="shared" si="2"/>
        <v>2.0943499999999999</v>
      </c>
    </row>
    <row r="687" spans="19:20" x14ac:dyDescent="0.25">
      <c r="S687">
        <v>47456538309</v>
      </c>
      <c r="T687">
        <f t="shared" si="2"/>
        <v>2.2070500000000002</v>
      </c>
    </row>
    <row r="688" spans="19:20" x14ac:dyDescent="0.25">
      <c r="S688">
        <v>47456538309</v>
      </c>
      <c r="T688">
        <f t="shared" si="2"/>
        <v>2.2070500000000002</v>
      </c>
    </row>
    <row r="689" spans="19:20" x14ac:dyDescent="0.25">
      <c r="S689">
        <v>47456538309</v>
      </c>
      <c r="T689">
        <f t="shared" si="2"/>
        <v>2.2070500000000002</v>
      </c>
    </row>
    <row r="690" spans="19:20" x14ac:dyDescent="0.25">
      <c r="S690">
        <v>47456538309</v>
      </c>
      <c r="T690">
        <f t="shared" si="2"/>
        <v>2.2070500000000002</v>
      </c>
    </row>
    <row r="691" spans="19:20" x14ac:dyDescent="0.25">
      <c r="S691">
        <v>47456538309</v>
      </c>
      <c r="T691">
        <f t="shared" si="2"/>
        <v>2.2070500000000002</v>
      </c>
    </row>
    <row r="692" spans="19:20" x14ac:dyDescent="0.25">
      <c r="S692">
        <v>47456538309</v>
      </c>
      <c r="T692">
        <f t="shared" si="2"/>
        <v>2.2070500000000002</v>
      </c>
    </row>
    <row r="693" spans="19:20" x14ac:dyDescent="0.25">
      <c r="S693">
        <v>47456538309</v>
      </c>
      <c r="T693">
        <f t="shared" si="2"/>
        <v>2.2070500000000002</v>
      </c>
    </row>
    <row r="694" spans="19:20" x14ac:dyDescent="0.25">
      <c r="S694">
        <v>47456538309</v>
      </c>
      <c r="T694">
        <f t="shared" si="2"/>
        <v>2.2070500000000002</v>
      </c>
    </row>
    <row r="695" spans="19:20" x14ac:dyDescent="0.25">
      <c r="S695">
        <v>47456538309</v>
      </c>
      <c r="T695">
        <f t="shared" si="2"/>
        <v>2.2070500000000002</v>
      </c>
    </row>
    <row r="696" spans="19:20" x14ac:dyDescent="0.25">
      <c r="S696">
        <v>47456538309</v>
      </c>
      <c r="T696">
        <f t="shared" si="2"/>
        <v>2.2070500000000002</v>
      </c>
    </row>
    <row r="697" spans="19:20" x14ac:dyDescent="0.25">
      <c r="S697">
        <v>47456538309</v>
      </c>
      <c r="T697">
        <f t="shared" si="2"/>
        <v>2.2070500000000002</v>
      </c>
    </row>
    <row r="698" spans="19:20" x14ac:dyDescent="0.25">
      <c r="S698">
        <v>47456538309</v>
      </c>
      <c r="T698">
        <f t="shared" si="2"/>
        <v>2.2070500000000002</v>
      </c>
    </row>
    <row r="699" spans="19:20" x14ac:dyDescent="0.25">
      <c r="S699">
        <v>47456538309</v>
      </c>
      <c r="T699">
        <f t="shared" si="2"/>
        <v>2.2070500000000002</v>
      </c>
    </row>
    <row r="700" spans="19:20" x14ac:dyDescent="0.25">
      <c r="S700">
        <v>47456538309</v>
      </c>
      <c r="T700">
        <f t="shared" si="2"/>
        <v>2.2070500000000002</v>
      </c>
    </row>
    <row r="701" spans="19:20" x14ac:dyDescent="0.25">
      <c r="S701">
        <v>47456538309</v>
      </c>
      <c r="T701">
        <f t="shared" si="2"/>
        <v>2.2070500000000002</v>
      </c>
    </row>
    <row r="702" spans="19:20" x14ac:dyDescent="0.25">
      <c r="S702">
        <v>47456538309</v>
      </c>
      <c r="T702">
        <f t="shared" si="2"/>
        <v>2.2070500000000002</v>
      </c>
    </row>
    <row r="703" spans="19:20" x14ac:dyDescent="0.25">
      <c r="S703">
        <v>47456563812</v>
      </c>
      <c r="T703">
        <f t="shared" si="2"/>
        <v>2.6320999999999999</v>
      </c>
    </row>
    <row r="704" spans="19:20" x14ac:dyDescent="0.25">
      <c r="S704">
        <v>47456563812</v>
      </c>
      <c r="T704">
        <f t="shared" si="2"/>
        <v>2.6320999999999999</v>
      </c>
    </row>
    <row r="705" spans="19:20" x14ac:dyDescent="0.25">
      <c r="S705">
        <v>47456563812</v>
      </c>
      <c r="T705">
        <f t="shared" si="2"/>
        <v>2.6320999999999999</v>
      </c>
    </row>
    <row r="706" spans="19:20" x14ac:dyDescent="0.25">
      <c r="S706">
        <v>47456563812</v>
      </c>
      <c r="T706">
        <f t="shared" si="2"/>
        <v>2.6320999999999999</v>
      </c>
    </row>
    <row r="707" spans="19:20" x14ac:dyDescent="0.25">
      <c r="S707">
        <v>47456563812</v>
      </c>
      <c r="T707">
        <f t="shared" si="2"/>
        <v>2.6320999999999999</v>
      </c>
    </row>
    <row r="708" spans="19:20" x14ac:dyDescent="0.25">
      <c r="S708">
        <v>47456565203</v>
      </c>
      <c r="T708">
        <f t="shared" si="2"/>
        <v>2.6552833333333337</v>
      </c>
    </row>
    <row r="709" spans="19:20" x14ac:dyDescent="0.25">
      <c r="S709">
        <v>47456565203</v>
      </c>
      <c r="T709">
        <f t="shared" si="2"/>
        <v>2.6552833333333337</v>
      </c>
    </row>
    <row r="710" spans="19:20" x14ac:dyDescent="0.25">
      <c r="S710">
        <v>47456565203</v>
      </c>
      <c r="T710">
        <f t="shared" si="2"/>
        <v>2.6552833333333337</v>
      </c>
    </row>
    <row r="711" spans="19:20" x14ac:dyDescent="0.25">
      <c r="S711">
        <v>47456565203</v>
      </c>
      <c r="T711">
        <f t="shared" si="2"/>
        <v>2.6552833333333337</v>
      </c>
    </row>
    <row r="712" spans="19:20" x14ac:dyDescent="0.25">
      <c r="S712">
        <v>47456569021</v>
      </c>
      <c r="T712">
        <f t="shared" si="2"/>
        <v>2.7189166666666664</v>
      </c>
    </row>
    <row r="713" spans="19:20" x14ac:dyDescent="0.25">
      <c r="S713">
        <v>47456569021</v>
      </c>
      <c r="T713">
        <f t="shared" si="2"/>
        <v>2.7189166666666664</v>
      </c>
    </row>
    <row r="714" spans="19:20" x14ac:dyDescent="0.25">
      <c r="S714">
        <v>47456569021</v>
      </c>
      <c r="T714">
        <f t="shared" si="2"/>
        <v>2.7189166666666664</v>
      </c>
    </row>
    <row r="715" spans="19:20" x14ac:dyDescent="0.25">
      <c r="S715">
        <v>47456569021</v>
      </c>
      <c r="T715">
        <f t="shared" si="2"/>
        <v>2.7189166666666664</v>
      </c>
    </row>
    <row r="716" spans="19:20" x14ac:dyDescent="0.25">
      <c r="S716">
        <v>47456569021</v>
      </c>
      <c r="T716">
        <f t="shared" si="2"/>
        <v>2.7189166666666664</v>
      </c>
    </row>
    <row r="717" spans="19:20" x14ac:dyDescent="0.25">
      <c r="S717">
        <v>47456572061</v>
      </c>
      <c r="T717">
        <f t="shared" si="2"/>
        <v>2.7695833333333337</v>
      </c>
    </row>
    <row r="718" spans="19:20" x14ac:dyDescent="0.25">
      <c r="S718">
        <v>47456572061</v>
      </c>
      <c r="T718">
        <f t="shared" si="2"/>
        <v>2.7695833333333337</v>
      </c>
    </row>
    <row r="719" spans="19:20" x14ac:dyDescent="0.25">
      <c r="S719">
        <v>47456572061</v>
      </c>
      <c r="T719">
        <f t="shared" si="2"/>
        <v>2.7695833333333337</v>
      </c>
    </row>
    <row r="720" spans="19:20" x14ac:dyDescent="0.25">
      <c r="S720">
        <v>47456579304</v>
      </c>
      <c r="T720">
        <f t="shared" si="2"/>
        <v>2.8903000000000003</v>
      </c>
    </row>
    <row r="721" spans="19:20" x14ac:dyDescent="0.25">
      <c r="S721">
        <v>47456579304</v>
      </c>
      <c r="T721">
        <f t="shared" si="2"/>
        <v>2.8903000000000003</v>
      </c>
    </row>
    <row r="722" spans="19:20" x14ac:dyDescent="0.25">
      <c r="S722">
        <v>47456579304</v>
      </c>
      <c r="T722">
        <f t="shared" si="2"/>
        <v>2.8903000000000003</v>
      </c>
    </row>
    <row r="723" spans="19:20" x14ac:dyDescent="0.25">
      <c r="S723">
        <v>47456579304</v>
      </c>
      <c r="T723">
        <f t="shared" si="2"/>
        <v>2.8903000000000003</v>
      </c>
    </row>
    <row r="724" spans="19:20" x14ac:dyDescent="0.25">
      <c r="S724">
        <v>47456579304</v>
      </c>
      <c r="T724">
        <f t="shared" si="2"/>
        <v>2.8903000000000003</v>
      </c>
    </row>
    <row r="725" spans="19:20" x14ac:dyDescent="0.25">
      <c r="S725">
        <v>47456579304</v>
      </c>
      <c r="T725">
        <f t="shared" si="2"/>
        <v>2.8903000000000003</v>
      </c>
    </row>
    <row r="726" spans="19:20" x14ac:dyDescent="0.25">
      <c r="S726">
        <v>47456579304</v>
      </c>
      <c r="T726">
        <f t="shared" si="2"/>
        <v>2.8903000000000003</v>
      </c>
    </row>
    <row r="727" spans="19:20" x14ac:dyDescent="0.25">
      <c r="S727">
        <v>47456579304</v>
      </c>
      <c r="T727">
        <f t="shared" si="2"/>
        <v>2.8903000000000003</v>
      </c>
    </row>
    <row r="728" spans="19:20" x14ac:dyDescent="0.25">
      <c r="S728">
        <v>47456579304</v>
      </c>
      <c r="T728">
        <f t="shared" ref="T728:T791" si="3">((S728-$S$535)/1000)/60</f>
        <v>2.8903000000000003</v>
      </c>
    </row>
    <row r="729" spans="19:20" x14ac:dyDescent="0.25">
      <c r="S729">
        <v>47456579304</v>
      </c>
      <c r="T729">
        <f t="shared" si="3"/>
        <v>2.8903000000000003</v>
      </c>
    </row>
    <row r="730" spans="19:20" x14ac:dyDescent="0.25">
      <c r="S730">
        <v>47456579304</v>
      </c>
      <c r="T730">
        <f t="shared" si="3"/>
        <v>2.8903000000000003</v>
      </c>
    </row>
    <row r="731" spans="19:20" x14ac:dyDescent="0.25">
      <c r="S731">
        <v>47456587922</v>
      </c>
      <c r="T731">
        <f t="shared" si="3"/>
        <v>3.0339333333333331</v>
      </c>
    </row>
    <row r="732" spans="19:20" x14ac:dyDescent="0.25">
      <c r="S732">
        <v>47456587922</v>
      </c>
      <c r="T732">
        <f t="shared" si="3"/>
        <v>3.0339333333333331</v>
      </c>
    </row>
    <row r="733" spans="19:20" x14ac:dyDescent="0.25">
      <c r="S733">
        <v>47456598108</v>
      </c>
      <c r="T733">
        <f t="shared" si="3"/>
        <v>3.2037</v>
      </c>
    </row>
    <row r="734" spans="19:20" x14ac:dyDescent="0.25">
      <c r="S734">
        <v>47456598108</v>
      </c>
      <c r="T734">
        <f t="shared" si="3"/>
        <v>3.2037</v>
      </c>
    </row>
    <row r="735" spans="19:20" x14ac:dyDescent="0.25">
      <c r="S735">
        <v>47456598108</v>
      </c>
      <c r="T735">
        <f t="shared" si="3"/>
        <v>3.2037</v>
      </c>
    </row>
    <row r="736" spans="19:20" x14ac:dyDescent="0.25">
      <c r="S736">
        <v>47456598108</v>
      </c>
      <c r="T736">
        <f t="shared" si="3"/>
        <v>3.2037</v>
      </c>
    </row>
    <row r="737" spans="19:20" x14ac:dyDescent="0.25">
      <c r="S737">
        <v>47456598108</v>
      </c>
      <c r="T737">
        <f t="shared" si="3"/>
        <v>3.2037</v>
      </c>
    </row>
    <row r="738" spans="19:20" x14ac:dyDescent="0.25">
      <c r="S738">
        <v>47456598108</v>
      </c>
      <c r="T738">
        <f t="shared" si="3"/>
        <v>3.2037</v>
      </c>
    </row>
    <row r="739" spans="19:20" x14ac:dyDescent="0.25">
      <c r="S739">
        <v>47456598108</v>
      </c>
      <c r="T739">
        <f t="shared" si="3"/>
        <v>3.2037</v>
      </c>
    </row>
    <row r="740" spans="19:20" x14ac:dyDescent="0.25">
      <c r="S740">
        <v>47456598108</v>
      </c>
      <c r="T740">
        <f t="shared" si="3"/>
        <v>3.2037</v>
      </c>
    </row>
    <row r="741" spans="19:20" x14ac:dyDescent="0.25">
      <c r="S741">
        <v>47456603959</v>
      </c>
      <c r="T741">
        <f t="shared" si="3"/>
        <v>3.3012166666666669</v>
      </c>
    </row>
    <row r="742" spans="19:20" x14ac:dyDescent="0.25">
      <c r="S742">
        <v>47456603959</v>
      </c>
      <c r="T742">
        <f t="shared" si="3"/>
        <v>3.3012166666666669</v>
      </c>
    </row>
    <row r="743" spans="19:20" x14ac:dyDescent="0.25">
      <c r="S743">
        <v>47456603959</v>
      </c>
      <c r="T743">
        <f t="shared" si="3"/>
        <v>3.3012166666666669</v>
      </c>
    </row>
    <row r="744" spans="19:20" x14ac:dyDescent="0.25">
      <c r="S744">
        <v>47456603959</v>
      </c>
      <c r="T744">
        <f t="shared" si="3"/>
        <v>3.3012166666666669</v>
      </c>
    </row>
    <row r="745" spans="19:20" x14ac:dyDescent="0.25">
      <c r="S745">
        <v>47456603959</v>
      </c>
      <c r="T745">
        <f t="shared" si="3"/>
        <v>3.3012166666666669</v>
      </c>
    </row>
    <row r="746" spans="19:20" x14ac:dyDescent="0.25">
      <c r="S746">
        <v>47456603959</v>
      </c>
      <c r="T746">
        <f t="shared" si="3"/>
        <v>3.3012166666666669</v>
      </c>
    </row>
    <row r="747" spans="19:20" x14ac:dyDescent="0.25">
      <c r="S747">
        <v>47456603959</v>
      </c>
      <c r="T747">
        <f t="shared" si="3"/>
        <v>3.3012166666666669</v>
      </c>
    </row>
    <row r="748" spans="19:20" x14ac:dyDescent="0.25">
      <c r="S748">
        <v>47456603959</v>
      </c>
      <c r="T748">
        <f t="shared" si="3"/>
        <v>3.3012166666666669</v>
      </c>
    </row>
    <row r="749" spans="19:20" x14ac:dyDescent="0.25">
      <c r="S749">
        <v>47456603959</v>
      </c>
      <c r="T749">
        <f t="shared" si="3"/>
        <v>3.3012166666666669</v>
      </c>
    </row>
    <row r="750" spans="19:20" x14ac:dyDescent="0.25">
      <c r="S750">
        <v>47456603959</v>
      </c>
      <c r="T750">
        <f t="shared" si="3"/>
        <v>3.3012166666666669</v>
      </c>
    </row>
    <row r="751" spans="19:20" x14ac:dyDescent="0.25">
      <c r="S751">
        <v>47456603959</v>
      </c>
      <c r="T751">
        <f t="shared" si="3"/>
        <v>3.3012166666666669</v>
      </c>
    </row>
    <row r="752" spans="19:20" x14ac:dyDescent="0.25">
      <c r="S752">
        <v>47456631824</v>
      </c>
      <c r="T752">
        <f t="shared" si="3"/>
        <v>3.7656333333333332</v>
      </c>
    </row>
    <row r="753" spans="19:20" x14ac:dyDescent="0.25">
      <c r="S753">
        <v>47456631824</v>
      </c>
      <c r="T753">
        <f t="shared" si="3"/>
        <v>3.7656333333333332</v>
      </c>
    </row>
    <row r="754" spans="19:20" x14ac:dyDescent="0.25">
      <c r="S754">
        <v>47456631824</v>
      </c>
      <c r="T754">
        <f t="shared" si="3"/>
        <v>3.7656333333333332</v>
      </c>
    </row>
    <row r="755" spans="19:20" x14ac:dyDescent="0.25">
      <c r="S755">
        <v>47456631824</v>
      </c>
      <c r="T755">
        <f t="shared" si="3"/>
        <v>3.7656333333333332</v>
      </c>
    </row>
    <row r="756" spans="19:20" x14ac:dyDescent="0.25">
      <c r="S756">
        <v>47456631824</v>
      </c>
      <c r="T756">
        <f t="shared" si="3"/>
        <v>3.7656333333333332</v>
      </c>
    </row>
    <row r="757" spans="19:20" x14ac:dyDescent="0.25">
      <c r="S757">
        <v>47456631824</v>
      </c>
      <c r="T757">
        <f t="shared" si="3"/>
        <v>3.7656333333333332</v>
      </c>
    </row>
    <row r="758" spans="19:20" x14ac:dyDescent="0.25">
      <c r="S758">
        <v>47456636246</v>
      </c>
      <c r="T758">
        <f t="shared" si="3"/>
        <v>3.8393333333333337</v>
      </c>
    </row>
    <row r="759" spans="19:20" x14ac:dyDescent="0.25">
      <c r="S759">
        <v>47456636246</v>
      </c>
      <c r="T759">
        <f t="shared" si="3"/>
        <v>3.8393333333333337</v>
      </c>
    </row>
    <row r="760" spans="19:20" x14ac:dyDescent="0.25">
      <c r="S760">
        <v>47456636246</v>
      </c>
      <c r="T760">
        <f t="shared" si="3"/>
        <v>3.8393333333333337</v>
      </c>
    </row>
    <row r="761" spans="19:20" x14ac:dyDescent="0.25">
      <c r="S761">
        <v>47456636246</v>
      </c>
      <c r="T761">
        <f t="shared" si="3"/>
        <v>3.8393333333333337</v>
      </c>
    </row>
    <row r="762" spans="19:20" x14ac:dyDescent="0.25">
      <c r="S762">
        <v>47456636246</v>
      </c>
      <c r="T762">
        <f t="shared" si="3"/>
        <v>3.8393333333333337</v>
      </c>
    </row>
    <row r="763" spans="19:20" x14ac:dyDescent="0.25">
      <c r="S763">
        <v>47456636246</v>
      </c>
      <c r="T763">
        <f t="shared" si="3"/>
        <v>3.8393333333333337</v>
      </c>
    </row>
    <row r="764" spans="19:20" x14ac:dyDescent="0.25">
      <c r="S764">
        <v>47456636246</v>
      </c>
      <c r="T764">
        <f t="shared" si="3"/>
        <v>3.8393333333333337</v>
      </c>
    </row>
    <row r="765" spans="19:20" x14ac:dyDescent="0.25">
      <c r="S765">
        <v>47456636246</v>
      </c>
      <c r="T765">
        <f t="shared" si="3"/>
        <v>3.8393333333333337</v>
      </c>
    </row>
    <row r="766" spans="19:20" x14ac:dyDescent="0.25">
      <c r="S766">
        <v>47456636246</v>
      </c>
      <c r="T766">
        <f t="shared" si="3"/>
        <v>3.8393333333333337</v>
      </c>
    </row>
    <row r="767" spans="19:20" x14ac:dyDescent="0.25">
      <c r="S767">
        <v>47456636246</v>
      </c>
      <c r="T767">
        <f t="shared" si="3"/>
        <v>3.8393333333333337</v>
      </c>
    </row>
    <row r="768" spans="19:20" x14ac:dyDescent="0.25">
      <c r="S768">
        <v>47456636246</v>
      </c>
      <c r="T768">
        <f t="shared" si="3"/>
        <v>3.8393333333333337</v>
      </c>
    </row>
    <row r="769" spans="19:20" x14ac:dyDescent="0.25">
      <c r="S769">
        <v>47456636246</v>
      </c>
      <c r="T769">
        <f t="shared" si="3"/>
        <v>3.8393333333333337</v>
      </c>
    </row>
    <row r="770" spans="19:20" x14ac:dyDescent="0.25">
      <c r="S770">
        <v>47456636246</v>
      </c>
      <c r="T770">
        <f t="shared" si="3"/>
        <v>3.8393333333333337</v>
      </c>
    </row>
    <row r="771" spans="19:20" x14ac:dyDescent="0.25">
      <c r="S771">
        <v>47456643739</v>
      </c>
      <c r="T771">
        <f t="shared" si="3"/>
        <v>3.9642166666666667</v>
      </c>
    </row>
    <row r="772" spans="19:20" x14ac:dyDescent="0.25">
      <c r="S772">
        <v>47456643739</v>
      </c>
      <c r="T772">
        <f t="shared" si="3"/>
        <v>3.9642166666666667</v>
      </c>
    </row>
    <row r="773" spans="19:20" x14ac:dyDescent="0.25">
      <c r="S773">
        <v>47456666048</v>
      </c>
      <c r="T773">
        <f t="shared" si="3"/>
        <v>4.336033333333333</v>
      </c>
    </row>
    <row r="774" spans="19:20" x14ac:dyDescent="0.25">
      <c r="S774">
        <v>47456666048</v>
      </c>
      <c r="T774">
        <f t="shared" si="3"/>
        <v>4.336033333333333</v>
      </c>
    </row>
    <row r="775" spans="19:20" x14ac:dyDescent="0.25">
      <c r="S775">
        <v>47456671206</v>
      </c>
      <c r="T775">
        <f t="shared" si="3"/>
        <v>4.4219999999999997</v>
      </c>
    </row>
    <row r="776" spans="19:20" x14ac:dyDescent="0.25">
      <c r="S776">
        <v>47456671206</v>
      </c>
      <c r="T776">
        <f t="shared" si="3"/>
        <v>4.4219999999999997</v>
      </c>
    </row>
    <row r="777" spans="19:20" x14ac:dyDescent="0.25">
      <c r="S777">
        <v>47456675291</v>
      </c>
      <c r="T777">
        <f t="shared" si="3"/>
        <v>4.4900833333333328</v>
      </c>
    </row>
    <row r="778" spans="19:20" x14ac:dyDescent="0.25">
      <c r="S778">
        <v>47456675291</v>
      </c>
      <c r="T778">
        <f t="shared" si="3"/>
        <v>4.4900833333333328</v>
      </c>
    </row>
    <row r="779" spans="19:20" x14ac:dyDescent="0.25">
      <c r="S779">
        <v>47456679331</v>
      </c>
      <c r="T779">
        <f t="shared" si="3"/>
        <v>4.5574166666666667</v>
      </c>
    </row>
    <row r="780" spans="19:20" x14ac:dyDescent="0.25">
      <c r="S780">
        <v>47456679331</v>
      </c>
      <c r="T780">
        <f t="shared" si="3"/>
        <v>4.5574166666666667</v>
      </c>
    </row>
    <row r="781" spans="19:20" x14ac:dyDescent="0.25">
      <c r="S781">
        <v>47456679331</v>
      </c>
      <c r="T781">
        <f t="shared" si="3"/>
        <v>4.5574166666666667</v>
      </c>
    </row>
    <row r="782" spans="19:20" x14ac:dyDescent="0.25">
      <c r="S782">
        <v>47456679331</v>
      </c>
      <c r="T782">
        <f t="shared" si="3"/>
        <v>4.5574166666666667</v>
      </c>
    </row>
    <row r="783" spans="19:20" x14ac:dyDescent="0.25">
      <c r="S783">
        <v>47456679331</v>
      </c>
      <c r="T783">
        <f t="shared" si="3"/>
        <v>4.5574166666666667</v>
      </c>
    </row>
    <row r="784" spans="19:20" x14ac:dyDescent="0.25">
      <c r="S784">
        <v>47456679331</v>
      </c>
      <c r="T784">
        <f t="shared" si="3"/>
        <v>4.5574166666666667</v>
      </c>
    </row>
    <row r="785" spans="19:20" x14ac:dyDescent="0.25">
      <c r="S785">
        <v>47456679331</v>
      </c>
      <c r="T785">
        <f t="shared" si="3"/>
        <v>4.5574166666666667</v>
      </c>
    </row>
    <row r="786" spans="19:20" x14ac:dyDescent="0.25">
      <c r="S786">
        <v>47456690859</v>
      </c>
      <c r="T786">
        <f t="shared" si="3"/>
        <v>4.7495500000000002</v>
      </c>
    </row>
    <row r="787" spans="19:20" x14ac:dyDescent="0.25">
      <c r="S787">
        <v>47456693250</v>
      </c>
      <c r="T787">
        <f t="shared" si="3"/>
        <v>4.7893999999999997</v>
      </c>
    </row>
    <row r="788" spans="19:20" x14ac:dyDescent="0.25">
      <c r="S788">
        <v>47456693250</v>
      </c>
      <c r="T788">
        <f t="shared" si="3"/>
        <v>4.7893999999999997</v>
      </c>
    </row>
    <row r="789" spans="19:20" x14ac:dyDescent="0.25">
      <c r="S789">
        <v>47456695022</v>
      </c>
      <c r="T789">
        <f t="shared" si="3"/>
        <v>4.8189333333333337</v>
      </c>
    </row>
    <row r="790" spans="19:20" x14ac:dyDescent="0.25">
      <c r="S790">
        <v>47456695022</v>
      </c>
      <c r="T790">
        <f t="shared" si="3"/>
        <v>4.8189333333333337</v>
      </c>
    </row>
    <row r="791" spans="19:20" x14ac:dyDescent="0.25">
      <c r="S791">
        <v>47456695022</v>
      </c>
      <c r="T791">
        <f t="shared" si="3"/>
        <v>4.8189333333333337</v>
      </c>
    </row>
    <row r="792" spans="19:20" x14ac:dyDescent="0.25">
      <c r="S792">
        <v>47456703234</v>
      </c>
      <c r="T792">
        <f t="shared" ref="T792:T823" si="4">((S792-$S$535)/1000)/60</f>
        <v>4.9558</v>
      </c>
    </row>
    <row r="793" spans="19:20" x14ac:dyDescent="0.25">
      <c r="S793">
        <v>47456703234</v>
      </c>
      <c r="T793">
        <f t="shared" si="4"/>
        <v>4.9558</v>
      </c>
    </row>
    <row r="794" spans="19:20" x14ac:dyDescent="0.25">
      <c r="S794">
        <v>47456710009</v>
      </c>
      <c r="T794">
        <f t="shared" si="4"/>
        <v>5.0687166666666661</v>
      </c>
    </row>
    <row r="795" spans="19:20" x14ac:dyDescent="0.25">
      <c r="S795">
        <v>47456710009</v>
      </c>
      <c r="T795">
        <f t="shared" si="4"/>
        <v>5.0687166666666661</v>
      </c>
    </row>
    <row r="796" spans="19:20" x14ac:dyDescent="0.25">
      <c r="S796">
        <v>47456710009</v>
      </c>
      <c r="T796">
        <f t="shared" si="4"/>
        <v>5.0687166666666661</v>
      </c>
    </row>
    <row r="797" spans="19:20" x14ac:dyDescent="0.25">
      <c r="S797">
        <v>47456710009</v>
      </c>
      <c r="T797">
        <f t="shared" si="4"/>
        <v>5.0687166666666661</v>
      </c>
    </row>
    <row r="798" spans="19:20" x14ac:dyDescent="0.25">
      <c r="S798">
        <v>47456711741</v>
      </c>
      <c r="T798">
        <f t="shared" si="4"/>
        <v>5.0975833333333336</v>
      </c>
    </row>
    <row r="799" spans="19:20" x14ac:dyDescent="0.25">
      <c r="S799">
        <v>47456711741</v>
      </c>
      <c r="T799">
        <f t="shared" si="4"/>
        <v>5.0975833333333336</v>
      </c>
    </row>
    <row r="800" spans="19:20" x14ac:dyDescent="0.25">
      <c r="S800">
        <v>47456711741</v>
      </c>
      <c r="T800">
        <f t="shared" si="4"/>
        <v>5.0975833333333336</v>
      </c>
    </row>
    <row r="801" spans="19:20" x14ac:dyDescent="0.25">
      <c r="S801">
        <v>47456711741</v>
      </c>
      <c r="T801">
        <f t="shared" si="4"/>
        <v>5.0975833333333336</v>
      </c>
    </row>
    <row r="802" spans="19:20" x14ac:dyDescent="0.25">
      <c r="S802">
        <v>47456711741</v>
      </c>
      <c r="T802">
        <f t="shared" si="4"/>
        <v>5.0975833333333336</v>
      </c>
    </row>
    <row r="803" spans="19:20" x14ac:dyDescent="0.25">
      <c r="S803">
        <v>47456711741</v>
      </c>
      <c r="T803">
        <f t="shared" si="4"/>
        <v>5.0975833333333336</v>
      </c>
    </row>
    <row r="804" spans="19:20" x14ac:dyDescent="0.25">
      <c r="S804">
        <v>47456711741</v>
      </c>
      <c r="T804">
        <f t="shared" si="4"/>
        <v>5.0975833333333336</v>
      </c>
    </row>
    <row r="805" spans="19:20" x14ac:dyDescent="0.25">
      <c r="S805">
        <v>47456711741</v>
      </c>
      <c r="T805">
        <f t="shared" si="4"/>
        <v>5.0975833333333336</v>
      </c>
    </row>
    <row r="806" spans="19:20" x14ac:dyDescent="0.25">
      <c r="S806">
        <v>47456711741</v>
      </c>
      <c r="T806">
        <f t="shared" si="4"/>
        <v>5.0975833333333336</v>
      </c>
    </row>
    <row r="807" spans="19:20" x14ac:dyDescent="0.25">
      <c r="S807">
        <v>47456711741</v>
      </c>
      <c r="T807">
        <f t="shared" si="4"/>
        <v>5.0975833333333336</v>
      </c>
    </row>
    <row r="808" spans="19:20" x14ac:dyDescent="0.25">
      <c r="S808">
        <v>47456711741</v>
      </c>
      <c r="T808">
        <f t="shared" si="4"/>
        <v>5.0975833333333336</v>
      </c>
    </row>
    <row r="809" spans="19:20" x14ac:dyDescent="0.25">
      <c r="S809">
        <v>47456744555</v>
      </c>
      <c r="T809">
        <f t="shared" si="4"/>
        <v>5.6444833333333326</v>
      </c>
    </row>
    <row r="810" spans="19:20" x14ac:dyDescent="0.25">
      <c r="S810">
        <v>47456744555</v>
      </c>
      <c r="T810">
        <f t="shared" si="4"/>
        <v>5.6444833333333326</v>
      </c>
    </row>
    <row r="811" spans="19:20" x14ac:dyDescent="0.25">
      <c r="S811">
        <v>47456744555</v>
      </c>
      <c r="T811">
        <f t="shared" si="4"/>
        <v>5.6444833333333326</v>
      </c>
    </row>
    <row r="812" spans="19:20" x14ac:dyDescent="0.25">
      <c r="S812">
        <v>47456744555</v>
      </c>
      <c r="T812">
        <f t="shared" si="4"/>
        <v>5.6444833333333326</v>
      </c>
    </row>
    <row r="813" spans="19:20" x14ac:dyDescent="0.25">
      <c r="S813">
        <v>47456744555</v>
      </c>
      <c r="T813">
        <f t="shared" si="4"/>
        <v>5.6444833333333326</v>
      </c>
    </row>
    <row r="814" spans="19:20" x14ac:dyDescent="0.25">
      <c r="S814">
        <v>47456747564</v>
      </c>
      <c r="T814">
        <f t="shared" si="4"/>
        <v>5.694633333333333</v>
      </c>
    </row>
    <row r="815" spans="19:20" x14ac:dyDescent="0.25">
      <c r="S815">
        <v>47456747564</v>
      </c>
      <c r="T815">
        <f t="shared" si="4"/>
        <v>5.694633333333333</v>
      </c>
    </row>
    <row r="816" spans="19:20" x14ac:dyDescent="0.25">
      <c r="S816">
        <v>47456747564</v>
      </c>
      <c r="T816">
        <f t="shared" si="4"/>
        <v>5.694633333333333</v>
      </c>
    </row>
    <row r="817" spans="19:20" x14ac:dyDescent="0.25">
      <c r="S817">
        <v>47456747564</v>
      </c>
      <c r="T817">
        <f t="shared" si="4"/>
        <v>5.694633333333333</v>
      </c>
    </row>
    <row r="818" spans="19:20" x14ac:dyDescent="0.25">
      <c r="S818">
        <v>47456753274</v>
      </c>
      <c r="T818">
        <f t="shared" si="4"/>
        <v>5.7897999999999996</v>
      </c>
    </row>
    <row r="819" spans="19:20" x14ac:dyDescent="0.25">
      <c r="S819">
        <v>47456753274</v>
      </c>
      <c r="T819">
        <f t="shared" si="4"/>
        <v>5.7897999999999996</v>
      </c>
    </row>
    <row r="820" spans="19:20" x14ac:dyDescent="0.25">
      <c r="S820">
        <v>47456753274</v>
      </c>
      <c r="T820">
        <f t="shared" si="4"/>
        <v>5.7897999999999996</v>
      </c>
    </row>
    <row r="821" spans="19:20" x14ac:dyDescent="0.25">
      <c r="S821">
        <v>47456753274</v>
      </c>
      <c r="T821">
        <f t="shared" si="4"/>
        <v>5.7897999999999996</v>
      </c>
    </row>
    <row r="822" spans="19:20" x14ac:dyDescent="0.25">
      <c r="S822">
        <v>47456753274</v>
      </c>
      <c r="T822">
        <f t="shared" si="4"/>
        <v>5.7897999999999996</v>
      </c>
    </row>
    <row r="823" spans="19:20" x14ac:dyDescent="0.25">
      <c r="S823">
        <v>47456753274</v>
      </c>
      <c r="T823">
        <f t="shared" si="4"/>
        <v>5.7897999999999996</v>
      </c>
    </row>
  </sheetData>
  <conditionalFormatting sqref="T535:T82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baaah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created xsi:type="dcterms:W3CDTF">2022-03-16T23:42:27Z</dcterms:created>
  <dcterms:modified xsi:type="dcterms:W3CDTF">2022-03-17T22:48:00Z</dcterms:modified>
</cp:coreProperties>
</file>