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ult" sheetId="1" r:id="rId4"/>
  </sheets>
  <definedNames/>
  <calcPr/>
  <extLst>
    <ext uri="GoogleSheetsCustomDataVersion1">
      <go:sheetsCustomData xmlns:go="http://customooxmlschemas.google.com/" r:id="rId5" roundtripDataSignature="AMtx7mjxiF9EuURMKLqnFAE22rFkaAd+i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5">
      <text>
        <t xml:space="preserve">======
ID#AAAASVAYtGM
Audrey    (2020-06-15 22:37:29)
Either Copy/paste velocity from col C
OR calculate mean vel from 1/2 depth and 2X depth</t>
      </text>
    </comment>
  </commentList>
  <extLst>
    <ext uri="GoogleSheetsCustomDataVersion1">
      <go:sheetsCustomData xmlns:go="http://customooxmlschemas.google.com/" r:id="rId1" roundtripDataSignature="AMtx7mgu8fQm+PfagMxnwoSsj8eMWN+GEg=="/>
    </ext>
  </extLst>
</comments>
</file>

<file path=xl/sharedStrings.xml><?xml version="1.0" encoding="utf-8"?>
<sst xmlns="http://schemas.openxmlformats.org/spreadsheetml/2006/main" count="79" uniqueCount="18">
  <si>
    <t>Site:Vault</t>
  </si>
  <si>
    <t>Date</t>
  </si>
  <si>
    <t>Total width (cm):</t>
  </si>
  <si>
    <t>Time</t>
  </si>
  <si>
    <t>Distance (cm)</t>
  </si>
  <si>
    <t>Depth (cm)</t>
  </si>
  <si>
    <t>Velocity (m/s)</t>
  </si>
  <si>
    <t>Velocity 1/2 depth</t>
  </si>
  <si>
    <t>Velocity 2X depth</t>
  </si>
  <si>
    <t>Mean Vel (m/s)</t>
  </si>
  <si>
    <t>transect Q (L/s)</t>
  </si>
  <si>
    <t>Q (L/s)</t>
  </si>
  <si>
    <t>Date calculated</t>
  </si>
  <si>
    <t xml:space="preserve">By: </t>
  </si>
  <si>
    <t>Notes:</t>
  </si>
  <si>
    <t>AC</t>
  </si>
  <si>
    <t>270 was skipped, 300 has no data</t>
  </si>
  <si>
    <t>blank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</si>
</sst>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  <font>
      <b/>
      <sz val="11.0"/>
      <color rgb="FF3F3F3F"/>
      <name val="Calibri"/>
    </font>
    <font>
      <color theme="1"/>
      <name val="Calibri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</fills>
  <borders count="4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3" fontId="2" numFmtId="14" xfId="0" applyBorder="1" applyFill="1" applyFont="1" applyNumberFormat="1"/>
    <xf borderId="0" fillId="0" fontId="4" numFmtId="20" xfId="0" applyAlignment="1" applyFont="1" applyNumberFormat="1">
      <alignment readingOrder="0"/>
    </xf>
    <xf borderId="0" fillId="0" fontId="5" numFmtId="0" xfId="0" applyFont="1"/>
    <xf borderId="2" fillId="4" fontId="5" numFmtId="164" xfId="0" applyBorder="1" applyFill="1" applyFont="1" applyNumberFormat="1"/>
    <xf borderId="0" fillId="0" fontId="2" numFmtId="14" xfId="0" applyFont="1" applyNumberFormat="1"/>
    <xf borderId="3" fillId="3" fontId="2" numFmtId="14" xfId="0" applyBorder="1" applyFont="1" applyNumberFormat="1"/>
    <xf borderId="3" fillId="0" fontId="2" numFmtId="14" xfId="0" applyBorder="1" applyFont="1" applyNumberForma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2" numFmtId="20" xfId="0" applyAlignment="1" applyFont="1" applyNumberFormat="1">
      <alignment horizontal="right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4.14"/>
    <col customWidth="1" min="11" max="15" width="8.71"/>
  </cols>
  <sheetData>
    <row r="1" ht="12.75" customHeight="1">
      <c r="A1" s="1" t="s">
        <v>0</v>
      </c>
    </row>
    <row r="2" ht="12.75" customHeight="1">
      <c r="H2" s="2"/>
    </row>
    <row r="3" ht="12.75" customHeight="1"/>
    <row r="4" ht="12.75" customHeight="1">
      <c r="A4" s="2" t="s">
        <v>1</v>
      </c>
      <c r="B4" s="1" t="s">
        <v>2</v>
      </c>
      <c r="C4" s="3" t="s">
        <v>3</v>
      </c>
    </row>
    <row r="5" ht="12.75" customHeight="1">
      <c r="A5" s="4">
        <v>43686.0</v>
      </c>
      <c r="B5" s="1">
        <f>D6-D16</f>
        <v>200</v>
      </c>
      <c r="C5" s="5">
        <v>0.5</v>
      </c>
      <c r="D5" s="1" t="s">
        <v>4</v>
      </c>
      <c r="E5" s="1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6" t="s">
        <v>11</v>
      </c>
      <c r="L5" s="2" t="s">
        <v>1</v>
      </c>
      <c r="M5" s="2" t="s">
        <v>12</v>
      </c>
      <c r="N5" s="2" t="s">
        <v>13</v>
      </c>
      <c r="O5" s="2" t="s">
        <v>14</v>
      </c>
    </row>
    <row r="6" ht="12.75" customHeight="1">
      <c r="D6" s="1">
        <v>330.0</v>
      </c>
      <c r="E6" s="1">
        <v>30.0</v>
      </c>
      <c r="F6" s="1">
        <v>0.0</v>
      </c>
      <c r="I6" s="1">
        <v>0.0</v>
      </c>
      <c r="K6" s="7">
        <f>SUM(J7:J16)</f>
        <v>290.8775</v>
      </c>
      <c r="L6" s="8">
        <v>43686.0</v>
      </c>
      <c r="M6" s="8">
        <v>43692.0</v>
      </c>
      <c r="N6" s="2" t="s">
        <v>15</v>
      </c>
    </row>
    <row r="7" ht="12.75" customHeight="1">
      <c r="D7" s="1">
        <v>310.0</v>
      </c>
      <c r="E7" s="1">
        <v>40.0</v>
      </c>
      <c r="F7" s="1">
        <v>0.03</v>
      </c>
      <c r="I7" s="1">
        <v>0.03</v>
      </c>
      <c r="J7" s="1">
        <f t="shared" ref="J7:J16" si="1">IF(D7&lt;&gt;"",(((D6-D7)*((E7+E6)/2))/10000)*((I7+I6)/2)*1000,"")</f>
        <v>1.05</v>
      </c>
    </row>
    <row r="8" ht="12.75" customHeight="1">
      <c r="D8" s="1">
        <f t="shared" ref="D8:D16" si="2">D7-20</f>
        <v>290</v>
      </c>
      <c r="E8" s="1">
        <v>68.0</v>
      </c>
      <c r="F8" s="1">
        <v>0.14</v>
      </c>
      <c r="I8" s="1">
        <v>0.14</v>
      </c>
      <c r="J8" s="1">
        <f t="shared" si="1"/>
        <v>9.18</v>
      </c>
    </row>
    <row r="9" ht="12.75" customHeight="1">
      <c r="D9" s="1">
        <f t="shared" si="2"/>
        <v>270</v>
      </c>
      <c r="E9" s="1">
        <v>75.0</v>
      </c>
      <c r="F9" s="1">
        <v>0.29</v>
      </c>
      <c r="I9" s="1">
        <v>0.29</v>
      </c>
      <c r="J9" s="1">
        <f t="shared" si="1"/>
        <v>30.745</v>
      </c>
    </row>
    <row r="10" ht="12.75" customHeight="1">
      <c r="D10" s="1">
        <f t="shared" si="2"/>
        <v>250</v>
      </c>
      <c r="E10" s="1">
        <v>90.0</v>
      </c>
      <c r="G10" s="1">
        <v>0.24</v>
      </c>
      <c r="H10" s="1">
        <v>0.24</v>
      </c>
      <c r="I10" s="1">
        <f t="shared" ref="I10:I14" si="3">AVERAGE(G10:H10)</f>
        <v>0.24</v>
      </c>
      <c r="J10" s="1">
        <f t="shared" si="1"/>
        <v>43.725</v>
      </c>
    </row>
    <row r="11" ht="12.75" customHeight="1">
      <c r="D11" s="1">
        <f t="shared" si="2"/>
        <v>230</v>
      </c>
      <c r="E11" s="1">
        <v>92.0</v>
      </c>
      <c r="G11" s="1">
        <v>0.32</v>
      </c>
      <c r="H11" s="1">
        <v>0.27</v>
      </c>
      <c r="I11" s="1">
        <f t="shared" si="3"/>
        <v>0.295</v>
      </c>
      <c r="J11" s="1">
        <f t="shared" si="1"/>
        <v>48.685</v>
      </c>
    </row>
    <row r="12" ht="12.75" customHeight="1">
      <c r="D12" s="1">
        <f t="shared" si="2"/>
        <v>210</v>
      </c>
      <c r="E12" s="1">
        <v>94.0</v>
      </c>
      <c r="G12" s="1">
        <v>0.31</v>
      </c>
      <c r="H12" s="1">
        <v>0.27</v>
      </c>
      <c r="I12" s="1">
        <f t="shared" si="3"/>
        <v>0.29</v>
      </c>
      <c r="J12" s="1">
        <f t="shared" si="1"/>
        <v>54.405</v>
      </c>
    </row>
    <row r="13" ht="12.75" customHeight="1">
      <c r="D13" s="1">
        <f t="shared" si="2"/>
        <v>190</v>
      </c>
      <c r="E13" s="1">
        <v>86.0</v>
      </c>
      <c r="G13" s="1">
        <v>0.36</v>
      </c>
      <c r="H13" s="1">
        <v>0.29</v>
      </c>
      <c r="I13" s="1">
        <f t="shared" si="3"/>
        <v>0.325</v>
      </c>
      <c r="J13" s="1">
        <f t="shared" si="1"/>
        <v>55.35</v>
      </c>
    </row>
    <row r="14" ht="12.75" customHeight="1">
      <c r="D14" s="1">
        <f t="shared" si="2"/>
        <v>170</v>
      </c>
      <c r="E14" s="1">
        <v>76.0</v>
      </c>
      <c r="G14" s="1">
        <v>0.02</v>
      </c>
      <c r="H14" s="1">
        <v>0.25</v>
      </c>
      <c r="I14" s="1">
        <f t="shared" si="3"/>
        <v>0.135</v>
      </c>
      <c r="J14" s="1">
        <f t="shared" si="1"/>
        <v>37.26</v>
      </c>
    </row>
    <row r="15" ht="12.75" customHeight="1">
      <c r="D15" s="1">
        <f t="shared" si="2"/>
        <v>150</v>
      </c>
      <c r="E15" s="1">
        <v>61.0</v>
      </c>
      <c r="G15" s="1">
        <v>0.01</v>
      </c>
      <c r="I15" s="1">
        <v>0.01</v>
      </c>
      <c r="J15" s="1">
        <f t="shared" si="1"/>
        <v>9.9325</v>
      </c>
    </row>
    <row r="16" ht="12.75" customHeight="1">
      <c r="D16" s="1">
        <f t="shared" si="2"/>
        <v>130</v>
      </c>
      <c r="E16" s="1">
        <v>48.0</v>
      </c>
      <c r="G16" s="1">
        <v>0.0</v>
      </c>
      <c r="I16" s="1">
        <v>0.0</v>
      </c>
      <c r="J16" s="1">
        <f t="shared" si="1"/>
        <v>0.545</v>
      </c>
    </row>
    <row r="17" ht="12.75" customHeight="1">
      <c r="J17" s="1" t="str">
        <f t="shared" ref="J17:J18" si="4">IF(D17&lt;&gt;"",(((D17-D16)*((E17+E16)/2))/10000)*((F17+F16)/2)*1000,"")</f>
        <v/>
      </c>
    </row>
    <row r="18" ht="12.75" customHeight="1">
      <c r="J18" s="1" t="str">
        <f t="shared" si="4"/>
        <v/>
      </c>
    </row>
    <row r="19" ht="12.75" customHeight="1">
      <c r="A19" s="3" t="s">
        <v>1</v>
      </c>
      <c r="B19" s="1" t="s">
        <v>2</v>
      </c>
      <c r="C19" s="3" t="s">
        <v>3</v>
      </c>
      <c r="D19" s="1" t="s">
        <v>4</v>
      </c>
      <c r="E19" s="1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6" t="s">
        <v>11</v>
      </c>
      <c r="L19" s="3" t="s">
        <v>1</v>
      </c>
      <c r="M19" s="2" t="s">
        <v>12</v>
      </c>
      <c r="N19" s="2" t="s">
        <v>13</v>
      </c>
      <c r="O19" s="2" t="s">
        <v>14</v>
      </c>
    </row>
    <row r="20" ht="12.75" customHeight="1">
      <c r="A20" s="9">
        <v>43657.0</v>
      </c>
      <c r="B20" s="1">
        <f>D20-D41</f>
        <v>208</v>
      </c>
      <c r="C20" s="5">
        <v>0.5416666666666666</v>
      </c>
      <c r="D20" s="1">
        <v>253.0</v>
      </c>
      <c r="E20" s="1">
        <v>12.0</v>
      </c>
      <c r="F20" s="1">
        <v>0.0</v>
      </c>
      <c r="I20" s="1">
        <f t="shared" ref="I20:I24" si="5">F20</f>
        <v>0</v>
      </c>
      <c r="K20" s="7">
        <f>SUM(J21:J41)</f>
        <v>7.0425</v>
      </c>
      <c r="L20" s="10">
        <v>43657.0</v>
      </c>
      <c r="M20" s="8">
        <v>43693.0</v>
      </c>
      <c r="N20" s="2" t="s">
        <v>15</v>
      </c>
    </row>
    <row r="21" ht="12.75" customHeight="1">
      <c r="D21" s="1">
        <v>243.0</v>
      </c>
      <c r="E21" s="1">
        <v>18.0</v>
      </c>
      <c r="F21" s="1">
        <v>0.0</v>
      </c>
      <c r="I21" s="1">
        <f t="shared" si="5"/>
        <v>0</v>
      </c>
      <c r="J21" s="1">
        <f t="shared" ref="J21:J41" si="6">IF(D21&lt;&gt;"",(((D20-D21)*((E21+E20)/2))/10000)*((I21+I20)/2)*1000,"")</f>
        <v>0</v>
      </c>
    </row>
    <row r="22" ht="12.75" customHeight="1">
      <c r="D22" s="1">
        <f t="shared" ref="D22:D40" si="7">D21-10</f>
        <v>233</v>
      </c>
      <c r="E22" s="1">
        <v>28.0</v>
      </c>
      <c r="F22" s="1">
        <v>0.02</v>
      </c>
      <c r="I22" s="1">
        <f t="shared" si="5"/>
        <v>0.02</v>
      </c>
      <c r="J22" s="1">
        <f t="shared" si="6"/>
        <v>0.23</v>
      </c>
    </row>
    <row r="23" ht="12.75" customHeight="1">
      <c r="D23" s="1">
        <f t="shared" si="7"/>
        <v>223</v>
      </c>
      <c r="E23" s="1">
        <v>34.0</v>
      </c>
      <c r="F23" s="1">
        <v>0.02</v>
      </c>
      <c r="I23" s="1">
        <f t="shared" si="5"/>
        <v>0.02</v>
      </c>
      <c r="J23" s="1">
        <f t="shared" si="6"/>
        <v>0.62</v>
      </c>
    </row>
    <row r="24" ht="12.75" customHeight="1">
      <c r="D24" s="1">
        <f t="shared" si="7"/>
        <v>213</v>
      </c>
      <c r="E24" s="1">
        <v>39.0</v>
      </c>
      <c r="F24" s="1">
        <v>0.01</v>
      </c>
      <c r="I24" s="1">
        <f t="shared" si="5"/>
        <v>0.01</v>
      </c>
      <c r="J24" s="1">
        <f t="shared" si="6"/>
        <v>0.5475</v>
      </c>
    </row>
    <row r="25" ht="12.75" customHeight="1">
      <c r="D25" s="1">
        <f t="shared" si="7"/>
        <v>203</v>
      </c>
      <c r="E25" s="1">
        <v>57.0</v>
      </c>
      <c r="G25" s="1">
        <v>0.01</v>
      </c>
      <c r="H25" s="1">
        <v>0.02</v>
      </c>
      <c r="I25" s="1">
        <f t="shared" ref="I25:I41" si="8">AVERAGE(G25:H25)</f>
        <v>0.015</v>
      </c>
      <c r="J25" s="1">
        <f t="shared" si="6"/>
        <v>0.6</v>
      </c>
    </row>
    <row r="26" ht="12.75" customHeight="1">
      <c r="D26" s="1">
        <f t="shared" si="7"/>
        <v>193</v>
      </c>
      <c r="E26" s="1">
        <v>67.0</v>
      </c>
      <c r="G26" s="1">
        <v>0.0</v>
      </c>
      <c r="H26" s="1">
        <v>0.01</v>
      </c>
      <c r="I26" s="1">
        <f t="shared" si="8"/>
        <v>0.005</v>
      </c>
      <c r="J26" s="1">
        <f t="shared" si="6"/>
        <v>0.62</v>
      </c>
    </row>
    <row r="27" ht="12.75" customHeight="1">
      <c r="D27" s="1">
        <f t="shared" si="7"/>
        <v>183</v>
      </c>
      <c r="E27" s="1">
        <v>70.0</v>
      </c>
      <c r="G27" s="1">
        <v>0.0</v>
      </c>
      <c r="H27" s="1">
        <v>0.01</v>
      </c>
      <c r="I27" s="1">
        <f t="shared" si="8"/>
        <v>0.005</v>
      </c>
      <c r="J27" s="1">
        <f t="shared" si="6"/>
        <v>0.3425</v>
      </c>
    </row>
    <row r="28" ht="12.75" customHeight="1">
      <c r="D28" s="1">
        <f t="shared" si="7"/>
        <v>173</v>
      </c>
      <c r="E28" s="1">
        <v>80.0</v>
      </c>
      <c r="G28" s="1">
        <v>0.01</v>
      </c>
      <c r="H28" s="1">
        <v>0.01</v>
      </c>
      <c r="I28" s="1">
        <f t="shared" si="8"/>
        <v>0.01</v>
      </c>
      <c r="J28" s="1">
        <f t="shared" si="6"/>
        <v>0.5625</v>
      </c>
    </row>
    <row r="29" ht="12.75" customHeight="1">
      <c r="D29" s="1">
        <f t="shared" si="7"/>
        <v>163</v>
      </c>
      <c r="E29" s="1">
        <v>62.0</v>
      </c>
      <c r="G29" s="1">
        <v>0.0</v>
      </c>
      <c r="H29" s="1">
        <v>0.02</v>
      </c>
      <c r="I29" s="1">
        <f t="shared" si="8"/>
        <v>0.01</v>
      </c>
      <c r="J29" s="1">
        <f t="shared" si="6"/>
        <v>0.71</v>
      </c>
    </row>
    <row r="30" ht="12.75" customHeight="1">
      <c r="D30" s="1">
        <f t="shared" si="7"/>
        <v>153</v>
      </c>
      <c r="E30" s="1">
        <v>80.0</v>
      </c>
      <c r="G30" s="1">
        <v>0.0</v>
      </c>
      <c r="H30" s="1">
        <v>0.02</v>
      </c>
      <c r="I30" s="1">
        <f t="shared" si="8"/>
        <v>0.01</v>
      </c>
      <c r="J30" s="1">
        <f t="shared" si="6"/>
        <v>0.71</v>
      </c>
    </row>
    <row r="31" ht="12.75" customHeight="1">
      <c r="D31" s="1">
        <f t="shared" si="7"/>
        <v>143</v>
      </c>
      <c r="E31" s="1">
        <v>80.0</v>
      </c>
      <c r="G31" s="1">
        <v>0.0</v>
      </c>
      <c r="H31" s="1">
        <v>0.02</v>
      </c>
      <c r="I31" s="1">
        <f t="shared" si="8"/>
        <v>0.01</v>
      </c>
      <c r="J31" s="1">
        <f t="shared" si="6"/>
        <v>0.8</v>
      </c>
    </row>
    <row r="32" ht="12.75" customHeight="1">
      <c r="D32" s="1">
        <f t="shared" si="7"/>
        <v>133</v>
      </c>
      <c r="E32" s="1">
        <v>78.0</v>
      </c>
      <c r="G32" s="1">
        <v>0.0</v>
      </c>
      <c r="H32" s="1">
        <v>0.01</v>
      </c>
      <c r="I32" s="1">
        <f t="shared" si="8"/>
        <v>0.005</v>
      </c>
      <c r="J32" s="1">
        <f t="shared" si="6"/>
        <v>0.5925</v>
      </c>
    </row>
    <row r="33" ht="12.75" customHeight="1">
      <c r="D33" s="1">
        <f t="shared" si="7"/>
        <v>123</v>
      </c>
      <c r="E33" s="1">
        <v>75.0</v>
      </c>
      <c r="G33" s="1">
        <v>0.0</v>
      </c>
      <c r="H33" s="1">
        <v>0.0</v>
      </c>
      <c r="I33" s="1">
        <f t="shared" si="8"/>
        <v>0</v>
      </c>
      <c r="J33" s="1">
        <f t="shared" si="6"/>
        <v>0.19125</v>
      </c>
    </row>
    <row r="34" ht="12.75" customHeight="1">
      <c r="D34" s="1">
        <f t="shared" si="7"/>
        <v>113</v>
      </c>
      <c r="E34" s="1">
        <v>52.0</v>
      </c>
      <c r="G34" s="1">
        <v>0.0</v>
      </c>
      <c r="H34" s="1">
        <v>0.01</v>
      </c>
      <c r="I34" s="1">
        <f t="shared" si="8"/>
        <v>0.005</v>
      </c>
      <c r="J34" s="1">
        <f t="shared" si="6"/>
        <v>0.15875</v>
      </c>
    </row>
    <row r="35" ht="12.75" customHeight="1">
      <c r="D35" s="1">
        <f t="shared" si="7"/>
        <v>103</v>
      </c>
      <c r="E35" s="1">
        <v>46.0</v>
      </c>
      <c r="G35" s="1">
        <v>0.0</v>
      </c>
      <c r="H35" s="1">
        <v>0.01</v>
      </c>
      <c r="I35" s="1">
        <f t="shared" si="8"/>
        <v>0.005</v>
      </c>
      <c r="J35" s="1">
        <f t="shared" si="6"/>
        <v>0.245</v>
      </c>
    </row>
    <row r="36" ht="12.75" customHeight="1">
      <c r="D36" s="1">
        <f t="shared" si="7"/>
        <v>93</v>
      </c>
      <c r="E36" s="1">
        <v>44.0</v>
      </c>
      <c r="G36" s="1">
        <v>0.0</v>
      </c>
      <c r="H36" s="1">
        <v>0.0</v>
      </c>
      <c r="I36" s="1">
        <f t="shared" si="8"/>
        <v>0</v>
      </c>
      <c r="J36" s="1">
        <f t="shared" si="6"/>
        <v>0.1125</v>
      </c>
    </row>
    <row r="37" ht="12.75" customHeight="1">
      <c r="D37" s="1">
        <f t="shared" si="7"/>
        <v>83</v>
      </c>
      <c r="E37" s="1">
        <v>38.0</v>
      </c>
      <c r="G37" s="1">
        <v>0.0</v>
      </c>
      <c r="H37" s="1">
        <v>0.0</v>
      </c>
      <c r="I37" s="1">
        <f t="shared" si="8"/>
        <v>0</v>
      </c>
      <c r="J37" s="1">
        <f t="shared" si="6"/>
        <v>0</v>
      </c>
    </row>
    <row r="38" ht="12.75" customHeight="1">
      <c r="D38" s="1">
        <f t="shared" si="7"/>
        <v>73</v>
      </c>
      <c r="E38" s="1">
        <v>37.0</v>
      </c>
      <c r="G38" s="1">
        <v>0.0</v>
      </c>
      <c r="H38" s="1">
        <v>0.0</v>
      </c>
      <c r="I38" s="1">
        <f t="shared" si="8"/>
        <v>0</v>
      </c>
      <c r="J38" s="1">
        <f t="shared" si="6"/>
        <v>0</v>
      </c>
    </row>
    <row r="39" ht="12.75" customHeight="1">
      <c r="D39" s="1">
        <f t="shared" si="7"/>
        <v>63</v>
      </c>
      <c r="E39" s="1">
        <v>26.0</v>
      </c>
      <c r="G39" s="1">
        <v>0.0</v>
      </c>
      <c r="H39" s="1">
        <v>0.0</v>
      </c>
      <c r="I39" s="1">
        <f t="shared" si="8"/>
        <v>0</v>
      </c>
      <c r="J39" s="1">
        <f t="shared" si="6"/>
        <v>0</v>
      </c>
    </row>
    <row r="40" ht="12.75" customHeight="1">
      <c r="D40" s="1">
        <f t="shared" si="7"/>
        <v>53</v>
      </c>
      <c r="E40" s="1">
        <v>21.0</v>
      </c>
      <c r="G40" s="1">
        <v>0.0</v>
      </c>
      <c r="H40" s="1">
        <v>0.0</v>
      </c>
      <c r="I40" s="1">
        <f t="shared" si="8"/>
        <v>0</v>
      </c>
      <c r="J40" s="1">
        <f t="shared" si="6"/>
        <v>0</v>
      </c>
    </row>
    <row r="41" ht="12.75" customHeight="1">
      <c r="D41" s="1">
        <v>45.0</v>
      </c>
      <c r="E41" s="1">
        <v>15.0</v>
      </c>
      <c r="G41" s="1">
        <v>0.0</v>
      </c>
      <c r="H41" s="1">
        <v>0.0</v>
      </c>
      <c r="I41" s="1">
        <f t="shared" si="8"/>
        <v>0</v>
      </c>
      <c r="J41" s="1">
        <f t="shared" si="6"/>
        <v>0</v>
      </c>
    </row>
    <row r="42" ht="12.75" customHeight="1"/>
    <row r="43" ht="12.75" customHeight="1"/>
    <row r="44" ht="12.75" customHeight="1">
      <c r="A44" s="3" t="s">
        <v>1</v>
      </c>
      <c r="B44" s="1" t="s">
        <v>2</v>
      </c>
      <c r="C44" s="3" t="s">
        <v>3</v>
      </c>
      <c r="D44" s="1" t="s">
        <v>4</v>
      </c>
      <c r="E44" s="1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6" t="s">
        <v>11</v>
      </c>
      <c r="L44" s="3" t="s">
        <v>1</v>
      </c>
      <c r="M44" s="2" t="s">
        <v>12</v>
      </c>
      <c r="N44" s="2" t="s">
        <v>13</v>
      </c>
      <c r="O44" s="2" t="s">
        <v>14</v>
      </c>
    </row>
    <row r="45" ht="12.75" customHeight="1">
      <c r="A45" s="9">
        <v>43644.0</v>
      </c>
      <c r="B45" s="1">
        <f>D64-D45</f>
        <v>210</v>
      </c>
      <c r="C45" s="5">
        <v>0.5</v>
      </c>
      <c r="D45" s="1">
        <v>100.0</v>
      </c>
      <c r="E45" s="1">
        <v>11.0</v>
      </c>
      <c r="F45" s="1">
        <v>0.0</v>
      </c>
      <c r="I45" s="1">
        <f t="shared" ref="I45:I47" si="9">F45</f>
        <v>0</v>
      </c>
      <c r="K45" s="7">
        <f>SUM(J46:J64)</f>
        <v>16.255</v>
      </c>
      <c r="L45" s="10">
        <v>43644.0</v>
      </c>
      <c r="M45" s="8">
        <v>43693.0</v>
      </c>
      <c r="N45" s="2" t="s">
        <v>15</v>
      </c>
      <c r="O45" s="1" t="s">
        <v>16</v>
      </c>
    </row>
    <row r="46" ht="12.75" customHeight="1">
      <c r="D46" s="1">
        <f t="shared" ref="D46:D61" si="10">D45+10</f>
        <v>110</v>
      </c>
      <c r="E46" s="1">
        <v>45.0</v>
      </c>
      <c r="F46" s="1">
        <v>0.0</v>
      </c>
      <c r="I46" s="1">
        <f t="shared" si="9"/>
        <v>0</v>
      </c>
      <c r="J46" s="1">
        <f t="shared" ref="J46:J64" si="11">IF(D46&lt;&gt;"",(((D46-D45)*((E46+E45)/2))/10000)*((I46+I45)/2)*1000,"")</f>
        <v>0</v>
      </c>
    </row>
    <row r="47" ht="12.75" customHeight="1">
      <c r="D47" s="1">
        <f t="shared" si="10"/>
        <v>120</v>
      </c>
      <c r="E47" s="1">
        <v>47.0</v>
      </c>
      <c r="F47" s="1">
        <v>0.0</v>
      </c>
      <c r="I47" s="1">
        <f t="shared" si="9"/>
        <v>0</v>
      </c>
      <c r="J47" s="1">
        <f t="shared" si="11"/>
        <v>0</v>
      </c>
    </row>
    <row r="48" ht="12.75" customHeight="1">
      <c r="D48" s="1">
        <f t="shared" si="10"/>
        <v>130</v>
      </c>
      <c r="E48" s="1">
        <v>49.0</v>
      </c>
      <c r="G48" s="1">
        <v>0.0</v>
      </c>
      <c r="H48" s="1">
        <v>0.01</v>
      </c>
      <c r="I48" s="1">
        <f t="shared" ref="I48:I64" si="12">AVERAGE(G48:H48)</f>
        <v>0.005</v>
      </c>
      <c r="J48" s="1">
        <f t="shared" si="11"/>
        <v>0.12</v>
      </c>
    </row>
    <row r="49" ht="12.75" customHeight="1">
      <c r="D49" s="1">
        <f t="shared" si="10"/>
        <v>140</v>
      </c>
      <c r="E49" s="1">
        <v>70.0</v>
      </c>
      <c r="G49" s="1">
        <v>0.0</v>
      </c>
      <c r="H49" s="1">
        <v>0.01</v>
      </c>
      <c r="I49" s="1">
        <f t="shared" si="12"/>
        <v>0.005</v>
      </c>
      <c r="J49" s="1">
        <f t="shared" si="11"/>
        <v>0.2975</v>
      </c>
    </row>
    <row r="50" ht="12.75" customHeight="1">
      <c r="D50" s="1">
        <f t="shared" si="10"/>
        <v>150</v>
      </c>
      <c r="E50" s="1">
        <v>50.0</v>
      </c>
      <c r="G50" s="1">
        <v>0.01</v>
      </c>
      <c r="H50" s="1">
        <v>0.02</v>
      </c>
      <c r="I50" s="1">
        <f t="shared" si="12"/>
        <v>0.015</v>
      </c>
      <c r="J50" s="1">
        <f t="shared" si="11"/>
        <v>0.6</v>
      </c>
    </row>
    <row r="51" ht="12.75" customHeight="1">
      <c r="D51" s="1">
        <f t="shared" si="10"/>
        <v>160</v>
      </c>
      <c r="E51" s="1">
        <v>52.0</v>
      </c>
      <c r="G51" s="1">
        <v>0.0</v>
      </c>
      <c r="H51" s="1">
        <v>0.04</v>
      </c>
      <c r="I51" s="1">
        <f t="shared" si="12"/>
        <v>0.02</v>
      </c>
      <c r="J51" s="1">
        <f t="shared" si="11"/>
        <v>0.8925</v>
      </c>
    </row>
    <row r="52" ht="12.75" customHeight="1">
      <c r="D52" s="1">
        <f t="shared" si="10"/>
        <v>170</v>
      </c>
      <c r="E52" s="1">
        <v>81.0</v>
      </c>
      <c r="G52" s="1">
        <v>0.02</v>
      </c>
      <c r="H52" s="1">
        <v>0.03</v>
      </c>
      <c r="I52" s="1">
        <f t="shared" si="12"/>
        <v>0.025</v>
      </c>
      <c r="J52" s="1">
        <f t="shared" si="11"/>
        <v>1.49625</v>
      </c>
    </row>
    <row r="53" ht="12.75" customHeight="1">
      <c r="D53" s="1">
        <f t="shared" si="10"/>
        <v>180</v>
      </c>
      <c r="E53" s="1">
        <v>83.0</v>
      </c>
      <c r="G53" s="1">
        <v>0.03</v>
      </c>
      <c r="H53" s="1">
        <v>0.02</v>
      </c>
      <c r="I53" s="1">
        <f t="shared" si="12"/>
        <v>0.025</v>
      </c>
      <c r="J53" s="1">
        <f t="shared" si="11"/>
        <v>2.05</v>
      </c>
    </row>
    <row r="54" ht="12.75" customHeight="1">
      <c r="D54" s="1">
        <f t="shared" si="10"/>
        <v>190</v>
      </c>
      <c r="E54" s="1">
        <v>84.0</v>
      </c>
      <c r="G54" s="1">
        <v>0.03</v>
      </c>
      <c r="H54" s="1">
        <v>0.03</v>
      </c>
      <c r="I54" s="1">
        <f t="shared" si="12"/>
        <v>0.03</v>
      </c>
      <c r="J54" s="1">
        <f t="shared" si="11"/>
        <v>2.29625</v>
      </c>
    </row>
    <row r="55" ht="12.75" customHeight="1">
      <c r="D55" s="1">
        <f t="shared" si="10"/>
        <v>200</v>
      </c>
      <c r="E55" s="1">
        <v>82.0</v>
      </c>
      <c r="G55" s="1">
        <v>0.02</v>
      </c>
      <c r="H55" s="1">
        <v>0.02</v>
      </c>
      <c r="I55" s="1">
        <f t="shared" si="12"/>
        <v>0.02</v>
      </c>
      <c r="J55" s="1">
        <f t="shared" si="11"/>
        <v>2.075</v>
      </c>
    </row>
    <row r="56" ht="12.75" customHeight="1">
      <c r="D56" s="1">
        <f t="shared" si="10"/>
        <v>210</v>
      </c>
      <c r="E56" s="1">
        <v>82.0</v>
      </c>
      <c r="G56" s="1">
        <v>0.03</v>
      </c>
      <c r="H56" s="1">
        <v>0.02</v>
      </c>
      <c r="I56" s="1">
        <f t="shared" si="12"/>
        <v>0.025</v>
      </c>
      <c r="J56" s="1">
        <f t="shared" si="11"/>
        <v>1.845</v>
      </c>
    </row>
    <row r="57" ht="12.75" customHeight="1">
      <c r="D57" s="1">
        <f t="shared" si="10"/>
        <v>220</v>
      </c>
      <c r="E57" s="1">
        <v>78.0</v>
      </c>
      <c r="G57" s="1">
        <v>0.02</v>
      </c>
      <c r="H57" s="1">
        <v>0.03</v>
      </c>
      <c r="I57" s="1">
        <f t="shared" si="12"/>
        <v>0.025</v>
      </c>
      <c r="J57" s="1">
        <f t="shared" si="11"/>
        <v>2</v>
      </c>
    </row>
    <row r="58" ht="12.75" customHeight="1">
      <c r="D58" s="1">
        <f t="shared" si="10"/>
        <v>230</v>
      </c>
      <c r="E58" s="1">
        <v>78.0</v>
      </c>
      <c r="G58" s="1">
        <v>0.0</v>
      </c>
      <c r="H58" s="1">
        <v>0.03</v>
      </c>
      <c r="I58" s="1">
        <f t="shared" si="12"/>
        <v>0.015</v>
      </c>
      <c r="J58" s="1">
        <f t="shared" si="11"/>
        <v>1.56</v>
      </c>
    </row>
    <row r="59" ht="12.75" customHeight="1">
      <c r="D59" s="1">
        <f t="shared" si="10"/>
        <v>240</v>
      </c>
      <c r="E59" s="1">
        <v>48.0</v>
      </c>
      <c r="G59" s="1">
        <v>0.01</v>
      </c>
      <c r="H59" s="1">
        <v>0.01</v>
      </c>
      <c r="I59" s="1">
        <f t="shared" si="12"/>
        <v>0.01</v>
      </c>
      <c r="J59" s="1">
        <f t="shared" si="11"/>
        <v>0.7875</v>
      </c>
    </row>
    <row r="60" ht="12.75" customHeight="1">
      <c r="D60" s="1">
        <f t="shared" si="10"/>
        <v>250</v>
      </c>
      <c r="E60" s="1">
        <v>46.0</v>
      </c>
      <c r="G60" s="1">
        <v>0.0</v>
      </c>
      <c r="H60" s="1">
        <v>0.0</v>
      </c>
      <c r="I60" s="1">
        <f t="shared" si="12"/>
        <v>0</v>
      </c>
      <c r="J60" s="1">
        <f t="shared" si="11"/>
        <v>0.235</v>
      </c>
    </row>
    <row r="61" ht="12.75" customHeight="1">
      <c r="D61" s="1">
        <f t="shared" si="10"/>
        <v>260</v>
      </c>
      <c r="E61" s="1">
        <v>40.0</v>
      </c>
      <c r="G61" s="1">
        <v>0.0</v>
      </c>
      <c r="H61" s="1">
        <v>0.0</v>
      </c>
      <c r="I61" s="1">
        <f t="shared" si="12"/>
        <v>0</v>
      </c>
      <c r="J61" s="1">
        <f t="shared" si="11"/>
        <v>0</v>
      </c>
    </row>
    <row r="62" ht="12.75" customHeight="1">
      <c r="D62" s="1">
        <v>280.0</v>
      </c>
      <c r="E62" s="1">
        <v>36.0</v>
      </c>
      <c r="G62" s="1">
        <v>0.0</v>
      </c>
      <c r="H62" s="1">
        <v>0.0</v>
      </c>
      <c r="I62" s="1">
        <f t="shared" si="12"/>
        <v>0</v>
      </c>
      <c r="J62" s="1">
        <f t="shared" si="11"/>
        <v>0</v>
      </c>
    </row>
    <row r="63" ht="12.75" customHeight="1">
      <c r="D63" s="1">
        <v>290.0</v>
      </c>
      <c r="E63" s="1">
        <v>38.0</v>
      </c>
      <c r="G63" s="1">
        <v>0.0</v>
      </c>
      <c r="H63" s="1">
        <v>0.0</v>
      </c>
      <c r="I63" s="1">
        <f t="shared" si="12"/>
        <v>0</v>
      </c>
      <c r="J63" s="1">
        <f t="shared" si="11"/>
        <v>0</v>
      </c>
    </row>
    <row r="64" ht="12.75" customHeight="1">
      <c r="D64" s="1">
        <v>310.0</v>
      </c>
      <c r="E64" s="1">
        <v>11.0</v>
      </c>
      <c r="G64" s="1">
        <v>0.0</v>
      </c>
      <c r="H64" s="1">
        <v>0.0</v>
      </c>
      <c r="I64" s="1">
        <f t="shared" si="12"/>
        <v>0</v>
      </c>
      <c r="J64" s="1">
        <f t="shared" si="11"/>
        <v>0</v>
      </c>
    </row>
    <row r="65" ht="12.75" customHeight="1"/>
    <row r="66" ht="12.75" customHeight="1"/>
    <row r="67" ht="12.75" customHeight="1">
      <c r="A67" s="3" t="s">
        <v>1</v>
      </c>
      <c r="B67" s="1" t="s">
        <v>2</v>
      </c>
      <c r="C67" s="3" t="s">
        <v>3</v>
      </c>
      <c r="D67" s="1" t="s">
        <v>4</v>
      </c>
      <c r="E67" s="1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2" t="s">
        <v>10</v>
      </c>
      <c r="K67" s="6" t="s">
        <v>11</v>
      </c>
      <c r="L67" s="3" t="s">
        <v>1</v>
      </c>
      <c r="M67" s="2" t="s">
        <v>12</v>
      </c>
      <c r="N67" s="2" t="s">
        <v>13</v>
      </c>
      <c r="O67" s="2" t="s">
        <v>14</v>
      </c>
    </row>
    <row r="68" ht="12.75" customHeight="1">
      <c r="A68" s="9">
        <v>43630.0</v>
      </c>
      <c r="B68" s="1">
        <f>D68-D78</f>
        <v>200</v>
      </c>
      <c r="C68" s="5">
        <v>0.4791666666666667</v>
      </c>
      <c r="D68" s="1">
        <v>250.0</v>
      </c>
      <c r="E68" s="1">
        <v>29.0</v>
      </c>
      <c r="F68" s="1">
        <v>0.0</v>
      </c>
      <c r="I68" s="1">
        <v>0.0</v>
      </c>
      <c r="K68" s="7">
        <f>SUM(J69:J78)</f>
        <v>42.18</v>
      </c>
      <c r="L68" s="10">
        <v>43630.0</v>
      </c>
      <c r="M68" s="8">
        <v>43693.0</v>
      </c>
      <c r="N68" s="2" t="s">
        <v>15</v>
      </c>
    </row>
    <row r="69" ht="12.75" customHeight="1">
      <c r="D69" s="1">
        <f t="shared" ref="D69:D79" si="13">D68-20</f>
        <v>230</v>
      </c>
      <c r="E69" s="1">
        <v>39.0</v>
      </c>
      <c r="F69" s="1">
        <v>0.05</v>
      </c>
      <c r="I69" s="1">
        <v>0.05</v>
      </c>
      <c r="J69" s="1">
        <f t="shared" ref="J69:J78" si="14">IF(D69&lt;&gt;"",(((D68-D69)*((E69+E68)/2))/10000)*((I69+I68)/2)*1000,"")</f>
        <v>1.7</v>
      </c>
    </row>
    <row r="70" ht="12.75" customHeight="1">
      <c r="D70" s="1">
        <f t="shared" si="13"/>
        <v>210</v>
      </c>
      <c r="E70" s="1">
        <v>39.0</v>
      </c>
      <c r="F70" s="1">
        <v>0.0</v>
      </c>
      <c r="I70" s="1">
        <v>0.0</v>
      </c>
      <c r="J70" s="1">
        <f t="shared" si="14"/>
        <v>1.95</v>
      </c>
    </row>
    <row r="71" ht="12.75" customHeight="1">
      <c r="D71" s="1">
        <f t="shared" si="13"/>
        <v>190</v>
      </c>
      <c r="E71" s="1">
        <v>50.0</v>
      </c>
      <c r="F71" s="1">
        <v>0.01</v>
      </c>
      <c r="I71" s="1">
        <v>0.01</v>
      </c>
      <c r="J71" s="1">
        <f t="shared" si="14"/>
        <v>0.445</v>
      </c>
    </row>
    <row r="72" ht="12.75" customHeight="1">
      <c r="D72" s="1">
        <f t="shared" si="13"/>
        <v>170</v>
      </c>
      <c r="E72" s="1">
        <v>86.0</v>
      </c>
      <c r="F72" s="1">
        <v>0.08</v>
      </c>
      <c r="I72" s="1">
        <v>0.08</v>
      </c>
      <c r="J72" s="1">
        <f t="shared" si="14"/>
        <v>6.12</v>
      </c>
    </row>
    <row r="73" ht="12.75" customHeight="1">
      <c r="D73" s="1">
        <f t="shared" si="13"/>
        <v>150</v>
      </c>
      <c r="E73" s="1">
        <v>86.0</v>
      </c>
      <c r="F73" s="1">
        <v>0.08</v>
      </c>
      <c r="I73" s="1">
        <v>0.08</v>
      </c>
      <c r="J73" s="1">
        <f t="shared" si="14"/>
        <v>13.76</v>
      </c>
    </row>
    <row r="74" ht="12.75" customHeight="1">
      <c r="D74" s="1">
        <f t="shared" si="13"/>
        <v>130</v>
      </c>
      <c r="E74" s="1">
        <v>84.0</v>
      </c>
      <c r="F74" s="1">
        <v>0.01</v>
      </c>
      <c r="I74" s="1">
        <v>0.01</v>
      </c>
      <c r="J74" s="1">
        <f t="shared" si="14"/>
        <v>7.65</v>
      </c>
    </row>
    <row r="75" ht="12.75" customHeight="1">
      <c r="D75" s="1">
        <f t="shared" si="13"/>
        <v>110</v>
      </c>
      <c r="E75" s="1">
        <v>51.0</v>
      </c>
      <c r="F75" s="1">
        <v>0.06</v>
      </c>
      <c r="I75" s="1">
        <v>0.06</v>
      </c>
      <c r="J75" s="1">
        <f t="shared" si="14"/>
        <v>4.725</v>
      </c>
    </row>
    <row r="76" ht="12.75" customHeight="1">
      <c r="D76" s="1">
        <f t="shared" si="13"/>
        <v>90</v>
      </c>
      <c r="E76" s="1">
        <v>44.0</v>
      </c>
      <c r="F76" s="1">
        <v>0.04</v>
      </c>
      <c r="I76" s="1">
        <v>0.04</v>
      </c>
      <c r="J76" s="1">
        <f t="shared" si="14"/>
        <v>4.75</v>
      </c>
    </row>
    <row r="77" ht="12.75" customHeight="1">
      <c r="D77" s="1">
        <f t="shared" si="13"/>
        <v>70</v>
      </c>
      <c r="E77" s="1">
        <v>10.0</v>
      </c>
      <c r="F77" s="1">
        <v>0.0</v>
      </c>
      <c r="I77" s="1">
        <v>0.0</v>
      </c>
      <c r="J77" s="1">
        <f t="shared" si="14"/>
        <v>1.08</v>
      </c>
    </row>
    <row r="78" ht="12.75" customHeight="1">
      <c r="D78" s="1">
        <f t="shared" si="13"/>
        <v>50</v>
      </c>
      <c r="E78" s="1">
        <v>24.0</v>
      </c>
      <c r="F78" s="1">
        <v>0.0</v>
      </c>
      <c r="I78" s="1">
        <v>0.0</v>
      </c>
      <c r="J78" s="1">
        <f t="shared" si="14"/>
        <v>0</v>
      </c>
    </row>
    <row r="79" ht="12.75" customHeight="1">
      <c r="D79" s="1">
        <f t="shared" si="13"/>
        <v>30</v>
      </c>
      <c r="E79" s="2" t="s">
        <v>17</v>
      </c>
    </row>
    <row r="80" ht="12.75" customHeight="1"/>
    <row r="81" ht="12.75" customHeight="1"/>
    <row r="82" ht="12.75" customHeight="1"/>
    <row r="83" ht="12.75" customHeight="1"/>
    <row r="84" ht="12.75" customHeight="1">
      <c r="A84" s="3" t="s">
        <v>1</v>
      </c>
      <c r="B84" s="1" t="s">
        <v>2</v>
      </c>
      <c r="C84" s="3" t="s">
        <v>3</v>
      </c>
      <c r="D84" s="1" t="s">
        <v>4</v>
      </c>
      <c r="E84" s="1" t="s">
        <v>5</v>
      </c>
      <c r="F84" s="2" t="s">
        <v>6</v>
      </c>
      <c r="G84" s="2" t="s">
        <v>7</v>
      </c>
      <c r="H84" s="2" t="s">
        <v>8</v>
      </c>
      <c r="I84" s="2" t="s">
        <v>9</v>
      </c>
      <c r="J84" s="2" t="s">
        <v>10</v>
      </c>
      <c r="K84" s="6" t="s">
        <v>11</v>
      </c>
      <c r="L84" s="3" t="s">
        <v>1</v>
      </c>
    </row>
    <row r="85" ht="12.75" customHeight="1">
      <c r="A85" s="9">
        <v>43699.0</v>
      </c>
      <c r="B85" s="11">
        <v>200.0</v>
      </c>
      <c r="C85" s="5">
        <v>0.5</v>
      </c>
      <c r="D85" s="1">
        <v>280.0</v>
      </c>
      <c r="E85" s="1">
        <v>41.0</v>
      </c>
      <c r="F85" s="1">
        <v>0.0</v>
      </c>
      <c r="I85" s="1">
        <f t="shared" ref="I85:I91" si="15">F85</f>
        <v>0</v>
      </c>
      <c r="K85" s="7">
        <f>SUM(J86:J105)</f>
        <v>228.59375</v>
      </c>
      <c r="L85" s="10">
        <v>43630.0</v>
      </c>
    </row>
    <row r="86" ht="12.75" customHeight="1">
      <c r="D86" s="1">
        <v>270.0</v>
      </c>
      <c r="E86" s="1">
        <v>41.0</v>
      </c>
      <c r="F86" s="1">
        <v>0.0</v>
      </c>
      <c r="I86" s="1">
        <f t="shared" si="15"/>
        <v>0</v>
      </c>
      <c r="J86" s="1">
        <f t="shared" ref="J86:J105" si="16">IF(D86&lt;&gt;"",(((D85-D86)*((E86+E85)/2))/10000)*((I86+I85)/2)*1000,"")</f>
        <v>0</v>
      </c>
    </row>
    <row r="87" ht="12.75" customHeight="1">
      <c r="D87" s="1">
        <v>260.0</v>
      </c>
      <c r="E87" s="1">
        <v>52.0</v>
      </c>
      <c r="F87" s="1">
        <v>0.0</v>
      </c>
      <c r="I87" s="1">
        <f t="shared" si="15"/>
        <v>0</v>
      </c>
      <c r="J87" s="1">
        <f t="shared" si="16"/>
        <v>0</v>
      </c>
    </row>
    <row r="88" ht="12.75" customHeight="1">
      <c r="D88" s="1">
        <v>250.0</v>
      </c>
      <c r="E88" s="1">
        <v>74.0</v>
      </c>
      <c r="F88" s="1">
        <v>0.11</v>
      </c>
      <c r="I88" s="1">
        <f t="shared" si="15"/>
        <v>0.11</v>
      </c>
      <c r="J88" s="1">
        <f t="shared" si="16"/>
        <v>3.465</v>
      </c>
    </row>
    <row r="89" ht="12.75" customHeight="1">
      <c r="D89" s="1">
        <v>240.0</v>
      </c>
      <c r="E89" s="1">
        <v>75.0</v>
      </c>
      <c r="F89" s="1">
        <v>0.14</v>
      </c>
      <c r="I89" s="1">
        <f t="shared" si="15"/>
        <v>0.14</v>
      </c>
      <c r="J89" s="1">
        <f t="shared" si="16"/>
        <v>9.3125</v>
      </c>
    </row>
    <row r="90" ht="12.75" customHeight="1">
      <c r="D90" s="1">
        <v>230.0</v>
      </c>
      <c r="E90" s="1">
        <v>70.0</v>
      </c>
      <c r="F90" s="1">
        <v>0.0</v>
      </c>
      <c r="I90" s="1">
        <f t="shared" si="15"/>
        <v>0</v>
      </c>
      <c r="J90" s="1">
        <f t="shared" si="16"/>
        <v>5.075</v>
      </c>
    </row>
    <row r="91" ht="12.75" customHeight="1">
      <c r="D91" s="1">
        <v>220.0</v>
      </c>
      <c r="E91" s="1">
        <v>70.0</v>
      </c>
      <c r="F91" s="1">
        <v>0.14</v>
      </c>
      <c r="I91" s="1">
        <f t="shared" si="15"/>
        <v>0.14</v>
      </c>
      <c r="J91" s="1">
        <f t="shared" si="16"/>
        <v>4.9</v>
      </c>
    </row>
    <row r="92" ht="12.75" customHeight="1">
      <c r="D92" s="1">
        <v>210.0</v>
      </c>
      <c r="E92" s="1">
        <v>83.0</v>
      </c>
      <c r="F92" s="1">
        <v>0.14</v>
      </c>
      <c r="G92" s="1">
        <v>0.21</v>
      </c>
      <c r="I92" s="1">
        <f t="shared" ref="I92:I98" si="17">(F92+G92)/2</f>
        <v>0.175</v>
      </c>
      <c r="J92" s="1">
        <f t="shared" si="16"/>
        <v>12.04875</v>
      </c>
    </row>
    <row r="93" ht="12.75" customHeight="1">
      <c r="D93" s="1">
        <v>200.0</v>
      </c>
      <c r="E93" s="1">
        <v>84.0</v>
      </c>
      <c r="F93" s="1">
        <v>0.28</v>
      </c>
      <c r="G93" s="1">
        <v>0.22</v>
      </c>
      <c r="I93" s="1">
        <f t="shared" si="17"/>
        <v>0.25</v>
      </c>
      <c r="J93" s="1">
        <f t="shared" si="16"/>
        <v>17.74375</v>
      </c>
    </row>
    <row r="94" ht="12.75" customHeight="1">
      <c r="D94" s="1">
        <v>190.0</v>
      </c>
      <c r="E94" s="1">
        <v>88.0</v>
      </c>
      <c r="F94" s="1">
        <v>0.28</v>
      </c>
      <c r="G94" s="1">
        <v>0.21</v>
      </c>
      <c r="I94" s="1">
        <f t="shared" si="17"/>
        <v>0.245</v>
      </c>
      <c r="J94" s="1">
        <f t="shared" si="16"/>
        <v>21.285</v>
      </c>
    </row>
    <row r="95" ht="12.75" customHeight="1">
      <c r="D95" s="1">
        <v>180.0</v>
      </c>
      <c r="E95" s="1">
        <v>90.0</v>
      </c>
      <c r="F95" s="1">
        <v>0.23</v>
      </c>
      <c r="G95" s="1">
        <v>0.2</v>
      </c>
      <c r="I95" s="1">
        <f t="shared" si="17"/>
        <v>0.215</v>
      </c>
      <c r="J95" s="1">
        <f t="shared" si="16"/>
        <v>20.47</v>
      </c>
    </row>
    <row r="96" ht="12.75" customHeight="1">
      <c r="D96" s="1">
        <v>170.0</v>
      </c>
      <c r="E96" s="2">
        <v>90.0</v>
      </c>
      <c r="F96" s="1">
        <v>0.18</v>
      </c>
      <c r="G96" s="1">
        <v>0.24</v>
      </c>
      <c r="I96" s="1">
        <f t="shared" si="17"/>
        <v>0.21</v>
      </c>
      <c r="J96" s="1">
        <f t="shared" si="16"/>
        <v>19.125</v>
      </c>
    </row>
    <row r="97" ht="12.75" customHeight="1">
      <c r="D97" s="1">
        <v>160.0</v>
      </c>
      <c r="E97" s="1">
        <v>88.0</v>
      </c>
      <c r="F97" s="1">
        <v>0.19</v>
      </c>
      <c r="G97" s="1">
        <v>0.26</v>
      </c>
      <c r="I97" s="1">
        <f t="shared" si="17"/>
        <v>0.225</v>
      </c>
      <c r="J97" s="1">
        <f t="shared" si="16"/>
        <v>19.3575</v>
      </c>
    </row>
    <row r="98" ht="12.75" customHeight="1">
      <c r="D98" s="1">
        <v>150.0</v>
      </c>
      <c r="E98" s="1">
        <v>87.0</v>
      </c>
      <c r="F98" s="1">
        <v>0.25</v>
      </c>
      <c r="G98" s="1">
        <v>0.3</v>
      </c>
      <c r="I98" s="1">
        <f t="shared" si="17"/>
        <v>0.275</v>
      </c>
      <c r="J98" s="1">
        <f t="shared" si="16"/>
        <v>21.875</v>
      </c>
    </row>
    <row r="99" ht="12.75" customHeight="1">
      <c r="D99" s="1">
        <v>140.0</v>
      </c>
      <c r="E99" s="1">
        <v>62.0</v>
      </c>
      <c r="F99" s="1">
        <v>0.25</v>
      </c>
      <c r="I99" s="1">
        <f t="shared" ref="I99:I105" si="18">F99</f>
        <v>0.25</v>
      </c>
      <c r="J99" s="1">
        <f t="shared" si="16"/>
        <v>19.55625</v>
      </c>
    </row>
    <row r="100" ht="12.75" customHeight="1">
      <c r="D100" s="1">
        <v>130.0</v>
      </c>
      <c r="E100" s="1">
        <v>50.0</v>
      </c>
      <c r="F100" s="1">
        <v>0.22</v>
      </c>
      <c r="I100" s="1">
        <f t="shared" si="18"/>
        <v>0.22</v>
      </c>
      <c r="J100" s="1">
        <f t="shared" si="16"/>
        <v>13.16</v>
      </c>
    </row>
    <row r="101" ht="12.75" customHeight="1">
      <c r="D101" s="1">
        <v>120.0</v>
      </c>
      <c r="E101" s="1">
        <v>46.0</v>
      </c>
      <c r="F101" s="1">
        <v>0.22</v>
      </c>
      <c r="I101" s="1">
        <f t="shared" si="18"/>
        <v>0.22</v>
      </c>
      <c r="J101" s="1">
        <f t="shared" si="16"/>
        <v>10.56</v>
      </c>
    </row>
    <row r="102" ht="12.75" customHeight="1">
      <c r="D102" s="1">
        <v>110.0</v>
      </c>
      <c r="E102" s="1">
        <v>42.0</v>
      </c>
      <c r="F102" s="1">
        <v>0.26</v>
      </c>
      <c r="I102" s="1">
        <f t="shared" si="18"/>
        <v>0.26</v>
      </c>
      <c r="J102" s="1">
        <f t="shared" si="16"/>
        <v>10.56</v>
      </c>
    </row>
    <row r="103" ht="12.75" customHeight="1">
      <c r="D103" s="1">
        <v>100.0</v>
      </c>
      <c r="E103" s="1">
        <v>36.0</v>
      </c>
      <c r="F103" s="1">
        <v>0.22</v>
      </c>
      <c r="I103" s="1">
        <f t="shared" si="18"/>
        <v>0.22</v>
      </c>
      <c r="J103" s="1">
        <f t="shared" si="16"/>
        <v>9.36</v>
      </c>
    </row>
    <row r="104" ht="12.75" customHeight="1">
      <c r="D104" s="1">
        <v>90.0</v>
      </c>
      <c r="E104" s="1">
        <v>34.0</v>
      </c>
      <c r="F104" s="1">
        <v>0.18</v>
      </c>
      <c r="I104" s="1">
        <f t="shared" si="18"/>
        <v>0.18</v>
      </c>
      <c r="J104" s="1">
        <f t="shared" si="16"/>
        <v>7</v>
      </c>
    </row>
    <row r="105" ht="12.75" customHeight="1">
      <c r="D105" s="1">
        <v>80.0</v>
      </c>
      <c r="E105" s="1">
        <v>34.0</v>
      </c>
      <c r="F105" s="1">
        <v>0.04</v>
      </c>
      <c r="I105" s="1">
        <f t="shared" si="18"/>
        <v>0.04</v>
      </c>
      <c r="J105" s="1">
        <f t="shared" si="16"/>
        <v>3.74</v>
      </c>
    </row>
    <row r="106" ht="12.75" customHeight="1">
      <c r="A106" s="12"/>
      <c r="B106" s="12"/>
      <c r="C106" s="13"/>
      <c r="D106" s="12"/>
      <c r="E106" s="12"/>
      <c r="F106" s="12"/>
      <c r="G106" s="2"/>
      <c r="H106" s="2"/>
      <c r="I106" s="12"/>
      <c r="J106" s="1"/>
      <c r="K106" s="1"/>
    </row>
    <row r="107" ht="12.75" customHeight="1">
      <c r="A107" s="12"/>
      <c r="B107" s="2"/>
      <c r="C107" s="2"/>
      <c r="D107" s="12"/>
      <c r="E107" s="12"/>
      <c r="F107" s="12"/>
      <c r="G107" s="2"/>
      <c r="H107" s="2"/>
      <c r="I107" s="12"/>
      <c r="J107" s="1"/>
    </row>
    <row r="108" ht="12.75" customHeight="1">
      <c r="A108" s="12"/>
      <c r="B108" s="2"/>
      <c r="C108" s="2"/>
      <c r="D108" s="12"/>
      <c r="E108" s="12"/>
      <c r="F108" s="12"/>
      <c r="G108" s="2"/>
      <c r="H108" s="2"/>
      <c r="I108" s="12"/>
      <c r="J108" s="1"/>
    </row>
    <row r="109" ht="12.75" customHeight="1">
      <c r="A109" s="12"/>
      <c r="B109" s="2"/>
      <c r="C109" s="2"/>
      <c r="D109" s="12"/>
      <c r="E109" s="12"/>
      <c r="F109" s="12"/>
      <c r="G109" s="2"/>
      <c r="H109" s="2"/>
      <c r="I109" s="12"/>
      <c r="J109" s="1"/>
    </row>
    <row r="110" ht="12.75" customHeight="1">
      <c r="A110" s="12"/>
      <c r="B110" s="2"/>
      <c r="C110" s="2"/>
      <c r="D110" s="12"/>
      <c r="E110" s="12"/>
      <c r="F110" s="12"/>
      <c r="G110" s="2"/>
      <c r="H110" s="2"/>
      <c r="I110" s="12"/>
      <c r="J110" s="1"/>
    </row>
    <row r="111" ht="12.75" customHeight="1">
      <c r="A111" s="12"/>
      <c r="B111" s="2"/>
      <c r="C111" s="2"/>
      <c r="D111" s="12"/>
      <c r="E111" s="12"/>
      <c r="F111" s="12"/>
      <c r="G111" s="2"/>
      <c r="H111" s="2"/>
      <c r="I111" s="12"/>
      <c r="J111" s="1"/>
    </row>
    <row r="112" ht="12.75" customHeight="1">
      <c r="A112" s="12"/>
      <c r="B112" s="12"/>
      <c r="C112" s="14"/>
      <c r="D112" s="12"/>
      <c r="E112" s="12"/>
      <c r="F112" s="12"/>
      <c r="G112" s="2"/>
      <c r="H112" s="2"/>
      <c r="I112" s="12"/>
      <c r="J112" s="1"/>
    </row>
    <row r="113" ht="12.75" customHeight="1">
      <c r="A113" s="12"/>
      <c r="B113" s="2"/>
      <c r="C113" s="2"/>
      <c r="D113" s="12"/>
      <c r="E113" s="12"/>
      <c r="F113" s="12"/>
      <c r="G113" s="12"/>
      <c r="H113" s="12"/>
      <c r="I113" s="12"/>
      <c r="J113" s="1"/>
    </row>
    <row r="114" ht="12.75" customHeight="1">
      <c r="A114" s="12"/>
      <c r="B114" s="2"/>
      <c r="C114" s="2"/>
      <c r="D114" s="12"/>
      <c r="E114" s="12"/>
      <c r="F114" s="12"/>
      <c r="G114" s="12"/>
      <c r="H114" s="12"/>
      <c r="I114" s="12"/>
      <c r="J114" s="1"/>
    </row>
    <row r="115" ht="12.75" customHeight="1">
      <c r="A115" s="12"/>
      <c r="B115" s="2"/>
      <c r="C115" s="2"/>
      <c r="D115" s="12"/>
      <c r="E115" s="12"/>
      <c r="F115" s="12"/>
      <c r="G115" s="12"/>
      <c r="H115" s="12"/>
      <c r="I115" s="12"/>
      <c r="J115" s="1"/>
    </row>
    <row r="116" ht="12.75" customHeight="1">
      <c r="A116" s="12"/>
      <c r="B116" s="2"/>
      <c r="C116" s="2"/>
      <c r="D116" s="12"/>
      <c r="E116" s="12"/>
      <c r="F116" s="12"/>
      <c r="G116" s="12"/>
      <c r="H116" s="12"/>
      <c r="I116" s="12"/>
      <c r="J116" s="1"/>
    </row>
    <row r="117" ht="12.75" customHeight="1">
      <c r="A117" s="12"/>
      <c r="B117" s="2"/>
      <c r="C117" s="2"/>
      <c r="D117" s="12"/>
      <c r="E117" s="12"/>
      <c r="F117" s="12"/>
      <c r="G117" s="12"/>
      <c r="H117" s="12"/>
      <c r="I117" s="12"/>
      <c r="J117" s="1"/>
    </row>
    <row r="118" ht="12.75" customHeight="1">
      <c r="A118" s="12"/>
      <c r="B118" s="2"/>
      <c r="C118" s="2"/>
      <c r="D118" s="12"/>
      <c r="E118" s="12"/>
      <c r="F118" s="12"/>
      <c r="G118" s="12"/>
      <c r="H118" s="12"/>
      <c r="I118" s="12"/>
      <c r="J118" s="1"/>
    </row>
    <row r="119" ht="12.75" customHeight="1">
      <c r="A119" s="12"/>
      <c r="B119" s="2"/>
      <c r="C119" s="2"/>
      <c r="D119" s="12"/>
      <c r="E119" s="12"/>
      <c r="F119" s="12"/>
      <c r="G119" s="12"/>
      <c r="H119" s="12"/>
      <c r="I119" s="12"/>
      <c r="J119" s="1"/>
    </row>
    <row r="120" ht="12.75" customHeight="1">
      <c r="A120" s="12"/>
      <c r="B120" s="2"/>
      <c r="C120" s="2"/>
      <c r="D120" s="12"/>
      <c r="E120" s="12"/>
      <c r="F120" s="12"/>
      <c r="G120" s="12"/>
      <c r="H120" s="12"/>
      <c r="I120" s="12"/>
      <c r="J120" s="1"/>
    </row>
    <row r="121" ht="12.75" customHeight="1">
      <c r="A121" s="12"/>
      <c r="B121" s="2"/>
      <c r="C121" s="2"/>
      <c r="D121" s="12"/>
      <c r="E121" s="12"/>
      <c r="F121" s="12"/>
      <c r="G121" s="12"/>
      <c r="H121" s="12"/>
      <c r="I121" s="12"/>
      <c r="J121" s="1"/>
    </row>
    <row r="122" ht="12.75" customHeight="1">
      <c r="A122" s="12"/>
      <c r="B122" s="2"/>
      <c r="C122" s="2"/>
      <c r="D122" s="12"/>
      <c r="E122" s="12"/>
      <c r="F122" s="12"/>
      <c r="G122" s="12"/>
      <c r="H122" s="12"/>
      <c r="I122" s="12"/>
      <c r="J122" s="1"/>
    </row>
    <row r="123" ht="12.75" customHeight="1">
      <c r="A123" s="12"/>
      <c r="B123" s="2"/>
      <c r="C123" s="2"/>
      <c r="D123" s="12"/>
      <c r="E123" s="12"/>
      <c r="F123" s="12"/>
      <c r="G123" s="12"/>
      <c r="H123" s="12"/>
      <c r="I123" s="12"/>
      <c r="J123" s="1"/>
    </row>
    <row r="124" ht="12.75" customHeight="1">
      <c r="A124" s="12"/>
      <c r="B124" s="2"/>
      <c r="C124" s="2"/>
      <c r="D124" s="12"/>
      <c r="E124" s="12"/>
      <c r="F124" s="12"/>
      <c r="G124" s="12"/>
      <c r="H124" s="12"/>
      <c r="I124" s="12"/>
      <c r="J124" s="1"/>
    </row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2021-12-02T21:35:13Z</dcterms:created>
  <dc:creator>Jacob Adams</dc:creator>
</cp:coreProperties>
</file>