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C3983DB5196396FD/Documents/Blur App/"/>
    </mc:Choice>
  </mc:AlternateContent>
  <xr:revisionPtr revIDLastSave="3" documentId="8_{C8F52086-6B2B-4D27-A2FF-A491704D7A30}" xr6:coauthVersionLast="47" xr6:coauthVersionMax="47" xr10:uidLastSave="{B6FD8C3B-F5DD-42E5-9F56-DF3899AC69C5}"/>
  <bookViews>
    <workbookView xWindow="-120" yWindow="-120" windowWidth="20730" windowHeight="11040" activeTab="1" xr2:uid="{00000000-000D-0000-FFFF-FFFF00000000}"/>
  </bookViews>
  <sheets>
    <sheet name="Instructions" sheetId="3" r:id="rId1"/>
    <sheet name="Project Plan" sheetId="1" r:id="rId2"/>
    <sheet name="Field Values" sheetId="2" r:id="rId3"/>
  </sheets>
  <definedNames>
    <definedName name="_xlnm._FilterDatabase" localSheetId="1" hidden="1">'Project Plan'!$G$8:$K$42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6" i="1" l="1"/>
  <c r="I26" i="1"/>
  <c r="E27" i="1"/>
  <c r="I27" i="1"/>
  <c r="E28" i="1"/>
  <c r="I28" i="1"/>
  <c r="E17" i="1"/>
  <c r="I17" i="1" s="1"/>
  <c r="E13" i="1"/>
  <c r="I13" i="1" s="1"/>
  <c r="E15" i="1"/>
  <c r="I15" i="1"/>
  <c r="E18" i="1"/>
  <c r="I18" i="1" s="1"/>
  <c r="E16" i="1"/>
  <c r="I16" i="1" s="1"/>
  <c r="E14" i="1"/>
  <c r="I14" i="1" s="1"/>
  <c r="E21" i="1"/>
  <c r="I21" i="1"/>
  <c r="E22" i="1"/>
  <c r="I22" i="1"/>
  <c r="E23" i="1"/>
  <c r="I23" i="1"/>
  <c r="E20" i="1"/>
  <c r="I20" i="1" s="1"/>
  <c r="E9" i="1"/>
  <c r="G43" i="1"/>
  <c r="D44" i="1"/>
  <c r="E41" i="1" l="1"/>
  <c r="F43" i="1"/>
  <c r="D43" i="1"/>
  <c r="E42" i="1"/>
  <c r="E31" i="1"/>
  <c r="E10" i="1" l="1"/>
  <c r="E11" i="1"/>
  <c r="E12" i="1"/>
  <c r="E19" i="1"/>
  <c r="E24" i="1"/>
  <c r="E25" i="1"/>
  <c r="E29" i="1"/>
  <c r="E30" i="1"/>
  <c r="E32" i="1"/>
  <c r="E33" i="1"/>
  <c r="E34" i="1"/>
  <c r="E35" i="1"/>
  <c r="E36" i="1"/>
  <c r="E37" i="1"/>
  <c r="E38" i="1"/>
  <c r="E39" i="1"/>
  <c r="E40" i="1"/>
  <c r="I24" i="1" l="1"/>
  <c r="I29" i="1"/>
  <c r="I10" i="1"/>
  <c r="I11" i="1" s="1"/>
  <c r="I41" i="1"/>
  <c r="I30" i="1"/>
  <c r="I38" i="1"/>
  <c r="I34" i="1"/>
  <c r="I12" i="1"/>
  <c r="I33" i="1"/>
  <c r="I39" i="1"/>
  <c r="I40" i="1"/>
  <c r="I35" i="1"/>
  <c r="I42" i="1"/>
  <c r="I31" i="1"/>
  <c r="I25" i="1"/>
  <c r="I9" i="1"/>
  <c r="I37" i="1"/>
  <c r="I32" i="1"/>
  <c r="I19" i="1"/>
  <c r="I36" i="1"/>
</calcChain>
</file>

<file path=xl/sharedStrings.xml><?xml version="1.0" encoding="utf-8"?>
<sst xmlns="http://schemas.openxmlformats.org/spreadsheetml/2006/main" count="141" uniqueCount="108">
  <si>
    <t>ACTUAL START DATE</t>
  </si>
  <si>
    <t>STATUS</t>
  </si>
  <si>
    <t>NOT STARTED</t>
  </si>
  <si>
    <t>IN PROGRESS</t>
  </si>
  <si>
    <t>PLANNING</t>
  </si>
  <si>
    <t>DESIGN</t>
  </si>
  <si>
    <t>EVALUATE</t>
  </si>
  <si>
    <t>Client</t>
  </si>
  <si>
    <t>COMPLETE</t>
  </si>
  <si>
    <t>ANALYSIS</t>
  </si>
  <si>
    <t>Competitor Research</t>
  </si>
  <si>
    <t>DEPLOY</t>
  </si>
  <si>
    <t>DELIVER</t>
  </si>
  <si>
    <t>Analyze data</t>
  </si>
  <si>
    <t>Create Powerpoint</t>
  </si>
  <si>
    <t>Deliver to Client</t>
  </si>
  <si>
    <t>Upload Survey in TP</t>
  </si>
  <si>
    <t>Test Survey</t>
  </si>
  <si>
    <t>Deploy Survey to Target</t>
  </si>
  <si>
    <t>Send Survey Participation Statistics to Client</t>
  </si>
  <si>
    <t>Phase Completion</t>
  </si>
  <si>
    <t>Lessons Learned</t>
  </si>
  <si>
    <t>TASK</t>
  </si>
  <si>
    <t>ACTUAL END DATE</t>
  </si>
  <si>
    <t>Project Start Date</t>
  </si>
  <si>
    <t>Segment Demographic</t>
  </si>
  <si>
    <t>Advanced Analysis</t>
  </si>
  <si>
    <t>Estimated
Work Hours</t>
  </si>
  <si>
    <t>PHASE</t>
  </si>
  <si>
    <t>5. Send and use to teammates to keep everyone on track</t>
  </si>
  <si>
    <t>6. You can create reports for individuals by filtering resource column</t>
  </si>
  <si>
    <t>7. You can create reports of tasks that are In Progress or Outstanding by filtering Status column</t>
  </si>
  <si>
    <t>PLANNED 
START DATE</t>
  </si>
  <si>
    <t>PLANNED
END DATE</t>
  </si>
  <si>
    <t>RESOURCES</t>
  </si>
  <si>
    <t>MIDPOINT CHECK-IN FOR HOURS (alloted vs actual)</t>
  </si>
  <si>
    <t>TOTAL HOURS</t>
  </si>
  <si>
    <t>Lessons Learned Meeting 
(bring client feedback)</t>
  </si>
  <si>
    <t>Send Client Feedback Email + Link to Client Evaluation Form</t>
  </si>
  <si>
    <t>Estimated Business Days</t>
  </si>
  <si>
    <t>DELIVERABLES</t>
  </si>
  <si>
    <t>Either fill Hours OR Business Days 
for each entry below</t>
  </si>
  <si>
    <t>PROJECT GOAL(S)</t>
  </si>
  <si>
    <t>Project Target Hours</t>
  </si>
  <si>
    <t>Project Budget Hours</t>
  </si>
  <si>
    <t>Notes/Pre-Requisites</t>
  </si>
  <si>
    <t>Document Links</t>
  </si>
  <si>
    <t>PROJECT HOURS TARGET</t>
  </si>
  <si>
    <t>2. Complete Top Rows with Client details and project name, along with Hyperlinking critical documents to project plan</t>
  </si>
  <si>
    <t>3. Add/Adjust Phases and Tasks to reflect your project and complete rest of Project Plan</t>
  </si>
  <si>
    <t xml:space="preserve">4. As project continues adjust "Actual" </t>
  </si>
  <si>
    <t>In order to successfully plan and manage a Project, this tool aligns all partcipants at launch and during the entire project</t>
  </si>
  <si>
    <r>
      <t xml:space="preserve">This Plan is </t>
    </r>
    <r>
      <rPr>
        <u/>
        <sz val="18"/>
        <color theme="1"/>
        <rFont val="Arial"/>
        <family val="2"/>
      </rPr>
      <t>updated weekly</t>
    </r>
    <r>
      <rPr>
        <sz val="18"/>
        <color theme="1"/>
        <rFont val="Arial"/>
        <family val="2"/>
      </rPr>
      <t>, and reviewed with your manager/project manager for what is on track, upcoming, and delayed</t>
    </r>
  </si>
  <si>
    <r>
      <t>1. "Save" CLIENTCO Project Plan PROJECT NAME in the Planning folder of your client's new Project Folder (</t>
    </r>
    <r>
      <rPr>
        <u/>
        <sz val="16"/>
        <color theme="1"/>
        <rFont val="Arial"/>
        <family val="2"/>
      </rPr>
      <t>not</t>
    </r>
    <r>
      <rPr>
        <sz val="16"/>
        <color theme="1"/>
        <rFont val="Arial"/>
        <family val="2"/>
      </rPr>
      <t xml:space="preserve"> the Project Master)</t>
    </r>
  </si>
  <si>
    <t>File Instructions:</t>
  </si>
  <si>
    <t>8. To your CLIENTCO Project X Task (in Outlook) add hyperlink to this document for easy access</t>
  </si>
  <si>
    <t>Parameters Doc</t>
  </si>
  <si>
    <t>KEY HYPERLINKS to:</t>
  </si>
  <si>
    <t>Compose Project Goal(s) HERE</t>
  </si>
  <si>
    <t>Target Delivery Date</t>
  </si>
  <si>
    <t>ACTUAL Hours</t>
  </si>
  <si>
    <t>Hour/Day Ratio</t>
  </si>
  <si>
    <t>Project Title</t>
  </si>
  <si>
    <t>Watch Youtube for current SaaS Models</t>
  </si>
  <si>
    <t>Create SaaS Model</t>
  </si>
  <si>
    <t>Analyze editor cost</t>
  </si>
  <si>
    <t>Calculate after first year cost</t>
  </si>
  <si>
    <t>Review current social media</t>
  </si>
  <si>
    <t xml:space="preserve">https://webflow.com/dashboard/workspace/my-workspace-3de14f/plans?ref=plans_tab 
</t>
  </si>
  <si>
    <t>Webflow $30/monthly</t>
  </si>
  <si>
    <t>Analyze second editor cost</t>
  </si>
  <si>
    <t>https://wordpress.com/pricing/</t>
  </si>
  <si>
    <t>Workspace</t>
  </si>
  <si>
    <t>Wordpress</t>
  </si>
  <si>
    <t>Wordpress $42/monthly</t>
  </si>
  <si>
    <t>Hostinger</t>
  </si>
  <si>
    <t>https://cart.hostinger.com/pay/1f15f5a9-98bb-406a-9bdb-d3a3bf166988</t>
  </si>
  <si>
    <t>Hostinger $24/monthly</t>
  </si>
  <si>
    <t>Analyze domain &amp; host cost</t>
  </si>
  <si>
    <t>Including domain &amp; host $150/monthly</t>
  </si>
  <si>
    <t>Tools</t>
  </si>
  <si>
    <t>Scheduling</t>
  </si>
  <si>
    <t>Canlendly</t>
  </si>
  <si>
    <t>Development</t>
  </si>
  <si>
    <t>Domain</t>
  </si>
  <si>
    <t>Webflow, WordPress, Elementor, Canva, Figma</t>
  </si>
  <si>
    <t>Blur Project</t>
  </si>
  <si>
    <t>Milestone</t>
  </si>
  <si>
    <t>Define App Features &amp; User Flow</t>
  </si>
  <si>
    <t>Finalize core app features: Care Web, mood tracking, reach out feature, chat</t>
  </si>
  <si>
    <t>Backend Setup &amp; Firebase Integration</t>
  </si>
  <si>
    <t>Set up Firebase Authentication, Twilio API for messaging, Agora/Jitsi SDK for calls</t>
  </si>
  <si>
    <t>Wireframing &amp; UI Design</t>
  </si>
  <si>
    <t>Sketch wireframes and create UI designs for key screens (Onboarding, Profile, Dashboard)</t>
  </si>
  <si>
    <t>Basic App Setup &amp; Structure</t>
  </si>
  <si>
    <t>Set up basic app structure and implement navigation in Flutter</t>
  </si>
  <si>
    <t>User Onboarding &amp; Care Web Setup</t>
  </si>
  <si>
    <t>Implement user registration, onboarding, and Care Web setup</t>
  </si>
  <si>
    <t>Mood Tracking &amp; Messaging Feature</t>
  </si>
  <si>
    <t>Create mood tracking UI and 'Reach Out' feature</t>
  </si>
  <si>
    <t>Chat &amp; Communication Interface</t>
  </si>
  <si>
    <t>Design and implement real-time messaging and video calls</t>
  </si>
  <si>
    <t>Unit Testing &amp; Debugging</t>
  </si>
  <si>
    <t>Test individual features (e.g., sign-up, mood tracking, messaging)</t>
  </si>
  <si>
    <t>User Acceptance Testing (UAT)</t>
  </si>
  <si>
    <t>Conduct UAT with users, gather feedback</t>
  </si>
  <si>
    <t>Optimization &amp; Performance Tuning</t>
  </si>
  <si>
    <t>Optimize app performance (API calls, Firebase queries, smooth transitions)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</si>
</sst>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1"/>
      <name val="Arial"/>
      <family val="2"/>
    </font>
    <font>
      <i/>
      <sz val="10"/>
      <name val="Arial"/>
      <family val="2"/>
    </font>
    <font>
      <i/>
      <sz val="10"/>
      <color theme="0"/>
      <name val="Arial"/>
      <family val="2"/>
    </font>
    <font>
      <b/>
      <sz val="12"/>
      <color theme="1"/>
      <name val="Arial"/>
      <family val="2"/>
    </font>
    <font>
      <b/>
      <sz val="20"/>
      <color theme="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u/>
      <sz val="18"/>
      <color theme="1"/>
      <name val="Arial"/>
      <family val="2"/>
    </font>
    <font>
      <sz val="16"/>
      <color theme="1"/>
      <name val="Arial"/>
      <family val="2"/>
    </font>
    <font>
      <u/>
      <sz val="16"/>
      <color theme="1"/>
      <name val="Arial"/>
      <family val="2"/>
    </font>
    <font>
      <b/>
      <sz val="12"/>
      <color rgb="FFFF000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C4B2D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E5948"/>
        <bgColor indexed="64"/>
      </patternFill>
    </fill>
    <fill>
      <patternFill patternType="solid">
        <fgColor rgb="FFFE8E82"/>
        <bgColor indexed="64"/>
      </patternFill>
    </fill>
    <fill>
      <patternFill patternType="solid">
        <fgColor rgb="FFE62515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6">
    <xf numFmtId="0" fontId="0" fillId="0" borderId="0"/>
    <xf numFmtId="0" fontId="17" fillId="2" borderId="0" applyAlignment="0">
      <alignment horizontal="right" wrapText="1"/>
    </xf>
    <xf numFmtId="0" fontId="12" fillId="7" borderId="0" applyAlignment="0">
      <alignment horizontal="right" wrapText="1"/>
    </xf>
    <xf numFmtId="0" fontId="11" fillId="5" borderId="2" applyBorder="0">
      <alignment horizontal="center" vertical="center" wrapText="1"/>
    </xf>
    <xf numFmtId="0" fontId="7" fillId="6" borderId="0">
      <alignment horizontal="left"/>
    </xf>
    <xf numFmtId="0" fontId="18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wrapText="1"/>
    </xf>
    <xf numFmtId="1" fontId="1" fillId="0" borderId="0" xfId="0" applyNumberFormat="1" applyFont="1" applyAlignment="1">
      <alignment wrapText="1"/>
    </xf>
    <xf numFmtId="14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/>
    </xf>
    <xf numFmtId="0" fontId="5" fillId="0" borderId="0" xfId="0" applyFont="1" applyAlignment="1">
      <alignment wrapText="1"/>
    </xf>
    <xf numFmtId="1" fontId="5" fillId="0" borderId="0" xfId="0" applyNumberFormat="1" applyFont="1" applyAlignment="1">
      <alignment wrapText="1"/>
    </xf>
    <xf numFmtId="14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 wrapText="1"/>
    </xf>
    <xf numFmtId="0" fontId="6" fillId="0" borderId="0" xfId="0" applyFont="1"/>
    <xf numFmtId="14" fontId="1" fillId="4" borderId="0" xfId="0" applyNumberFormat="1" applyFont="1" applyFill="1" applyAlignment="1">
      <alignment horizontal="center"/>
    </xf>
    <xf numFmtId="14" fontId="5" fillId="4" borderId="0" xfId="0" applyNumberFormat="1" applyFont="1" applyFill="1" applyAlignment="1">
      <alignment horizontal="center"/>
    </xf>
    <xf numFmtId="0" fontId="4" fillId="4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1" fillId="4" borderId="0" xfId="0" applyFont="1" applyFill="1" applyAlignment="1">
      <alignment horizontal="center" wrapText="1"/>
    </xf>
    <xf numFmtId="0" fontId="1" fillId="4" borderId="0" xfId="0" applyFont="1" applyFill="1"/>
    <xf numFmtId="0" fontId="0" fillId="4" borderId="0" xfId="0" applyFill="1"/>
    <xf numFmtId="0" fontId="1" fillId="4" borderId="0" xfId="0" applyFont="1" applyFill="1" applyAlignment="1">
      <alignment wrapText="1"/>
    </xf>
    <xf numFmtId="0" fontId="1" fillId="4" borderId="0" xfId="0" applyFont="1" applyFill="1" applyAlignment="1">
      <alignment horizontal="center"/>
    </xf>
    <xf numFmtId="0" fontId="13" fillId="0" borderId="0" xfId="0" applyFont="1" applyAlignment="1">
      <alignment wrapText="1"/>
    </xf>
    <xf numFmtId="0" fontId="13" fillId="0" borderId="0" xfId="0" applyFont="1" applyAlignment="1">
      <alignment horizontal="center"/>
    </xf>
    <xf numFmtId="14" fontId="13" fillId="0" borderId="0" xfId="0" applyNumberFormat="1" applyFont="1" applyAlignment="1">
      <alignment horizontal="center" wrapText="1"/>
    </xf>
    <xf numFmtId="0" fontId="13" fillId="0" borderId="0" xfId="0" applyFont="1"/>
    <xf numFmtId="0" fontId="13" fillId="0" borderId="0" xfId="0" applyFont="1" applyAlignment="1">
      <alignment horizontal="right" wrapText="1"/>
    </xf>
    <xf numFmtId="0" fontId="13" fillId="0" borderId="0" xfId="0" applyFont="1" applyAlignment="1">
      <alignment horizontal="center" wrapText="1"/>
    </xf>
    <xf numFmtId="0" fontId="13" fillId="0" borderId="6" xfId="0" applyFont="1" applyBorder="1" applyAlignment="1">
      <alignment wrapText="1"/>
    </xf>
    <xf numFmtId="0" fontId="13" fillId="0" borderId="1" xfId="0" applyFont="1" applyBorder="1" applyAlignment="1">
      <alignment wrapText="1"/>
    </xf>
    <xf numFmtId="0" fontId="15" fillId="0" borderId="0" xfId="0" applyFont="1"/>
    <xf numFmtId="14" fontId="10" fillId="0" borderId="0" xfId="0" applyNumberFormat="1" applyFont="1" applyAlignment="1">
      <alignment horizontal="center"/>
    </xf>
    <xf numFmtId="1" fontId="1" fillId="3" borderId="0" xfId="0" applyNumberFormat="1" applyFont="1" applyFill="1" applyAlignment="1">
      <alignment wrapText="1"/>
    </xf>
    <xf numFmtId="1" fontId="5" fillId="3" borderId="0" xfId="0" applyNumberFormat="1" applyFont="1" applyFill="1" applyAlignment="1">
      <alignment wrapText="1"/>
    </xf>
    <xf numFmtId="0" fontId="12" fillId="7" borderId="0" xfId="2" applyAlignment="1">
      <alignment horizontal="right" wrapText="1"/>
    </xf>
    <xf numFmtId="0" fontId="12" fillId="7" borderId="0" xfId="2" applyAlignment="1">
      <alignment horizontal="right"/>
    </xf>
    <xf numFmtId="0" fontId="12" fillId="7" borderId="0" xfId="2" applyAlignment="1">
      <alignment wrapText="1"/>
    </xf>
    <xf numFmtId="0" fontId="12" fillId="7" borderId="0" xfId="2" applyAlignment="1">
      <alignment horizontal="left"/>
    </xf>
    <xf numFmtId="0" fontId="12" fillId="7" borderId="0" xfId="2" applyAlignment="1">
      <alignment horizontal="center" wrapText="1"/>
    </xf>
    <xf numFmtId="0" fontId="7" fillId="6" borderId="0" xfId="4">
      <alignment horizontal="left"/>
    </xf>
    <xf numFmtId="14" fontId="7" fillId="6" borderId="0" xfId="4" applyNumberFormat="1">
      <alignment horizontal="left"/>
    </xf>
    <xf numFmtId="14" fontId="18" fillId="0" borderId="0" xfId="5" applyNumberFormat="1" applyAlignment="1">
      <alignment horizontal="center"/>
    </xf>
    <xf numFmtId="14" fontId="19" fillId="0" borderId="0" xfId="0" applyNumberFormat="1" applyFont="1" applyAlignment="1">
      <alignment horizontal="center"/>
    </xf>
    <xf numFmtId="0" fontId="10" fillId="3" borderId="4" xfId="0" applyFont="1" applyFill="1" applyBorder="1" applyAlignment="1">
      <alignment horizontal="right" wrapText="1"/>
    </xf>
    <xf numFmtId="0" fontId="10" fillId="3" borderId="9" xfId="0" applyFont="1" applyFill="1" applyBorder="1" applyAlignment="1">
      <alignment horizontal="right" wrapText="1"/>
    </xf>
    <xf numFmtId="0" fontId="10" fillId="3" borderId="5" xfId="0" applyFont="1" applyFill="1" applyBorder="1" applyAlignment="1">
      <alignment horizontal="right" wrapText="1"/>
    </xf>
    <xf numFmtId="0" fontId="11" fillId="5" borderId="2" xfId="3" applyBorder="1">
      <alignment horizontal="center" vertical="center" wrapText="1"/>
    </xf>
    <xf numFmtId="0" fontId="3" fillId="4" borderId="0" xfId="0" applyFont="1" applyFill="1" applyAlignment="1">
      <alignment horizontal="center"/>
    </xf>
    <xf numFmtId="0" fontId="8" fillId="4" borderId="0" xfId="0" applyFont="1" applyFill="1" applyAlignment="1">
      <alignment horizontal="center" wrapText="1"/>
    </xf>
    <xf numFmtId="0" fontId="9" fillId="4" borderId="0" xfId="0" applyFont="1" applyFill="1" applyAlignment="1">
      <alignment horizontal="center" wrapText="1"/>
    </xf>
    <xf numFmtId="0" fontId="11" fillId="5" borderId="3" xfId="3" applyBorder="1">
      <alignment horizontal="center" vertical="center" wrapText="1"/>
    </xf>
    <xf numFmtId="0" fontId="11" fillId="5" borderId="7" xfId="3" applyBorder="1">
      <alignment horizontal="center" vertical="center" wrapText="1"/>
    </xf>
    <xf numFmtId="0" fontId="11" fillId="5" borderId="8" xfId="3" applyBorder="1">
      <alignment horizontal="center" vertical="center" wrapText="1"/>
    </xf>
    <xf numFmtId="0" fontId="7" fillId="6" borderId="0" xfId="4">
      <alignment horizontal="left"/>
    </xf>
    <xf numFmtId="0" fontId="12" fillId="7" borderId="0" xfId="2" applyAlignment="1">
      <alignment wrapText="1"/>
    </xf>
    <xf numFmtId="0" fontId="12" fillId="7" borderId="0" xfId="2" applyAlignment="1">
      <alignment horizontal="left"/>
    </xf>
  </cellXfs>
  <cellStyles count="6">
    <cellStyle name="Hyperlink" xfId="5" builtinId="8"/>
    <cellStyle name="Normal" xfId="0" builtinId="0"/>
    <cellStyle name="Style 1" xfId="1" xr:uid="{6CE8F41A-EF65-4CBC-9FDC-6EDC0693D247}"/>
    <cellStyle name="Style 2" xfId="2" xr:uid="{CCEEC2DC-1EEF-4499-A6A2-E3520F7ABCB5}"/>
    <cellStyle name="Style 3" xfId="3" xr:uid="{1B9D2A40-A888-4B04-9F63-4816F1A3BDFB}"/>
    <cellStyle name="Style 4" xfId="4" xr:uid="{1146524A-52AE-4232-9E3B-455AC7E7D055}"/>
  </cellStyles>
  <dxfs count="18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19" formatCode="m/d/yyyy"/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19" formatCode="m/d/yyyy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1" formatCode="0"/>
      <fill>
        <patternFill patternType="solid">
          <fgColor indexed="64"/>
          <bgColor theme="7" tint="0.79998168889431442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62515"/>
      <color rgb="FFF32915"/>
      <color rgb="FFE52915"/>
      <color rgb="FFC82312"/>
      <color rgb="FFCF1501"/>
      <color rgb="FFFE8E82"/>
      <color rgb="FFFF6353"/>
      <color rgb="FFFE5948"/>
      <color rgb="FFF60000"/>
      <color rgb="FFDE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C8:O42" totalsRowShown="0" headerRowDxfId="17" dataDxfId="16">
  <autoFilter ref="C8:O42" xr:uid="{00000000-0009-0000-0100-000001000000}"/>
  <tableColumns count="13">
    <tableColumn id="8" xr3:uid="{00000000-0010-0000-0000-000008000000}" name="TASK" dataDxfId="15"/>
    <tableColumn id="1" xr3:uid="{00000000-0010-0000-0000-000001000000}" name="Estimated_x000a_Work Hours" dataDxfId="14"/>
    <tableColumn id="11" xr3:uid="{00000000-0010-0000-0000-00000B000000}" name="Hour/Day Ratio" dataDxfId="13">
      <calculatedColumnFormula>Table1[[#This Row],[Estimated
Work Hours]]/8</calculatedColumnFormula>
    </tableColumn>
    <tableColumn id="12" xr3:uid="{00000000-0010-0000-0000-00000C000000}" name="ACTUAL Hours" dataDxfId="12"/>
    <tableColumn id="2" xr3:uid="{00000000-0010-0000-0000-000002000000}" name="Estimated Business Days" dataDxfId="11"/>
    <tableColumn id="3" xr3:uid="{00000000-0010-0000-0000-000003000000}" name="PLANNED _x000a_START DATE" dataDxfId="10"/>
    <tableColumn id="4" xr3:uid="{00000000-0010-0000-0000-000004000000}" name="PLANNED_x000a_END DATE" dataDxfId="9">
      <calculatedColumnFormula>IF(Table1[[#This Row],[Estimated
Work Hours]]=0,WORKDAY(Table1[[#This Row],[PLANNED 
START DATE]],Table1[[#This Row],[Estimated Business Days]]),WORKDAY(Table1[[#This Row],[PLANNED 
START DATE]],Table1[[#This Row],[Hour/Day Ratio]]))</calculatedColumnFormula>
    </tableColumn>
    <tableColumn id="5" xr3:uid="{00000000-0010-0000-0000-000005000000}" name="RESOURCES" dataDxfId="8"/>
    <tableColumn id="6" xr3:uid="{00000000-0010-0000-0000-000006000000}" name="ACTUAL START DATE" dataDxfId="7"/>
    <tableColumn id="7" xr3:uid="{00000000-0010-0000-0000-000007000000}" name="ACTUAL END DATE" dataDxfId="6"/>
    <tableColumn id="9" xr3:uid="{00000000-0010-0000-0000-000009000000}" name="STATUS" dataDxfId="5"/>
    <tableColumn id="10" xr3:uid="{00000000-0010-0000-0000-00000A000000}" name="Document Links" dataDxfId="4"/>
    <tableColumn id="13" xr3:uid="{38C7AD70-2B37-4BF2-AEAC-EA7C39E94899}" name="Notes/Pre-Requisites" dataDxfId="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ebflow.com/dashboard/workspace/my-workspace-3de14f/plans?ref=plans_ta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workbookViewId="0">
      <selection activeCell="B5" sqref="B5"/>
    </sheetView>
  </sheetViews>
  <sheetFormatPr defaultColWidth="9.140625" defaultRowHeight="23.25" x14ac:dyDescent="0.35"/>
  <cols>
    <col min="1" max="16384" width="9.140625" style="14"/>
  </cols>
  <sheetData>
    <row r="1" spans="1:2" x14ac:dyDescent="0.35">
      <c r="A1" s="14" t="s">
        <v>51</v>
      </c>
    </row>
    <row r="2" spans="1:2" x14ac:dyDescent="0.35">
      <c r="A2" s="14" t="s">
        <v>52</v>
      </c>
    </row>
    <row r="4" spans="1:2" x14ac:dyDescent="0.35">
      <c r="A4" s="14" t="s">
        <v>54</v>
      </c>
    </row>
    <row r="5" spans="1:2" x14ac:dyDescent="0.35">
      <c r="B5" s="32" t="s">
        <v>53</v>
      </c>
    </row>
    <row r="6" spans="1:2" x14ac:dyDescent="0.35">
      <c r="B6" s="32" t="s">
        <v>48</v>
      </c>
    </row>
    <row r="7" spans="1:2" x14ac:dyDescent="0.35">
      <c r="B7" s="32" t="s">
        <v>49</v>
      </c>
    </row>
    <row r="8" spans="1:2" x14ac:dyDescent="0.35">
      <c r="B8" s="32" t="s">
        <v>50</v>
      </c>
    </row>
    <row r="9" spans="1:2" x14ac:dyDescent="0.35">
      <c r="B9" s="32" t="s">
        <v>29</v>
      </c>
    </row>
    <row r="10" spans="1:2" x14ac:dyDescent="0.35">
      <c r="B10" s="32" t="s">
        <v>30</v>
      </c>
    </row>
    <row r="11" spans="1:2" x14ac:dyDescent="0.35">
      <c r="B11" s="32" t="s">
        <v>31</v>
      </c>
    </row>
    <row r="12" spans="1:2" x14ac:dyDescent="0.35">
      <c r="B12" s="32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B44"/>
  <sheetViews>
    <sheetView tabSelected="1" topLeftCell="A5" zoomScale="60" zoomScaleNormal="60" workbookViewId="0">
      <selection activeCell="M10" sqref="M10"/>
    </sheetView>
  </sheetViews>
  <sheetFormatPr defaultRowHeight="15" x14ac:dyDescent="0.25"/>
  <cols>
    <col min="1" max="1" width="24.28515625" style="1" customWidth="1"/>
    <col min="2" max="2" width="42.5703125" style="1" customWidth="1"/>
    <col min="3" max="3" width="89.7109375" style="1" customWidth="1"/>
    <col min="4" max="4" width="11.5703125" style="1" customWidth="1"/>
    <col min="5" max="5" width="13.42578125" style="1" bestFit="1" customWidth="1"/>
    <col min="6" max="6" width="17" style="1" bestFit="1" customWidth="1"/>
    <col min="7" max="7" width="15.140625" style="2" customWidth="1"/>
    <col min="8" max="8" width="16" style="2" customWidth="1"/>
    <col min="9" max="9" width="14.42578125" style="2" customWidth="1"/>
    <col min="10" max="10" width="19.140625" style="3" customWidth="1"/>
    <col min="11" max="11" width="15.5703125" style="2" customWidth="1"/>
    <col min="12" max="12" width="11.28515625" style="1" customWidth="1"/>
    <col min="13" max="13" width="17" customWidth="1"/>
    <col min="14" max="14" width="24.42578125" customWidth="1"/>
    <col min="15" max="15" width="35.7109375" customWidth="1"/>
  </cols>
  <sheetData>
    <row r="1" spans="1:28" ht="15.75" x14ac:dyDescent="0.25">
      <c r="A1" s="36" t="s">
        <v>7</v>
      </c>
      <c r="B1" s="41"/>
      <c r="C1" s="56" t="s">
        <v>42</v>
      </c>
      <c r="D1" s="56"/>
      <c r="E1" s="56"/>
      <c r="F1" s="56"/>
      <c r="G1" s="57" t="s">
        <v>40</v>
      </c>
      <c r="H1" s="57"/>
      <c r="I1" s="40"/>
      <c r="J1" s="39" t="s">
        <v>57</v>
      </c>
      <c r="K1" s="38"/>
      <c r="L1"/>
    </row>
    <row r="2" spans="1:28" ht="15.75" x14ac:dyDescent="0.25">
      <c r="A2" s="36" t="s">
        <v>62</v>
      </c>
      <c r="B2" s="41" t="s">
        <v>86</v>
      </c>
      <c r="C2" s="55" t="s">
        <v>58</v>
      </c>
      <c r="D2" s="55"/>
      <c r="E2" s="55"/>
      <c r="F2" s="55"/>
      <c r="G2" s="55">
        <v>1</v>
      </c>
      <c r="H2" s="55"/>
      <c r="I2" s="55"/>
      <c r="J2" s="55" t="s">
        <v>56</v>
      </c>
      <c r="K2" s="55"/>
      <c r="L2" s="4"/>
    </row>
    <row r="3" spans="1:28" ht="15.75" x14ac:dyDescent="0.25">
      <c r="A3" s="37" t="s">
        <v>24</v>
      </c>
      <c r="B3" s="42">
        <v>45633</v>
      </c>
      <c r="C3" s="55"/>
      <c r="D3" s="55"/>
      <c r="E3" s="55"/>
      <c r="F3" s="55"/>
      <c r="G3" s="55">
        <v>2</v>
      </c>
      <c r="H3" s="55"/>
      <c r="I3" s="55"/>
      <c r="J3" s="55" t="s">
        <v>20</v>
      </c>
      <c r="K3" s="55"/>
      <c r="L3" s="4"/>
    </row>
    <row r="4" spans="1:28" ht="15.75" x14ac:dyDescent="0.25">
      <c r="A4" s="36" t="s">
        <v>59</v>
      </c>
      <c r="B4" s="42"/>
      <c r="C4" s="55"/>
      <c r="D4" s="55"/>
      <c r="E4" s="55"/>
      <c r="F4" s="55"/>
      <c r="G4" s="55">
        <v>3</v>
      </c>
      <c r="H4" s="55"/>
      <c r="I4" s="55"/>
      <c r="J4" s="55" t="s">
        <v>21</v>
      </c>
      <c r="K4" s="55"/>
      <c r="L4" s="4"/>
    </row>
    <row r="5" spans="1:28" ht="31.5" x14ac:dyDescent="0.25">
      <c r="A5" s="36" t="s">
        <v>43</v>
      </c>
      <c r="B5" s="41"/>
      <c r="C5" s="55"/>
      <c r="D5" s="55"/>
      <c r="E5" s="55"/>
      <c r="F5" s="55"/>
      <c r="G5" s="55">
        <v>4</v>
      </c>
      <c r="H5" s="55"/>
      <c r="I5" s="55"/>
      <c r="J5" s="55"/>
      <c r="K5" s="55"/>
      <c r="L5" s="4"/>
    </row>
    <row r="6" spans="1:28" ht="31.5" x14ac:dyDescent="0.25">
      <c r="A6" s="36" t="s">
        <v>44</v>
      </c>
      <c r="B6" s="41"/>
      <c r="C6" s="55"/>
      <c r="D6" s="55"/>
      <c r="E6" s="55"/>
      <c r="F6" s="55"/>
      <c r="G6" s="55">
        <v>5</v>
      </c>
      <c r="H6" s="55"/>
      <c r="I6" s="55"/>
      <c r="J6" s="55"/>
      <c r="K6" s="55"/>
      <c r="L6" s="4"/>
    </row>
    <row r="7" spans="1:28" ht="28.5" customHeight="1" x14ac:dyDescent="0.25">
      <c r="A7" s="17"/>
      <c r="B7" s="18"/>
      <c r="C7" s="18"/>
      <c r="D7" s="50" t="s">
        <v>41</v>
      </c>
      <c r="E7" s="51"/>
      <c r="F7" s="51"/>
      <c r="G7" s="51"/>
      <c r="H7" s="49"/>
      <c r="I7" s="49"/>
      <c r="J7" s="19"/>
      <c r="K7" s="49"/>
      <c r="L7" s="49"/>
      <c r="M7" s="20"/>
      <c r="N7" s="21"/>
      <c r="O7" s="21"/>
    </row>
    <row r="8" spans="1:28" ht="30.75" customHeight="1" x14ac:dyDescent="0.25">
      <c r="A8" s="22" t="s">
        <v>28</v>
      </c>
      <c r="B8" s="22" t="s">
        <v>87</v>
      </c>
      <c r="C8" s="22" t="s">
        <v>22</v>
      </c>
      <c r="D8" s="19" t="s">
        <v>27</v>
      </c>
      <c r="E8" s="22" t="s">
        <v>61</v>
      </c>
      <c r="F8" s="19" t="s">
        <v>60</v>
      </c>
      <c r="G8" s="19" t="s">
        <v>39</v>
      </c>
      <c r="H8" s="19" t="s">
        <v>32</v>
      </c>
      <c r="I8" s="19" t="s">
        <v>33</v>
      </c>
      <c r="J8" s="23" t="s">
        <v>34</v>
      </c>
      <c r="K8" s="19" t="s">
        <v>0</v>
      </c>
      <c r="L8" s="19" t="s">
        <v>23</v>
      </c>
      <c r="M8" s="23" t="s">
        <v>1</v>
      </c>
      <c r="N8" s="23" t="s">
        <v>46</v>
      </c>
      <c r="O8" s="23" t="s">
        <v>45</v>
      </c>
    </row>
    <row r="9" spans="1:28" ht="28.5" customHeight="1" x14ac:dyDescent="0.25">
      <c r="A9" s="48" t="s">
        <v>4</v>
      </c>
      <c r="B9" t="s">
        <v>88</v>
      </c>
      <c r="C9" t="s">
        <v>89</v>
      </c>
      <c r="D9" s="5">
        <v>1</v>
      </c>
      <c r="E9" s="34">
        <f>Table1[[#This Row],[Estimated
Work Hours]]/8</f>
        <v>0.125</v>
      </c>
      <c r="F9" s="6">
        <v>5</v>
      </c>
      <c r="G9" s="6"/>
      <c r="H9" s="33">
        <v>45636</v>
      </c>
      <c r="I9" s="15">
        <f>IF(Table1[[#This Row],[Estimated
Work Hours]]=0,WORKDAY(Table1[[#This Row],[PLANNED 
START DATE]],Table1[[#This Row],[Estimated Business Days]]),WORKDAY(Table1[[#This Row],[PLANNED 
START DATE]],Table1[[#This Row],[Hour/Day Ratio]]))</f>
        <v>45636</v>
      </c>
      <c r="J9" s="7"/>
      <c r="K9" s="8">
        <v>45636</v>
      </c>
      <c r="L9" s="8">
        <v>45637</v>
      </c>
      <c r="M9" s="9" t="s">
        <v>8</v>
      </c>
      <c r="N9" s="2"/>
      <c r="O9" s="2"/>
    </row>
    <row r="10" spans="1:28" x14ac:dyDescent="0.25">
      <c r="A10" s="48"/>
      <c r="B10" t="s">
        <v>90</v>
      </c>
      <c r="C10" t="s">
        <v>91</v>
      </c>
      <c r="D10" s="5">
        <v>1</v>
      </c>
      <c r="E10" s="34">
        <f>Table1[[#This Row],[Estimated
Work Hours]]/8</f>
        <v>0.125</v>
      </c>
      <c r="F10" s="6">
        <v>1</v>
      </c>
      <c r="G10" s="6"/>
      <c r="H10" s="15">
        <v>45199</v>
      </c>
      <c r="I10" s="15">
        <f>IF(Table1[[#This Row],[Estimated
Work Hours]]=0,WORKDAY(Table1[[#This Row],[PLANNED 
START DATE]],Table1[[#This Row],[Estimated Business Days]]),WORKDAY(Table1[[#This Row],[PLANNED 
START DATE]],Table1[[#This Row],[Hour/Day Ratio]]))</f>
        <v>45199</v>
      </c>
      <c r="J10" s="7"/>
      <c r="K10" s="8">
        <v>45294</v>
      </c>
      <c r="L10" s="7"/>
      <c r="M10" s="9" t="s">
        <v>3</v>
      </c>
      <c r="N10" s="2"/>
      <c r="O10" s="2"/>
    </row>
    <row r="11" spans="1:28" x14ac:dyDescent="0.25">
      <c r="A11" s="48"/>
      <c r="B11" t="s">
        <v>92</v>
      </c>
      <c r="C11" t="s">
        <v>93</v>
      </c>
      <c r="D11" s="5">
        <v>3</v>
      </c>
      <c r="E11" s="34">
        <f>Table1[[#This Row],[Estimated
Work Hours]]/8</f>
        <v>0.375</v>
      </c>
      <c r="F11" s="6">
        <v>1.5</v>
      </c>
      <c r="G11" s="6"/>
      <c r="H11" s="15">
        <v>45199</v>
      </c>
      <c r="I11" s="15">
        <f>IF(Table1[[#This Row],[Estimated
Work Hours]]=0,WORKDAY(Table1[[#This Row],[PLANNED 
START DATE]],Table1[[#This Row],[Estimated Business Days]]),WORKDAY(Table1[[#This Row],[PLANNED 
START DATE]],Table1[[#This Row],[Hour/Day Ratio]]))</f>
        <v>45199</v>
      </c>
      <c r="J11" s="7"/>
      <c r="K11" s="8">
        <v>45199</v>
      </c>
      <c r="L11" s="7"/>
      <c r="M11" s="9" t="s">
        <v>3</v>
      </c>
      <c r="N11" s="2"/>
      <c r="O11" s="2"/>
      <c r="Z11" t="s">
        <v>80</v>
      </c>
    </row>
    <row r="12" spans="1:28" x14ac:dyDescent="0.25">
      <c r="A12" s="48"/>
      <c r="B12" t="s">
        <v>94</v>
      </c>
      <c r="C12" t="s">
        <v>95</v>
      </c>
      <c r="D12" s="5">
        <v>1</v>
      </c>
      <c r="E12" s="34">
        <f>Table1[[#This Row],[Estimated
Work Hours]]/8</f>
        <v>0.125</v>
      </c>
      <c r="F12" s="6">
        <v>0.5</v>
      </c>
      <c r="G12" s="6"/>
      <c r="H12" s="15">
        <v>45199</v>
      </c>
      <c r="I12" s="15">
        <f>IF(Table1[[#This Row],[Estimated
Work Hours]]=0,WORKDAY(Table1[[#This Row],[PLANNED 
START DATE]],Table1[[#This Row],[Estimated Business Days]]),WORKDAY(Table1[[#This Row],[PLANNED 
START DATE]],Table1[[#This Row],[Hour/Day Ratio]]))</f>
        <v>45199</v>
      </c>
      <c r="J12" s="7"/>
      <c r="K12" s="8">
        <v>45199</v>
      </c>
      <c r="L12" s="7"/>
      <c r="M12" s="9" t="s">
        <v>3</v>
      </c>
      <c r="N12" s="2"/>
      <c r="O12" s="2"/>
      <c r="Z12" t="s">
        <v>81</v>
      </c>
      <c r="AB12" t="s">
        <v>82</v>
      </c>
    </row>
    <row r="13" spans="1:28" x14ac:dyDescent="0.25">
      <c r="A13" s="52" t="s">
        <v>9</v>
      </c>
      <c r="B13" s="5"/>
      <c r="C13" s="5" t="s">
        <v>63</v>
      </c>
      <c r="D13" s="5">
        <v>2</v>
      </c>
      <c r="E13" s="34">
        <f>Table1[[#This Row],[Estimated
Work Hours]]/8</f>
        <v>0.25</v>
      </c>
      <c r="F13" s="6">
        <v>2</v>
      </c>
      <c r="G13" s="6"/>
      <c r="H13" s="15">
        <v>45199</v>
      </c>
      <c r="I13" s="15">
        <f>IF(Table1[[#This Row],[Estimated
Work Hours]]=0,WORKDAY(Table1[[#This Row],[PLANNED 
START DATE]],Table1[[#This Row],[Estimated Business Days]]),WORKDAY(Table1[[#This Row],[PLANNED 
START DATE]],Table1[[#This Row],[Hour/Day Ratio]]))</f>
        <v>45199</v>
      </c>
      <c r="J13" s="7"/>
      <c r="K13" s="8"/>
      <c r="L13" s="7"/>
      <c r="M13" s="9" t="s">
        <v>8</v>
      </c>
      <c r="N13" s="2"/>
      <c r="O13" s="2"/>
      <c r="Z13" t="s">
        <v>83</v>
      </c>
      <c r="AB13" t="s">
        <v>85</v>
      </c>
    </row>
    <row r="14" spans="1:28" x14ac:dyDescent="0.25">
      <c r="A14" s="53"/>
      <c r="B14" s="5"/>
      <c r="C14" s="5" t="s">
        <v>64</v>
      </c>
      <c r="D14" s="5">
        <v>1</v>
      </c>
      <c r="E14" s="34">
        <f>Table1[[#This Row],[Estimated
Work Hours]]/8</f>
        <v>0.125</v>
      </c>
      <c r="F14" s="6"/>
      <c r="G14" s="6"/>
      <c r="H14" s="15">
        <v>45199</v>
      </c>
      <c r="I14" s="15">
        <f>IF(Table1[[#This Row],[Estimated
Work Hours]]=0,WORKDAY(Table1[[#This Row],[PLANNED 
START DATE]],Table1[[#This Row],[Estimated Business Days]]),WORKDAY(Table1[[#This Row],[PLANNED 
START DATE]],Table1[[#This Row],[Hour/Day Ratio]]))</f>
        <v>45199</v>
      </c>
      <c r="J14" s="7"/>
      <c r="K14" s="8"/>
      <c r="L14" s="7"/>
      <c r="M14" s="9" t="s">
        <v>2</v>
      </c>
      <c r="N14" s="2"/>
      <c r="O14" s="2"/>
      <c r="Z14" t="s">
        <v>84</v>
      </c>
      <c r="AB14" t="s">
        <v>75</v>
      </c>
    </row>
    <row r="15" spans="1:28" x14ac:dyDescent="0.25">
      <c r="A15" s="53"/>
      <c r="B15" s="5"/>
      <c r="C15" s="5" t="s">
        <v>66</v>
      </c>
      <c r="D15" s="5">
        <v>1</v>
      </c>
      <c r="E15" s="34">
        <f>Table1[[#This Row],[Estimated
Work Hours]]/8</f>
        <v>0.125</v>
      </c>
      <c r="F15" s="6"/>
      <c r="G15" s="6"/>
      <c r="H15" s="15">
        <v>45199</v>
      </c>
      <c r="I15" s="15">
        <f>IF(Table1[[#This Row],[Estimated
Work Hours]]=0,WORKDAY(Table1[[#This Row],[PLANNED 
START DATE]],Table1[[#This Row],[Estimated Business Days]]),WORKDAY(Table1[[#This Row],[PLANNED 
START DATE]],Table1[[#This Row],[Hour/Day Ratio]]))</f>
        <v>45199</v>
      </c>
      <c r="J15" s="7"/>
      <c r="K15" s="8"/>
      <c r="L15" s="7"/>
      <c r="M15" s="9" t="s">
        <v>8</v>
      </c>
      <c r="N15" s="2"/>
      <c r="O15" s="2" t="s">
        <v>79</v>
      </c>
    </row>
    <row r="16" spans="1:28" x14ac:dyDescent="0.25">
      <c r="A16" s="53"/>
      <c r="B16" s="5"/>
      <c r="C16" s="5" t="s">
        <v>65</v>
      </c>
      <c r="D16" s="5">
        <v>1</v>
      </c>
      <c r="E16" s="34">
        <f>Table1[[#This Row],[Estimated
Work Hours]]/8</f>
        <v>0.125</v>
      </c>
      <c r="F16" s="6"/>
      <c r="G16" s="6"/>
      <c r="H16" s="15">
        <v>45199</v>
      </c>
      <c r="I16" s="15">
        <f>IF(Table1[[#This Row],[Estimated
Work Hours]]=0,WORKDAY(Table1[[#This Row],[PLANNED 
START DATE]],Table1[[#This Row],[Estimated Business Days]]),WORKDAY(Table1[[#This Row],[PLANNED 
START DATE]],Table1[[#This Row],[Hour/Day Ratio]]))</f>
        <v>45199</v>
      </c>
      <c r="J16" s="44" t="s">
        <v>72</v>
      </c>
      <c r="K16" s="8">
        <v>45215</v>
      </c>
      <c r="L16" s="7"/>
      <c r="M16" s="9" t="s">
        <v>3</v>
      </c>
      <c r="N16" s="43" t="s">
        <v>68</v>
      </c>
      <c r="O16" s="2" t="s">
        <v>69</v>
      </c>
    </row>
    <row r="17" spans="1:15" x14ac:dyDescent="0.25">
      <c r="A17" s="53"/>
      <c r="B17" s="5"/>
      <c r="C17" s="5" t="s">
        <v>70</v>
      </c>
      <c r="D17" s="5">
        <v>1</v>
      </c>
      <c r="E17" s="34">
        <f>Table1[[#This Row],[Estimated
Work Hours]]/8</f>
        <v>0.125</v>
      </c>
      <c r="F17" s="6">
        <v>1</v>
      </c>
      <c r="G17" s="6"/>
      <c r="H17" s="15">
        <v>45215</v>
      </c>
      <c r="I17" s="15">
        <f>IF(Table1[[#This Row],[Estimated
Work Hours]]=0,WORKDAY(Table1[[#This Row],[PLANNED 
START DATE]],Table1[[#This Row],[Estimated Business Days]]),WORKDAY(Table1[[#This Row],[PLANNED 
START DATE]],Table1[[#This Row],[Hour/Day Ratio]]))</f>
        <v>45215</v>
      </c>
      <c r="J17" s="44" t="s">
        <v>73</v>
      </c>
      <c r="K17" s="8">
        <v>45215</v>
      </c>
      <c r="L17" s="7"/>
      <c r="M17" s="9" t="s">
        <v>3</v>
      </c>
      <c r="N17" s="43" t="s">
        <v>71</v>
      </c>
      <c r="O17" s="2" t="s">
        <v>74</v>
      </c>
    </row>
    <row r="18" spans="1:15" x14ac:dyDescent="0.25">
      <c r="A18" s="53"/>
      <c r="B18" s="5"/>
      <c r="C18" s="5" t="s">
        <v>78</v>
      </c>
      <c r="D18" s="5">
        <v>1</v>
      </c>
      <c r="E18" s="34">
        <f>Table1[[#This Row],[Estimated
Work Hours]]/8</f>
        <v>0.125</v>
      </c>
      <c r="F18" s="6">
        <v>1</v>
      </c>
      <c r="G18" s="6"/>
      <c r="H18" s="15">
        <v>45199</v>
      </c>
      <c r="I18" s="15">
        <f>IF(Table1[[#This Row],[Estimated
Work Hours]]=0,WORKDAY(Table1[[#This Row],[PLANNED 
START DATE]],Table1[[#This Row],[Estimated Business Days]]),WORKDAY(Table1[[#This Row],[PLANNED 
START DATE]],Table1[[#This Row],[Hour/Day Ratio]]))</f>
        <v>45199</v>
      </c>
      <c r="J18" s="7" t="s">
        <v>75</v>
      </c>
      <c r="K18" s="8">
        <v>45215</v>
      </c>
      <c r="L18" s="7"/>
      <c r="M18" s="9" t="s">
        <v>3</v>
      </c>
      <c r="N18" s="2" t="s">
        <v>76</v>
      </c>
      <c r="O18" s="2" t="s">
        <v>77</v>
      </c>
    </row>
    <row r="19" spans="1:15" ht="15" customHeight="1" x14ac:dyDescent="0.25">
      <c r="A19" s="53"/>
      <c r="B19" s="5"/>
      <c r="C19" s="5" t="s">
        <v>10</v>
      </c>
      <c r="D19" s="5">
        <v>2</v>
      </c>
      <c r="E19" s="34">
        <f>Table1[[#This Row],[Estimated
Work Hours]]/8</f>
        <v>0.25</v>
      </c>
      <c r="F19" s="6"/>
      <c r="G19" s="6"/>
      <c r="H19" s="15">
        <v>45199</v>
      </c>
      <c r="I19" s="15">
        <f>IF(Table1[[#This Row],[Estimated
Work Hours]]=0,WORKDAY(Table1[[#This Row],[PLANNED 
START DATE]],Table1[[#This Row],[Estimated Business Days]]),WORKDAY(Table1[[#This Row],[PLANNED 
START DATE]],Table1[[#This Row],[Hour/Day Ratio]]))</f>
        <v>45199</v>
      </c>
      <c r="J19" s="7"/>
      <c r="K19" s="8"/>
      <c r="L19" s="7"/>
      <c r="M19" s="9" t="s">
        <v>2</v>
      </c>
      <c r="N19" s="2"/>
      <c r="O19" s="2"/>
    </row>
    <row r="20" spans="1:15" ht="15" customHeight="1" x14ac:dyDescent="0.25">
      <c r="A20" s="53"/>
      <c r="B20" s="5"/>
      <c r="C20" s="5" t="s">
        <v>67</v>
      </c>
      <c r="D20" s="5">
        <v>2</v>
      </c>
      <c r="E20" s="34">
        <f>Table1[[#This Row],[Estimated
Work Hours]]/8</f>
        <v>0.25</v>
      </c>
      <c r="F20" s="6"/>
      <c r="G20" s="6"/>
      <c r="H20" s="15">
        <v>45199</v>
      </c>
      <c r="I20" s="15">
        <f>IF(Table1[[#This Row],[Estimated
Work Hours]]=0,WORKDAY(Table1[[#This Row],[PLANNED 
START DATE]],Table1[[#This Row],[Estimated Business Days]]),WORKDAY(Table1[[#This Row],[PLANNED 
START DATE]],Table1[[#This Row],[Hour/Day Ratio]]))</f>
        <v>45199</v>
      </c>
      <c r="J20" s="7"/>
      <c r="K20" s="8"/>
      <c r="L20" s="7"/>
      <c r="M20" s="9" t="s">
        <v>2</v>
      </c>
      <c r="N20" s="2"/>
      <c r="O20" s="2"/>
    </row>
    <row r="21" spans="1:15" ht="15" customHeight="1" x14ac:dyDescent="0.25">
      <c r="A21" s="53"/>
      <c r="B21" s="5"/>
      <c r="C21" s="5"/>
      <c r="D21" s="5"/>
      <c r="E21" s="34">
        <f>Table1[[#This Row],[Estimated
Work Hours]]/8</f>
        <v>0</v>
      </c>
      <c r="F21" s="6"/>
      <c r="G21" s="6"/>
      <c r="H21" s="15"/>
      <c r="I21" s="15">
        <f>IF(Table1[[#This Row],[Estimated
Work Hours]]=0,WORKDAY(Table1[[#This Row],[PLANNED 
START DATE]],Table1[[#This Row],[Estimated Business Days]]),WORKDAY(Table1[[#This Row],[PLANNED 
START DATE]],Table1[[#This Row],[Hour/Day Ratio]]))</f>
        <v>0</v>
      </c>
      <c r="J21" s="7"/>
      <c r="K21" s="8"/>
      <c r="L21" s="7"/>
      <c r="M21" s="9" t="s">
        <v>2</v>
      </c>
      <c r="N21" s="2"/>
      <c r="O21" s="2"/>
    </row>
    <row r="22" spans="1:15" ht="15" customHeight="1" x14ac:dyDescent="0.25">
      <c r="A22" s="53"/>
      <c r="B22" s="5"/>
      <c r="C22" s="5"/>
      <c r="D22" s="5"/>
      <c r="E22" s="34">
        <f>Table1[[#This Row],[Estimated
Work Hours]]/8</f>
        <v>0</v>
      </c>
      <c r="F22" s="6"/>
      <c r="G22" s="6"/>
      <c r="H22" s="15"/>
      <c r="I22" s="15">
        <f>IF(Table1[[#This Row],[Estimated
Work Hours]]=0,WORKDAY(Table1[[#This Row],[PLANNED 
START DATE]],Table1[[#This Row],[Estimated Business Days]]),WORKDAY(Table1[[#This Row],[PLANNED 
START DATE]],Table1[[#This Row],[Hour/Day Ratio]]))</f>
        <v>0</v>
      </c>
      <c r="J22" s="7"/>
      <c r="K22" s="8"/>
      <c r="L22" s="7"/>
      <c r="M22" s="9" t="s">
        <v>2</v>
      </c>
      <c r="N22" s="2"/>
      <c r="O22" s="2"/>
    </row>
    <row r="23" spans="1:15" ht="15" customHeight="1" x14ac:dyDescent="0.25">
      <c r="A23" s="53"/>
      <c r="B23" s="5"/>
      <c r="C23" s="5"/>
      <c r="D23" s="5"/>
      <c r="E23" s="34">
        <f>Table1[[#This Row],[Estimated
Work Hours]]/8</f>
        <v>0</v>
      </c>
      <c r="F23" s="6"/>
      <c r="G23" s="6"/>
      <c r="H23" s="15"/>
      <c r="I23" s="15">
        <f>IF(Table1[[#This Row],[Estimated
Work Hours]]=0,WORKDAY(Table1[[#This Row],[PLANNED 
START DATE]],Table1[[#This Row],[Estimated Business Days]]),WORKDAY(Table1[[#This Row],[PLANNED 
START DATE]],Table1[[#This Row],[Hour/Day Ratio]]))</f>
        <v>0</v>
      </c>
      <c r="J23" s="7"/>
      <c r="K23" s="8"/>
      <c r="L23" s="7"/>
      <c r="M23" s="9" t="s">
        <v>2</v>
      </c>
      <c r="N23" s="2"/>
      <c r="O23" s="2"/>
    </row>
    <row r="24" spans="1:15" ht="15" customHeight="1" x14ac:dyDescent="0.25">
      <c r="A24" s="54"/>
      <c r="B24" s="5"/>
      <c r="C24" s="5"/>
      <c r="D24" s="5"/>
      <c r="E24" s="34">
        <f>Table1[[#This Row],[Estimated
Work Hours]]/8</f>
        <v>0</v>
      </c>
      <c r="F24" s="6"/>
      <c r="G24" s="6"/>
      <c r="H24" s="15"/>
      <c r="I24" s="15">
        <f>IF(Table1[[#This Row],[Estimated
Work Hours]]=0,WORKDAY(Table1[[#This Row],[PLANNED 
START DATE]],Table1[[#This Row],[Estimated Business Days]]),WORKDAY(Table1[[#This Row],[PLANNED 
START DATE]],Table1[[#This Row],[Hour/Day Ratio]]))</f>
        <v>0</v>
      </c>
      <c r="J24" s="7"/>
      <c r="K24" s="8"/>
      <c r="L24" s="7"/>
      <c r="M24" s="9" t="s">
        <v>2</v>
      </c>
      <c r="N24" s="2"/>
      <c r="O24" s="2"/>
    </row>
    <row r="25" spans="1:15" x14ac:dyDescent="0.25">
      <c r="A25" s="48" t="s">
        <v>5</v>
      </c>
      <c r="B25" t="s">
        <v>96</v>
      </c>
      <c r="C25" t="s">
        <v>97</v>
      </c>
      <c r="D25" s="4"/>
      <c r="E25" s="34">
        <f>Table1[[#This Row],[Estimated
Work Hours]]/8</f>
        <v>0</v>
      </c>
      <c r="F25" s="6"/>
      <c r="G25" s="6"/>
      <c r="H25" s="15"/>
      <c r="I25" s="15">
        <f>IF(Table1[[#This Row],[Estimated
Work Hours]]=0,WORKDAY(Table1[[#This Row],[PLANNED 
START DATE]],Table1[[#This Row],[Estimated Business Days]]),WORKDAY(Table1[[#This Row],[PLANNED 
START DATE]],Table1[[#This Row],[Hour/Day Ratio]]))</f>
        <v>0</v>
      </c>
      <c r="J25" s="7"/>
      <c r="K25" s="8"/>
      <c r="L25" s="7"/>
      <c r="M25" s="9" t="s">
        <v>2</v>
      </c>
      <c r="N25" s="2"/>
      <c r="O25" s="2"/>
    </row>
    <row r="26" spans="1:15" x14ac:dyDescent="0.25">
      <c r="A26" s="48"/>
      <c r="B26" t="s">
        <v>98</v>
      </c>
      <c r="C26" t="s">
        <v>99</v>
      </c>
      <c r="D26" s="4"/>
      <c r="E26" s="34">
        <f>Table1[[#This Row],[Estimated
Work Hours]]/8</f>
        <v>0</v>
      </c>
      <c r="F26" s="6"/>
      <c r="G26" s="6"/>
      <c r="H26" s="15"/>
      <c r="I26" s="15">
        <f>IF(Table1[[#This Row],[Estimated
Work Hours]]=0,WORKDAY(Table1[[#This Row],[PLANNED 
START DATE]],Table1[[#This Row],[Estimated Business Days]]),WORKDAY(Table1[[#This Row],[PLANNED 
START DATE]],Table1[[#This Row],[Hour/Day Ratio]]))</f>
        <v>0</v>
      </c>
      <c r="J26" s="7"/>
      <c r="K26" s="8"/>
      <c r="L26" s="7"/>
      <c r="M26" s="9"/>
      <c r="N26" s="2"/>
      <c r="O26" s="2"/>
    </row>
    <row r="27" spans="1:15" x14ac:dyDescent="0.25">
      <c r="A27" s="48"/>
      <c r="B27" t="s">
        <v>100</v>
      </c>
      <c r="C27" t="s">
        <v>101</v>
      </c>
      <c r="D27" s="4"/>
      <c r="E27" s="34">
        <f>Table1[[#This Row],[Estimated
Work Hours]]/8</f>
        <v>0</v>
      </c>
      <c r="F27" s="6"/>
      <c r="G27" s="6"/>
      <c r="H27" s="15"/>
      <c r="I27" s="15">
        <f>IF(Table1[[#This Row],[Estimated
Work Hours]]=0,WORKDAY(Table1[[#This Row],[PLANNED 
START DATE]],Table1[[#This Row],[Estimated Business Days]]),WORKDAY(Table1[[#This Row],[PLANNED 
START DATE]],Table1[[#This Row],[Hour/Day Ratio]]))</f>
        <v>0</v>
      </c>
      <c r="J27" s="7"/>
      <c r="K27" s="8"/>
      <c r="L27" s="7"/>
      <c r="M27" s="9"/>
      <c r="N27" s="2"/>
      <c r="O27" s="2"/>
    </row>
    <row r="28" spans="1:15" x14ac:dyDescent="0.25">
      <c r="A28" s="48"/>
      <c r="B28" t="s">
        <v>102</v>
      </c>
      <c r="C28" t="s">
        <v>103</v>
      </c>
      <c r="D28" s="4"/>
      <c r="E28" s="34">
        <f>Table1[[#This Row],[Estimated
Work Hours]]/8</f>
        <v>0</v>
      </c>
      <c r="F28" s="6"/>
      <c r="G28" s="6"/>
      <c r="H28" s="15"/>
      <c r="I28" s="15">
        <f>IF(Table1[[#This Row],[Estimated
Work Hours]]=0,WORKDAY(Table1[[#This Row],[PLANNED 
START DATE]],Table1[[#This Row],[Estimated Business Days]]),WORKDAY(Table1[[#This Row],[PLANNED 
START DATE]],Table1[[#This Row],[Hour/Day Ratio]]))</f>
        <v>0</v>
      </c>
      <c r="J28" s="7"/>
      <c r="K28" s="8"/>
      <c r="L28" s="7"/>
      <c r="M28" s="9"/>
      <c r="N28" s="2"/>
      <c r="O28" s="2"/>
    </row>
    <row r="29" spans="1:15" x14ac:dyDescent="0.25">
      <c r="A29" s="48"/>
      <c r="B29" t="s">
        <v>104</v>
      </c>
      <c r="C29" t="s">
        <v>105</v>
      </c>
      <c r="D29" s="5"/>
      <c r="E29" s="34">
        <f>Table1[[#This Row],[Estimated
Work Hours]]/8</f>
        <v>0</v>
      </c>
      <c r="F29" s="6"/>
      <c r="G29" s="6"/>
      <c r="H29" s="15"/>
      <c r="I29" s="15">
        <f>IF(Table1[[#This Row],[Estimated
Work Hours]]=0,WORKDAY(Table1[[#This Row],[PLANNED 
START DATE]],Table1[[#This Row],[Estimated Business Days]]),WORKDAY(Table1[[#This Row],[PLANNED 
START DATE]],Table1[[#This Row],[Hour/Day Ratio]]))</f>
        <v>0</v>
      </c>
      <c r="J29" s="7"/>
      <c r="K29" s="8"/>
      <c r="L29" s="7"/>
      <c r="M29" s="9" t="s">
        <v>2</v>
      </c>
      <c r="N29" s="2"/>
      <c r="O29" s="2"/>
    </row>
    <row r="30" spans="1:15" x14ac:dyDescent="0.25">
      <c r="A30" s="48"/>
      <c r="B30" t="s">
        <v>106</v>
      </c>
      <c r="C30" t="s">
        <v>107</v>
      </c>
      <c r="D30" s="5"/>
      <c r="E30" s="34">
        <f>Table1[[#This Row],[Estimated
Work Hours]]/8</f>
        <v>0</v>
      </c>
      <c r="F30" s="6"/>
      <c r="G30" s="6"/>
      <c r="H30" s="15"/>
      <c r="I30" s="15">
        <f>IF(Table1[[#This Row],[Estimated
Work Hours]]=0,WORKDAY(Table1[[#This Row],[PLANNED 
START DATE]],Table1[[#This Row],[Estimated Business Days]]),WORKDAY(Table1[[#This Row],[PLANNED 
START DATE]],Table1[[#This Row],[Hour/Day Ratio]]))</f>
        <v>0</v>
      </c>
      <c r="J30" s="7"/>
      <c r="K30" s="8"/>
      <c r="L30" s="7"/>
      <c r="M30" s="9" t="s">
        <v>2</v>
      </c>
      <c r="N30" s="2"/>
      <c r="O30" s="2"/>
    </row>
    <row r="31" spans="1:15" x14ac:dyDescent="0.25">
      <c r="A31" s="48" t="s">
        <v>11</v>
      </c>
      <c r="B31" s="10"/>
      <c r="C31" s="10" t="s">
        <v>35</v>
      </c>
      <c r="D31" s="10"/>
      <c r="E31" s="35">
        <f>Table1[[#This Row],[Estimated
Work Hours]]/8</f>
        <v>0</v>
      </c>
      <c r="F31" s="11"/>
      <c r="G31" s="11"/>
      <c r="H31" s="16"/>
      <c r="I31" s="16">
        <f>IF(Table1[[#This Row],[Estimated
Work Hours]]=0,WORKDAY(Table1[[#This Row],[PLANNED 
START DATE]],Table1[[#This Row],[Estimated Business Days]]),WORKDAY(Table1[[#This Row],[PLANNED 
START DATE]],Table1[[#This Row],[Hour/Day Ratio]]))</f>
        <v>0</v>
      </c>
      <c r="J31" s="12"/>
      <c r="K31" s="13"/>
      <c r="L31" s="12"/>
      <c r="M31" s="9" t="s">
        <v>2</v>
      </c>
      <c r="N31" s="2"/>
      <c r="O31" s="2"/>
    </row>
    <row r="32" spans="1:15" x14ac:dyDescent="0.25">
      <c r="A32" s="48"/>
      <c r="B32" s="5"/>
      <c r="C32" s="5" t="s">
        <v>16</v>
      </c>
      <c r="D32" s="5"/>
      <c r="E32" s="34">
        <f>Table1[[#This Row],[Estimated
Work Hours]]/8</f>
        <v>0</v>
      </c>
      <c r="F32" s="6"/>
      <c r="G32" s="6"/>
      <c r="H32" s="15"/>
      <c r="I32" s="15">
        <f>IF(Table1[[#This Row],[Estimated
Work Hours]]=0,WORKDAY(Table1[[#This Row],[PLANNED 
START DATE]],Table1[[#This Row],[Estimated Business Days]]),WORKDAY(Table1[[#This Row],[PLANNED 
START DATE]],Table1[[#This Row],[Hour/Day Ratio]]))</f>
        <v>0</v>
      </c>
      <c r="J32" s="7"/>
      <c r="K32" s="8"/>
      <c r="L32" s="7"/>
      <c r="M32" s="9" t="s">
        <v>2</v>
      </c>
      <c r="N32" s="2"/>
      <c r="O32" s="2"/>
    </row>
    <row r="33" spans="1:15" x14ac:dyDescent="0.25">
      <c r="A33" s="48"/>
      <c r="B33" s="5"/>
      <c r="C33" s="5" t="s">
        <v>17</v>
      </c>
      <c r="D33" s="5"/>
      <c r="E33" s="34">
        <f>Table1[[#This Row],[Estimated
Work Hours]]/8</f>
        <v>0</v>
      </c>
      <c r="F33" s="6"/>
      <c r="G33" s="6"/>
      <c r="H33" s="15"/>
      <c r="I33" s="15">
        <f>IF(Table1[[#This Row],[Estimated
Work Hours]]=0,WORKDAY(Table1[[#This Row],[PLANNED 
START DATE]],Table1[[#This Row],[Estimated Business Days]]),WORKDAY(Table1[[#This Row],[PLANNED 
START DATE]],Table1[[#This Row],[Hour/Day Ratio]]))</f>
        <v>0</v>
      </c>
      <c r="J33" s="7"/>
      <c r="K33" s="8"/>
      <c r="L33" s="7"/>
      <c r="M33" s="9" t="s">
        <v>2</v>
      </c>
      <c r="N33" s="2"/>
      <c r="O33" s="2"/>
    </row>
    <row r="34" spans="1:15" x14ac:dyDescent="0.25">
      <c r="A34" s="48"/>
      <c r="B34" s="5"/>
      <c r="C34" s="5" t="s">
        <v>18</v>
      </c>
      <c r="D34" s="5"/>
      <c r="E34" s="34">
        <f>Table1[[#This Row],[Estimated
Work Hours]]/8</f>
        <v>0</v>
      </c>
      <c r="F34" s="6"/>
      <c r="G34" s="6"/>
      <c r="H34" s="15"/>
      <c r="I34" s="15">
        <f>IF(Table1[[#This Row],[Estimated
Work Hours]]=0,WORKDAY(Table1[[#This Row],[PLANNED 
START DATE]],Table1[[#This Row],[Estimated Business Days]]),WORKDAY(Table1[[#This Row],[PLANNED 
START DATE]],Table1[[#This Row],[Hour/Day Ratio]]))</f>
        <v>0</v>
      </c>
      <c r="J34" s="7"/>
      <c r="K34" s="8"/>
      <c r="L34" s="7"/>
      <c r="M34" s="9" t="s">
        <v>2</v>
      </c>
      <c r="N34" s="2"/>
      <c r="O34" s="2"/>
    </row>
    <row r="35" spans="1:15" x14ac:dyDescent="0.25">
      <c r="A35" s="48"/>
      <c r="B35" s="5"/>
      <c r="C35" s="5" t="s">
        <v>19</v>
      </c>
      <c r="D35" s="5"/>
      <c r="E35" s="34">
        <f>Table1[[#This Row],[Estimated
Work Hours]]/8</f>
        <v>0</v>
      </c>
      <c r="F35" s="6"/>
      <c r="G35" s="6"/>
      <c r="H35" s="15"/>
      <c r="I35" s="15">
        <f>IF(Table1[[#This Row],[Estimated
Work Hours]]=0,WORKDAY(Table1[[#This Row],[PLANNED 
START DATE]],Table1[[#This Row],[Estimated Business Days]]),WORKDAY(Table1[[#This Row],[PLANNED 
START DATE]],Table1[[#This Row],[Hour/Day Ratio]]))</f>
        <v>0</v>
      </c>
      <c r="J35" s="7"/>
      <c r="K35" s="8"/>
      <c r="L35" s="7"/>
      <c r="M35" s="9" t="s">
        <v>2</v>
      </c>
      <c r="N35" s="2"/>
      <c r="O35" s="2"/>
    </row>
    <row r="36" spans="1:15" x14ac:dyDescent="0.25">
      <c r="A36" s="48" t="s">
        <v>6</v>
      </c>
      <c r="B36" s="5"/>
      <c r="C36" s="5" t="s">
        <v>13</v>
      </c>
      <c r="D36" s="5"/>
      <c r="E36" s="34">
        <f>Table1[[#This Row],[Estimated
Work Hours]]/8</f>
        <v>0</v>
      </c>
      <c r="F36" s="6"/>
      <c r="G36" s="6"/>
      <c r="H36" s="15"/>
      <c r="I36" s="15">
        <f>IF(Table1[[#This Row],[Estimated
Work Hours]]=0,WORKDAY(Table1[[#This Row],[PLANNED 
START DATE]],Table1[[#This Row],[Estimated Business Days]]),WORKDAY(Table1[[#This Row],[PLANNED 
START DATE]],Table1[[#This Row],[Hour/Day Ratio]]))</f>
        <v>0</v>
      </c>
      <c r="J36" s="7"/>
      <c r="K36" s="8"/>
      <c r="L36" s="7"/>
      <c r="M36" s="9" t="s">
        <v>2</v>
      </c>
      <c r="N36" s="2"/>
      <c r="O36" s="2"/>
    </row>
    <row r="37" spans="1:15" x14ac:dyDescent="0.25">
      <c r="A37" s="48"/>
      <c r="B37" s="5"/>
      <c r="C37" s="5" t="s">
        <v>25</v>
      </c>
      <c r="D37" s="5"/>
      <c r="E37" s="34">
        <f>Table1[[#This Row],[Estimated
Work Hours]]/8</f>
        <v>0</v>
      </c>
      <c r="F37" s="6"/>
      <c r="G37" s="6"/>
      <c r="H37" s="15"/>
      <c r="I37" s="15">
        <f>IF(Table1[[#This Row],[Estimated
Work Hours]]=0,WORKDAY(Table1[[#This Row],[PLANNED 
START DATE]],Table1[[#This Row],[Estimated Business Days]]),WORKDAY(Table1[[#This Row],[PLANNED 
START DATE]],Table1[[#This Row],[Hour/Day Ratio]]))</f>
        <v>0</v>
      </c>
      <c r="J37" s="7"/>
      <c r="K37" s="8"/>
      <c r="L37" s="7"/>
      <c r="M37" s="9" t="s">
        <v>2</v>
      </c>
      <c r="N37" s="2"/>
      <c r="O37" s="2"/>
    </row>
    <row r="38" spans="1:15" x14ac:dyDescent="0.25">
      <c r="A38" s="48"/>
      <c r="B38" s="5"/>
      <c r="C38" s="5" t="s">
        <v>26</v>
      </c>
      <c r="D38" s="5"/>
      <c r="E38" s="34">
        <f>Table1[[#This Row],[Estimated
Work Hours]]/8</f>
        <v>0</v>
      </c>
      <c r="F38" s="6"/>
      <c r="G38" s="6"/>
      <c r="H38" s="15"/>
      <c r="I38" s="15">
        <f>IF(Table1[[#This Row],[Estimated
Work Hours]]=0,WORKDAY(Table1[[#This Row],[PLANNED 
START DATE]],Table1[[#This Row],[Estimated Business Days]]),WORKDAY(Table1[[#This Row],[PLANNED 
START DATE]],Table1[[#This Row],[Hour/Day Ratio]]))</f>
        <v>0</v>
      </c>
      <c r="J38" s="7"/>
      <c r="K38" s="8"/>
      <c r="L38" s="7"/>
      <c r="M38" s="9" t="s">
        <v>2</v>
      </c>
      <c r="N38" s="2"/>
      <c r="O38" s="2"/>
    </row>
    <row r="39" spans="1:15" x14ac:dyDescent="0.25">
      <c r="A39" s="48" t="s">
        <v>12</v>
      </c>
      <c r="B39" s="5"/>
      <c r="C39" s="5" t="s">
        <v>14</v>
      </c>
      <c r="D39" s="5"/>
      <c r="E39" s="34">
        <f>Table1[[#This Row],[Estimated
Work Hours]]/8</f>
        <v>0</v>
      </c>
      <c r="F39" s="6"/>
      <c r="G39" s="6"/>
      <c r="H39" s="15"/>
      <c r="I39" s="15">
        <f>IF(Table1[[#This Row],[Estimated
Work Hours]]=0,WORKDAY(Table1[[#This Row],[PLANNED 
START DATE]],Table1[[#This Row],[Estimated Business Days]]),WORKDAY(Table1[[#This Row],[PLANNED 
START DATE]],Table1[[#This Row],[Hour/Day Ratio]]))</f>
        <v>0</v>
      </c>
      <c r="J39" s="7"/>
      <c r="K39" s="8"/>
      <c r="L39" s="7"/>
      <c r="M39" s="9" t="s">
        <v>2</v>
      </c>
      <c r="N39" s="2"/>
      <c r="O39" s="2"/>
    </row>
    <row r="40" spans="1:15" x14ac:dyDescent="0.25">
      <c r="A40" s="48"/>
      <c r="B40" s="5"/>
      <c r="C40" s="5" t="s">
        <v>15</v>
      </c>
      <c r="D40" s="5"/>
      <c r="E40" s="34">
        <f>Table1[[#This Row],[Estimated
Work Hours]]/8</f>
        <v>0</v>
      </c>
      <c r="F40" s="6"/>
      <c r="G40" s="6"/>
      <c r="H40" s="15"/>
      <c r="I40" s="15">
        <f>IF(Table1[[#This Row],[Estimated
Work Hours]]=0,WORKDAY(Table1[[#This Row],[PLANNED 
START DATE]],Table1[[#This Row],[Estimated Business Days]]),WORKDAY(Table1[[#This Row],[PLANNED 
START DATE]],Table1[[#This Row],[Hour/Day Ratio]]))</f>
        <v>0</v>
      </c>
      <c r="J40" s="7"/>
      <c r="K40" s="8"/>
      <c r="L40" s="7"/>
      <c r="M40" s="9" t="s">
        <v>2</v>
      </c>
      <c r="N40" s="2"/>
      <c r="O40" s="2"/>
    </row>
    <row r="41" spans="1:15" x14ac:dyDescent="0.25">
      <c r="A41" s="48"/>
      <c r="B41" s="5"/>
      <c r="C41" s="5" t="s">
        <v>38</v>
      </c>
      <c r="D41" s="5"/>
      <c r="E41" s="34">
        <f>Table1[[#This Row],[Estimated
Work Hours]]/8</f>
        <v>0</v>
      </c>
      <c r="F41" s="6"/>
      <c r="G41" s="6"/>
      <c r="H41" s="15"/>
      <c r="I41" s="15">
        <f>IF(Table1[[#This Row],[Estimated
Work Hours]]=0,WORKDAY(Table1[[#This Row],[PLANNED 
START DATE]],Table1[[#This Row],[Estimated Business Days]]),WORKDAY(Table1[[#This Row],[PLANNED 
START DATE]],Table1[[#This Row],[Hour/Day Ratio]]))</f>
        <v>0</v>
      </c>
      <c r="J41" s="7"/>
      <c r="K41" s="8"/>
      <c r="L41" s="7"/>
      <c r="M41" s="9" t="s">
        <v>2</v>
      </c>
      <c r="N41" s="2"/>
      <c r="O41" s="2"/>
    </row>
    <row r="42" spans="1:15" ht="29.25" x14ac:dyDescent="0.25">
      <c r="A42" s="52"/>
      <c r="B42" s="5"/>
      <c r="C42" s="5" t="s">
        <v>37</v>
      </c>
      <c r="D42" s="10"/>
      <c r="E42" s="35">
        <f>Table1[[#This Row],[Estimated
Work Hours]]/8</f>
        <v>0</v>
      </c>
      <c r="F42" s="11"/>
      <c r="G42" s="11"/>
      <c r="H42" s="16"/>
      <c r="I42" s="16">
        <f>IF(Table1[[#This Row],[Estimated
Work Hours]]=0,WORKDAY(Table1[[#This Row],[PLANNED 
START DATE]],Table1[[#This Row],[Estimated Business Days]]),WORKDAY(Table1[[#This Row],[PLANNED 
START DATE]],Table1[[#This Row],[Hour/Day Ratio]]))</f>
        <v>0</v>
      </c>
      <c r="J42" s="12"/>
      <c r="K42" s="13"/>
      <c r="L42" s="12"/>
      <c r="M42" s="9" t="s">
        <v>2</v>
      </c>
      <c r="N42" s="2"/>
      <c r="O42" s="2"/>
    </row>
    <row r="43" spans="1:15" ht="15.75" x14ac:dyDescent="0.25">
      <c r="A43" s="45" t="s">
        <v>36</v>
      </c>
      <c r="B43" s="46"/>
      <c r="C43" s="47"/>
      <c r="D43" s="30">
        <f>SUM(Table1[Estimated
Work Hours])</f>
        <v>17</v>
      </c>
      <c r="E43" s="31"/>
      <c r="F43" s="31">
        <f>SUM(Table1[ACTUAL Hours])</f>
        <v>12</v>
      </c>
      <c r="G43" s="31">
        <f>SUM(Table1[Estimated Business Days])</f>
        <v>0</v>
      </c>
      <c r="H43" s="25"/>
      <c r="I43" s="25"/>
      <c r="J43" s="26"/>
      <c r="K43" s="25"/>
      <c r="L43" s="24"/>
      <c r="M43" s="27"/>
    </row>
    <row r="44" spans="1:15" ht="15.75" customHeight="1" x14ac:dyDescent="0.25">
      <c r="A44" s="45" t="s">
        <v>47</v>
      </c>
      <c r="B44" s="46"/>
      <c r="C44" s="47"/>
      <c r="D44" s="28">
        <f>B5</f>
        <v>0</v>
      </c>
      <c r="E44" s="24"/>
      <c r="F44" s="24"/>
      <c r="G44" s="25"/>
      <c r="H44" s="25"/>
      <c r="I44" s="25"/>
      <c r="J44" s="29"/>
      <c r="K44" s="25"/>
      <c r="L44" s="24"/>
      <c r="M44" s="27"/>
    </row>
  </sheetData>
  <mergeCells count="24">
    <mergeCell ref="C1:F1"/>
    <mergeCell ref="G5:I5"/>
    <mergeCell ref="G1:H1"/>
    <mergeCell ref="J2:K2"/>
    <mergeCell ref="J3:K3"/>
    <mergeCell ref="J4:K4"/>
    <mergeCell ref="J5:K5"/>
    <mergeCell ref="C2:F6"/>
    <mergeCell ref="G2:I2"/>
    <mergeCell ref="G3:I3"/>
    <mergeCell ref="G4:I4"/>
    <mergeCell ref="G6:I6"/>
    <mergeCell ref="K7:L7"/>
    <mergeCell ref="A9:A12"/>
    <mergeCell ref="A25:A30"/>
    <mergeCell ref="A31:A35"/>
    <mergeCell ref="J6:K6"/>
    <mergeCell ref="A43:C43"/>
    <mergeCell ref="A44:C44"/>
    <mergeCell ref="A36:A38"/>
    <mergeCell ref="H7:I7"/>
    <mergeCell ref="D7:G7"/>
    <mergeCell ref="A39:A42"/>
    <mergeCell ref="A13:A24"/>
  </mergeCells>
  <conditionalFormatting sqref="M9:M42">
    <cfRule type="cellIs" dxfId="2" priority="1" operator="equal">
      <formula>"NOT STARTED"</formula>
    </cfRule>
    <cfRule type="cellIs" dxfId="1" priority="2" operator="equal">
      <formula>"COMPLETE"</formula>
    </cfRule>
    <cfRule type="cellIs" dxfId="0" priority="3" operator="equal">
      <formula>"IN PROGRESS"</formula>
    </cfRule>
  </conditionalFormatting>
  <hyperlinks>
    <hyperlink ref="N16" r:id="rId1" xr:uid="{0AEE67C9-80DF-48BD-8926-4A4F8F69FDC5}"/>
  </hyperlinks>
  <pageMargins left="0.25" right="0.25" top="0.75" bottom="0.75" header="0.3" footer="0.3"/>
  <pageSetup paperSize="5" orientation="landscape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'Field Values'!$A$2:$A$4</xm:f>
          </x14:formula1>
          <xm:sqref>M9:M42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workbookViewId="0">
      <selection activeCell="I29" sqref="I29"/>
    </sheetView>
  </sheetViews>
  <sheetFormatPr defaultRowHeight="15" x14ac:dyDescent="0.25"/>
  <sheetData>
    <row r="1" spans="1:1" x14ac:dyDescent="0.25">
      <c r="A1" t="s">
        <v>1</v>
      </c>
    </row>
    <row r="2" spans="1:1" x14ac:dyDescent="0.25">
      <c r="A2" t="s">
        <v>8</v>
      </c>
    </row>
    <row r="3" spans="1:1" x14ac:dyDescent="0.25">
      <c r="A3" t="s">
        <v>2</v>
      </c>
    </row>
    <row r="4" spans="1:1" x14ac:dyDescent="0.25">
      <c r="A4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Project Plan</vt:lpstr>
      <vt:lpstr>Field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Jada Thibodeaux</dc:creator>
  <cp:lastModifiedBy>Jada Thibodeaux</cp:lastModifiedBy>
  <cp:lastPrinted>2017-09-22T17:59:47Z</cp:lastPrinted>
  <dcterms:created xsi:type="dcterms:W3CDTF">2017-09-20T22:36:11Z</dcterms:created>
  <dcterms:modified xsi:type="dcterms:W3CDTF">2025-01-03T21:34:51Z</dcterms:modified>
</cp:coreProperties>
</file>