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jade9\Documents\Portfolio\"/>
    </mc:Choice>
  </mc:AlternateContent>
  <xr:revisionPtr revIDLastSave="0" documentId="8_{A766FCE9-6236-4EDF-81E4-113AEDE3F77B}" xr6:coauthVersionLast="47" xr6:coauthVersionMax="47" xr10:uidLastSave="{00000000-0000-0000-0000-000000000000}"/>
  <bookViews>
    <workbookView xWindow="345" yWindow="2535" windowWidth="21600" windowHeight="11385" xr2:uid="{00000000-000D-0000-FFFF-FFFF00000000}"/>
  </bookViews>
  <sheets>
    <sheet name="Dashboard" sheetId="2" r:id="rId1"/>
    <sheet name="Input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K5td56X9VuGc6lwjSFrm4Y+Drrw=="/>
    </ext>
  </extLst>
</workbook>
</file>

<file path=xl/calcChain.xml><?xml version="1.0" encoding="utf-8"?>
<calcChain xmlns="http://schemas.openxmlformats.org/spreadsheetml/2006/main">
  <c r="E21" i="2" l="1"/>
  <c r="F21" i="2"/>
  <c r="G21" i="2"/>
  <c r="H21" i="2"/>
  <c r="I21" i="2"/>
  <c r="J21" i="2"/>
  <c r="K21" i="2"/>
  <c r="L21" i="2"/>
  <c r="M21" i="2"/>
  <c r="N21" i="2"/>
  <c r="E11" i="2"/>
  <c r="F11" i="2"/>
  <c r="G11" i="2"/>
  <c r="H11" i="2"/>
  <c r="I11" i="2"/>
  <c r="J11" i="2"/>
  <c r="K11" i="2"/>
  <c r="L11" i="2"/>
  <c r="M11" i="2"/>
  <c r="N11" i="2"/>
  <c r="D11" i="2"/>
  <c r="D24" i="2"/>
  <c r="E24" i="2"/>
  <c r="F24" i="2"/>
  <c r="G24" i="2"/>
  <c r="H24" i="2"/>
  <c r="I24" i="2"/>
  <c r="J24" i="2"/>
  <c r="K24" i="2"/>
  <c r="L24" i="2"/>
  <c r="M24" i="2"/>
  <c r="N24" i="2"/>
  <c r="D21" i="2"/>
  <c r="P23" i="2"/>
  <c r="P15" i="2"/>
  <c r="P16" i="2"/>
  <c r="P17" i="2"/>
  <c r="P18" i="2"/>
  <c r="P19" i="2"/>
  <c r="P14" i="2"/>
  <c r="P7" i="2"/>
  <c r="P8" i="2"/>
  <c r="P9" i="2"/>
  <c r="P10" i="2"/>
  <c r="P6" i="2"/>
  <c r="I23" i="2"/>
  <c r="C23" i="2"/>
  <c r="C20" i="2"/>
  <c r="D20" i="2"/>
  <c r="D23" i="2" s="1"/>
  <c r="E20" i="2"/>
  <c r="E23" i="2" s="1"/>
  <c r="F20" i="2"/>
  <c r="F23" i="2" s="1"/>
  <c r="G20" i="2"/>
  <c r="G23" i="2" s="1"/>
  <c r="H20" i="2"/>
  <c r="H23" i="2" s="1"/>
  <c r="I20" i="2"/>
  <c r="J20" i="2"/>
  <c r="J23" i="2" s="1"/>
  <c r="K20" i="2"/>
  <c r="K23" i="2" s="1"/>
  <c r="L20" i="2"/>
  <c r="L23" i="2" s="1"/>
  <c r="M20" i="2"/>
  <c r="M23" i="2" s="1"/>
  <c r="N20" i="2"/>
  <c r="N23" i="2" s="1"/>
  <c r="C10" i="2"/>
  <c r="D10" i="2"/>
  <c r="E10" i="2"/>
  <c r="F10" i="2"/>
  <c r="G10" i="2"/>
  <c r="H10" i="2"/>
  <c r="I10" i="2"/>
  <c r="J10" i="2"/>
  <c r="K10" i="2"/>
  <c r="L10" i="2"/>
  <c r="M10" i="2"/>
  <c r="N10" i="2"/>
  <c r="N19" i="2"/>
  <c r="M19" i="2"/>
  <c r="L19" i="2"/>
  <c r="K19" i="2"/>
  <c r="J19" i="2"/>
  <c r="I19" i="2"/>
  <c r="H19" i="2"/>
  <c r="G19" i="2"/>
  <c r="F19" i="2"/>
  <c r="E19" i="2"/>
  <c r="D19" i="2"/>
  <c r="C19" i="2"/>
  <c r="N18" i="2"/>
  <c r="M18" i="2"/>
  <c r="L18" i="2"/>
  <c r="K18" i="2"/>
  <c r="J18" i="2"/>
  <c r="I18" i="2"/>
  <c r="H18" i="2"/>
  <c r="G18" i="2"/>
  <c r="F18" i="2"/>
  <c r="E18" i="2"/>
  <c r="D18" i="2"/>
  <c r="C18" i="2"/>
  <c r="N17" i="2"/>
  <c r="M17" i="2"/>
  <c r="L17" i="2"/>
  <c r="K17" i="2"/>
  <c r="J17" i="2"/>
  <c r="I17" i="2"/>
  <c r="H17" i="2"/>
  <c r="G17" i="2"/>
  <c r="F17" i="2"/>
  <c r="E17" i="2"/>
  <c r="D17" i="2"/>
  <c r="C17" i="2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N14" i="2"/>
  <c r="M14" i="2"/>
  <c r="L14" i="2"/>
  <c r="K14" i="2"/>
  <c r="J14" i="2"/>
  <c r="I14" i="2"/>
  <c r="H14" i="2"/>
  <c r="G14" i="2"/>
  <c r="F14" i="2"/>
  <c r="E14" i="2"/>
  <c r="D14" i="2"/>
  <c r="C14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D6" i="2"/>
  <c r="E6" i="2"/>
  <c r="F6" i="2"/>
  <c r="G6" i="2"/>
  <c r="H6" i="2"/>
  <c r="I6" i="2"/>
  <c r="J6" i="2"/>
  <c r="K6" i="2"/>
  <c r="L6" i="2"/>
  <c r="M6" i="2"/>
  <c r="N6" i="2"/>
  <c r="C6" i="2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P20" i="2" l="1"/>
</calcChain>
</file>

<file path=xl/sharedStrings.xml><?xml version="1.0" encoding="utf-8"?>
<sst xmlns="http://schemas.openxmlformats.org/spreadsheetml/2006/main" count="234" uniqueCount="68">
  <si>
    <t>Personal Finance Tracker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</si>
  <si>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</si>
  <si>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</si>
  <si>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</si>
  <si>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</si>
  <si>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</si>
  <si>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</si>
  <si>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</si>
  <si>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</si>
  <si>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</si>
  <si>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</si>
  <si>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</si>
  <si>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</si>
  <si>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</si>
  <si>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Total</t>
  </si>
  <si>
    <t>Income:</t>
  </si>
  <si>
    <t>Base Salary</t>
  </si>
  <si>
    <t>Bonus</t>
  </si>
  <si>
    <t>Side Hustle</t>
  </si>
  <si>
    <t>Investments</t>
  </si>
  <si>
    <t>Total Income</t>
  </si>
  <si>
    <t>MoM % growth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</si>
  <si>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</si>
  <si>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</si>
  <si>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</si>
  <si>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</si>
  <si>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</si>
  <si>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</si>
  <si>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</si>
  <si>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</si>
  <si>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</si>
  <si>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Income Breakdown</t>
  </si>
  <si>
    <t>Expenses Breakdown</t>
  </si>
  <si>
    <t>Actual Income &amp; Expenses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</si>
  <si>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</si>
  <si>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</si>
  <si>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</si>
  <si>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</si>
  <si>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</si>
  <si>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</si>
  <si>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</si>
  <si>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</si>
  <si>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</si>
  <si>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</si>
  <si>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</si>
  <si>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</si>
  <si>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</si>
  <si>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</si>
  <si>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</si>
  <si>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</si>
  <si>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</si>
  <si>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</si>
  <si>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</si>
  <si>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</si>
  <si>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</si>
  <si>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</si>
  <si>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Stock Dividends</t>
  </si>
  <si>
    <t>Lunch out x4</t>
  </si>
  <si>
    <t>Dinner with friends x2</t>
  </si>
  <si>
    <t>Exercise</t>
  </si>
  <si>
    <t>Travel back home</t>
  </si>
  <si>
    <t>Disco &amp; drinks</t>
  </si>
  <si>
    <t>NBA game</t>
  </si>
  <si>
    <t>Lemonade</t>
  </si>
  <si>
    <t>Hotel in Dallas</t>
  </si>
  <si>
    <t>Music concert</t>
  </si>
  <si>
    <t>Spa</t>
  </si>
  <si>
    <t>New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</si>
</sst>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_);\(#,##0\);\-\-_)"/>
  </numFmts>
  <fonts count="13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6"/>
      <color rgb="FF293D68"/>
      <name val="Calibri"/>
    </font>
    <font>
      <i/>
      <sz val="12"/>
      <color theme="0"/>
      <name val="Calibri"/>
    </font>
    <font>
      <b/>
      <sz val="12"/>
      <color theme="0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i/>
      <sz val="12"/>
      <color theme="1"/>
      <name val="Calibri"/>
    </font>
    <font>
      <b/>
      <i/>
      <sz val="12"/>
      <color theme="1"/>
      <name val="Calibri"/>
    </font>
    <font>
      <sz val="12"/>
      <color theme="0"/>
      <name val="Calibri"/>
    </font>
    <font>
      <sz val="12"/>
      <name val="Calibri"/>
    </font>
    <font>
      <sz val="12"/>
      <color rgb="FF0432FF"/>
      <name val="Calibri"/>
    </font>
    <font>
      <b/>
      <sz val="18"/>
      <color rgb="FF293D6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293D68"/>
        <bgColor rgb="FF293D68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99"/>
      </patternFill>
    </fill>
    <fill>
      <patternFill patternType="solid">
        <fgColor theme="4" tint="0.79998168889431442"/>
        <bgColor rgb="FFD9E2F3"/>
      </patternFill>
    </fill>
    <fill>
      <patternFill patternType="solid">
        <fgColor rgb="FFFFFF00"/>
        <bgColor rgb="FFD9E2F3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2" xfId="0" applyFont="1" applyBorder="1"/>
    <xf numFmtId="0" fontId="1" fillId="0" borderId="2" xfId="0" applyFont="1" applyBorder="1"/>
    <xf numFmtId="0" fontId="3" fillId="3" borderId="1" xfId="0" applyFont="1" applyFill="1" applyBorder="1"/>
    <xf numFmtId="17" fontId="4" fillId="3" borderId="1" xfId="0" applyNumberFormat="1" applyFont="1" applyFill="1" applyBorder="1" applyAlignment="1">
      <alignment horizontal="right"/>
    </xf>
    <xf numFmtId="17" fontId="1" fillId="0" borderId="0" xfId="0" applyNumberFormat="1" applyFont="1"/>
    <xf numFmtId="17" fontId="4" fillId="3" borderId="1" xfId="0" applyNumberFormat="1" applyFont="1" applyFill="1" applyBorder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left"/>
    </xf>
    <xf numFmtId="164" fontId="1" fillId="0" borderId="0" xfId="0" applyNumberFormat="1" applyFont="1"/>
    <xf numFmtId="0" fontId="6" fillId="2" borderId="3" xfId="0" applyFont="1" applyFill="1" applyBorder="1" applyAlignment="1">
      <alignment horizontal="left"/>
    </xf>
    <xf numFmtId="164" fontId="6" fillId="2" borderId="3" xfId="0" applyNumberFormat="1" applyFont="1" applyFill="1" applyBorder="1"/>
    <xf numFmtId="0" fontId="6" fillId="0" borderId="0" xfId="0" applyFont="1"/>
    <xf numFmtId="0" fontId="7" fillId="2" borderId="4" xfId="0" applyFont="1" applyFill="1" applyBorder="1" applyAlignment="1">
      <alignment horizontal="left"/>
    </xf>
    <xf numFmtId="164" fontId="8" fillId="2" borderId="4" xfId="0" applyNumberFormat="1" applyFont="1" applyFill="1" applyBorder="1"/>
    <xf numFmtId="164" fontId="6" fillId="2" borderId="4" xfId="0" applyNumberFormat="1" applyFont="1" applyFill="1" applyBorder="1"/>
    <xf numFmtId="0" fontId="6" fillId="0" borderId="0" xfId="0" applyFont="1" applyAlignment="1">
      <alignment horizontal="left"/>
    </xf>
    <xf numFmtId="164" fontId="6" fillId="0" borderId="0" xfId="0" applyNumberFormat="1" applyFont="1"/>
    <xf numFmtId="9" fontId="7" fillId="4" borderId="4" xfId="0" applyNumberFormat="1" applyFont="1" applyFill="1" applyBorder="1"/>
    <xf numFmtId="0" fontId="1" fillId="0" borderId="0" xfId="0" applyFont="1"/>
    <xf numFmtId="0" fontId="4" fillId="3" borderId="1" xfId="0" applyFont="1" applyFill="1" applyBorder="1"/>
    <xf numFmtId="16" fontId="1" fillId="0" borderId="0" xfId="0" applyNumberFormat="1" applyFont="1" applyAlignment="1">
      <alignment horizontal="left"/>
    </xf>
    <xf numFmtId="164" fontId="11" fillId="0" borderId="0" xfId="0" applyNumberFormat="1" applyFont="1"/>
    <xf numFmtId="9" fontId="7" fillId="6" borderId="4" xfId="0" applyNumberFormat="1" applyFont="1" applyFill="1" applyBorder="1"/>
    <xf numFmtId="0" fontId="6" fillId="5" borderId="3" xfId="0" applyFont="1" applyFill="1" applyBorder="1" applyAlignment="1">
      <alignment horizontal="left"/>
    </xf>
    <xf numFmtId="164" fontId="6" fillId="5" borderId="3" xfId="0" applyNumberFormat="1" applyFont="1" applyFill="1" applyBorder="1"/>
    <xf numFmtId="0" fontId="7" fillId="5" borderId="4" xfId="0" applyFont="1" applyFill="1" applyBorder="1" applyAlignment="1">
      <alignment horizontal="left"/>
    </xf>
    <xf numFmtId="164" fontId="6" fillId="5" borderId="4" xfId="0" applyNumberFormat="1" applyFont="1" applyFill="1" applyBorder="1"/>
    <xf numFmtId="9" fontId="7" fillId="7" borderId="4" xfId="0" applyNumberFormat="1" applyFont="1" applyFill="1" applyBorder="1"/>
    <xf numFmtId="0" fontId="12" fillId="0" borderId="2" xfId="0" applyFont="1" applyBorder="1"/>
    <xf numFmtId="0" fontId="9" fillId="3" borderId="5" xfId="0" applyFont="1" applyFill="1" applyBorder="1" applyAlignment="1">
      <alignment horizontal="center"/>
    </xf>
    <xf numFmtId="0" fontId="10" fillId="0" borderId="6" xfId="0" applyFont="1" applyBorder="1"/>
    <xf numFmtId="0" fontId="10" fillId="0" borderId="7" xfId="0" applyFont="1" applyBorder="1"/>
  </cellXfs>
  <cellStyles count="1">
    <cellStyle name="Normal" xfId="0" builtinId="0"/>
  </cellStyles>
  <dxfs count="12">
    <dxf>
      <font>
        <color rgb="FF9C0006"/>
      </font>
    </dxf>
    <dxf>
      <font>
        <color theme="9" tint="-0.24994659260841701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theme="9" tint="-0.24994659260841701"/>
      </font>
    </dxf>
    <dxf>
      <font>
        <color rgb="FF92D050"/>
      </font>
    </dxf>
    <dxf>
      <font>
        <color rgb="FF9C0006"/>
      </font>
    </dxf>
    <dxf>
      <font>
        <color theme="9" tint="-0.24994659260841701"/>
      </font>
    </dxf>
    <dxf>
      <font>
        <color rgb="FF92D050"/>
      </font>
    </dxf>
    <dxf>
      <font>
        <color rgb="FF9C0006"/>
      </font>
    </dxf>
  </dxfs>
  <tableStyles count="1" defaultTableStyle="TableStyleMedium2" defaultPivotStyle="PivotStyleLight16">
    <tableStyle name="Invisible" pivot="0" table="0" count="0" xr9:uid="{42B5401C-EEC5-485C-A418-858CB0D0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3675391209010267"/>
          <c:y val="6.5330348495554774E-2"/>
          <c:w val="0.49409295989899998"/>
          <c:h val="0.8693393030088904"/>
        </c:manualLayout>
      </c:layout>
      <c:pieChart>
        <c:varyColors val="1"/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84-4421-9126-5B488286DA26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384-4421-9126-5B488286DA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FF-4A6B-86C1-3CBA970F93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FF-4A6B-86C1-3CBA970F93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384-4421-9126-5B488286DA2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384-4421-9126-5B488286DA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Dashboard!$B$6:$B$9</c:f>
              <c:strCache>
                <c:ptCount val="4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  <c:pt idx="3">
                  <c:v>Investments</c:v>
                </c:pt>
              </c:strCache>
            </c:strRef>
          </c:cat>
          <c:val>
            <c:numRef>
              <c:f>Dashboard!$P$6:$P$9</c:f>
              <c:numCache>
                <c:formatCode>#,##0_);\(#,##0\);\-\-_)</c:formatCode>
                <c:ptCount val="4"/>
                <c:pt idx="0">
                  <c:v>28000</c:v>
                </c:pt>
                <c:pt idx="1">
                  <c:v>12330</c:v>
                </c:pt>
                <c:pt idx="2">
                  <c:v>2393</c:v>
                </c:pt>
                <c:pt idx="3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4-4421-9126-5B488286D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A5-4255-8032-1B9DB673A2C0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A5-4255-8032-1B9DB673A2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A5-4255-8032-1B9DB673A2C0}"/>
              </c:ext>
            </c:extLst>
          </c:dPt>
          <c:dPt>
            <c:idx val="3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A5-4255-8032-1B9DB673A2C0}"/>
              </c:ext>
            </c:extLst>
          </c:dPt>
          <c:dPt>
            <c:idx val="4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AA5-4255-8032-1B9DB673A2C0}"/>
              </c:ext>
            </c:extLst>
          </c:dPt>
          <c:dPt>
            <c:idx val="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AA5-4255-8032-1B9DB673A2C0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AA5-4255-8032-1B9DB673A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Dashboard!$B$14:$B$19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Dashboard!$P$14:$P$19</c:f>
              <c:numCache>
                <c:formatCode>#,##0_);\(#,##0\);\-\-_)</c:formatCode>
                <c:ptCount val="6"/>
                <c:pt idx="0">
                  <c:v>9750</c:v>
                </c:pt>
                <c:pt idx="1">
                  <c:v>1019</c:v>
                </c:pt>
                <c:pt idx="2">
                  <c:v>409</c:v>
                </c:pt>
                <c:pt idx="3">
                  <c:v>2836</c:v>
                </c:pt>
                <c:pt idx="4">
                  <c:v>3339</c:v>
                </c:pt>
                <c:pt idx="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B-42F6-8B32-C6316E357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28</xdr:row>
      <xdr:rowOff>61912</xdr:rowOff>
    </xdr:from>
    <xdr:to>
      <xdr:col>5</xdr:col>
      <xdr:colOff>266699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13D16-D685-A68F-F370-7565A4039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471487</xdr:colOff>
      <xdr:row>27</xdr:row>
      <xdr:rowOff>28575</xdr:rowOff>
    </xdr:from>
    <xdr:to>
      <xdr:col>5</xdr:col>
      <xdr:colOff>0</xdr:colOff>
      <xdr:row>40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6467D-4564-1224-403B-9BC61203B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27</xdr:row>
      <xdr:rowOff>19049</xdr:rowOff>
    </xdr:from>
    <xdr:to>
      <xdr:col>11</xdr:col>
      <xdr:colOff>9525</xdr:colOff>
      <xdr:row>40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6AAEE1-4D52-9426-8E13-25A140D5C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abSelected="1" topLeftCell="B7" workbookViewId="0">
      <selection activeCell="M27" sqref="M27"/>
    </sheetView>
  </sheetViews>
  <sheetFormatPr defaultColWidth="11.25" defaultRowHeight="15" customHeight="1" x14ac:dyDescent="0.25"/>
  <cols>
    <col min="1" max="1" width="6.375" customWidth="1"/>
    <col min="2" max="2" width="15.625" customWidth="1"/>
    <col min="3" max="14" width="9.875" customWidth="1"/>
    <col min="15" max="15" width="3.625" customWidth="1"/>
    <col min="16" max="26" width="10.625" customWidth="1"/>
  </cols>
  <sheetData>
    <row r="1" spans="2:16" ht="9.75" customHeight="1" x14ac:dyDescent="0.25"/>
    <row r="2" spans="2:16" ht="15.75" customHeight="1" x14ac:dyDescent="0.35">
      <c r="B2" s="29" t="s">
        <v>0</v>
      </c>
      <c r="C2" s="29"/>
      <c r="D2" s="29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</row>
    <row r="3" spans="2:16" ht="15.75" customHeight="1" x14ac:dyDescent="0.25"/>
    <row r="4" spans="2:16" ht="15.75" customHeight="1" x14ac:dyDescent="0.25"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  <c r="N4" s="4" t="s">
        <v>13</v>
      </c>
      <c r="O4" s="5"/>
      <c r="P4" s="6" t="s">
        <v>14</v>
      </c>
    </row>
    <row r="5" spans="2:16" ht="15.75" customHeight="1" x14ac:dyDescent="0.25">
      <c r="B5" s="7" t="s">
        <v>15</v>
      </c>
    </row>
    <row r="6" spans="2:16" ht="15.75" customHeight="1" x14ac:dyDescent="0.25">
      <c r="B6" s="8" t="s">
        <v>16</v>
      </c>
      <c r="C6" s="9">
        <f>SUMIFS(Inputs!$F:$F,Inputs!$C:$C,Dashboard!C$4,Inputs!$D:$D,Dashboard!$B6)</f>
        <v>3500</v>
      </c>
      <c r="D6" s="9">
        <f>SUMIFS(Inputs!$F:$F,Inputs!$C:$C,Dashboard!D$4,Inputs!$D:$D,Dashboard!$B6)</f>
        <v>3500</v>
      </c>
      <c r="E6" s="9">
        <f>SUMIFS(Inputs!$F:$F,Inputs!$C:$C,Dashboard!E$4,Inputs!$D:$D,Dashboard!$B6)</f>
        <v>3500</v>
      </c>
      <c r="F6" s="9">
        <f>SUMIFS(Inputs!$F:$F,Inputs!$C:$C,Dashboard!F$4,Inputs!$D:$D,Dashboard!$B6)</f>
        <v>3500</v>
      </c>
      <c r="G6" s="9">
        <f>SUMIFS(Inputs!$F:$F,Inputs!$C:$C,Dashboard!G$4,Inputs!$D:$D,Dashboard!$B6)</f>
        <v>3500</v>
      </c>
      <c r="H6" s="9">
        <f>SUMIFS(Inputs!$F:$F,Inputs!$C:$C,Dashboard!H$4,Inputs!$D:$D,Dashboard!$B6)</f>
        <v>3500</v>
      </c>
      <c r="I6" s="9">
        <f>SUMIFS(Inputs!$F:$F,Inputs!$C:$C,Dashboard!I$4,Inputs!$D:$D,Dashboard!$B6)</f>
        <v>3500</v>
      </c>
      <c r="J6" s="9">
        <f>SUMIFS(Inputs!$F:$F,Inputs!$C:$C,Dashboard!J$4,Inputs!$D:$D,Dashboard!$B6)</f>
        <v>3500</v>
      </c>
      <c r="K6" s="9">
        <f>SUMIFS(Inputs!$F:$F,Inputs!$C:$C,Dashboard!K$4,Inputs!$D:$D,Dashboard!$B6)</f>
        <v>0</v>
      </c>
      <c r="L6" s="9">
        <f>SUMIFS(Inputs!$F:$F,Inputs!$C:$C,Dashboard!L$4,Inputs!$D:$D,Dashboard!$B6)</f>
        <v>0</v>
      </c>
      <c r="M6" s="9">
        <f>SUMIFS(Inputs!$F:$F,Inputs!$C:$C,Dashboard!M$4,Inputs!$D:$D,Dashboard!$B6)</f>
        <v>0</v>
      </c>
      <c r="N6" s="9">
        <f>SUMIFS(Inputs!$F:$F,Inputs!$C:$C,Dashboard!N$4,Inputs!$D:$D,Dashboard!$B6)</f>
        <v>0</v>
      </c>
      <c r="P6" s="9">
        <f>SUM(C6:N6)</f>
        <v>28000</v>
      </c>
    </row>
    <row r="7" spans="2:16" ht="15.75" customHeight="1" x14ac:dyDescent="0.25">
      <c r="B7" s="8" t="s">
        <v>17</v>
      </c>
      <c r="C7" s="9">
        <f>SUMIFS(Inputs!$F:$F,Inputs!$C:$C,Dashboard!C$4,Inputs!$D:$D,Dashboard!$B7)</f>
        <v>850</v>
      </c>
      <c r="D7" s="9">
        <f>SUMIFS(Inputs!$F:$F,Inputs!$C:$C,Dashboard!D$4,Inputs!$D:$D,Dashboard!$B7)</f>
        <v>1025</v>
      </c>
      <c r="E7" s="9">
        <f>SUMIFS(Inputs!$F:$F,Inputs!$C:$C,Dashboard!E$4,Inputs!$D:$D,Dashboard!$B7)</f>
        <v>999</v>
      </c>
      <c r="F7" s="9">
        <f>SUMIFS(Inputs!$F:$F,Inputs!$C:$C,Dashboard!F$4,Inputs!$D:$D,Dashboard!$B7)</f>
        <v>1243</v>
      </c>
      <c r="G7" s="9">
        <f>SUMIFS(Inputs!$F:$F,Inputs!$C:$C,Dashboard!G$4,Inputs!$D:$D,Dashboard!$B7)</f>
        <v>1450</v>
      </c>
      <c r="H7" s="9">
        <f>SUMIFS(Inputs!$F:$F,Inputs!$C:$C,Dashboard!H$4,Inputs!$D:$D,Dashboard!$B7)</f>
        <v>2232</v>
      </c>
      <c r="I7" s="9">
        <f>SUMIFS(Inputs!$F:$F,Inputs!$C:$C,Dashboard!I$4,Inputs!$D:$D,Dashboard!$B7)</f>
        <v>2231</v>
      </c>
      <c r="J7" s="9">
        <f>SUMIFS(Inputs!$F:$F,Inputs!$C:$C,Dashboard!J$4,Inputs!$D:$D,Dashboard!$B7)</f>
        <v>2300</v>
      </c>
      <c r="K7" s="9">
        <f>SUMIFS(Inputs!$F:$F,Inputs!$C:$C,Dashboard!K$4,Inputs!$D:$D,Dashboard!$B7)</f>
        <v>0</v>
      </c>
      <c r="L7" s="9">
        <f>SUMIFS(Inputs!$F:$F,Inputs!$C:$C,Dashboard!L$4,Inputs!$D:$D,Dashboard!$B7)</f>
        <v>0</v>
      </c>
      <c r="M7" s="9">
        <f>SUMIFS(Inputs!$F:$F,Inputs!$C:$C,Dashboard!M$4,Inputs!$D:$D,Dashboard!$B7)</f>
        <v>0</v>
      </c>
      <c r="N7" s="9">
        <f>SUMIFS(Inputs!$F:$F,Inputs!$C:$C,Dashboard!N$4,Inputs!$D:$D,Dashboard!$B7)</f>
        <v>0</v>
      </c>
      <c r="P7" s="9">
        <f t="shared" ref="P7:P10" si="0">SUM(C7:N7)</f>
        <v>12330</v>
      </c>
    </row>
    <row r="8" spans="2:16" ht="15.75" customHeight="1" x14ac:dyDescent="0.25">
      <c r="B8" s="8" t="s">
        <v>18</v>
      </c>
      <c r="C8" s="9">
        <f>SUMIFS(Inputs!$F:$F,Inputs!$C:$C,Dashboard!C$4,Inputs!$D:$D,Dashboard!$B8)</f>
        <v>199</v>
      </c>
      <c r="D8" s="9">
        <f>SUMIFS(Inputs!$F:$F,Inputs!$C:$C,Dashboard!D$4,Inputs!$D:$D,Dashboard!$B8)</f>
        <v>228</v>
      </c>
      <c r="E8" s="9">
        <f>SUMIFS(Inputs!$F:$F,Inputs!$C:$C,Dashboard!E$4,Inputs!$D:$D,Dashboard!$B8)</f>
        <v>59</v>
      </c>
      <c r="F8" s="9">
        <f>SUMIFS(Inputs!$F:$F,Inputs!$C:$C,Dashboard!F$4,Inputs!$D:$D,Dashboard!$B8)</f>
        <v>258</v>
      </c>
      <c r="G8" s="9">
        <f>SUMIFS(Inputs!$F:$F,Inputs!$C:$C,Dashboard!G$4,Inputs!$D:$D,Dashboard!$B8)</f>
        <v>1366</v>
      </c>
      <c r="H8" s="9">
        <f>SUMIFS(Inputs!$F:$F,Inputs!$C:$C,Dashboard!H$4,Inputs!$D:$D,Dashboard!$B8)</f>
        <v>199</v>
      </c>
      <c r="I8" s="9">
        <f>SUMIFS(Inputs!$F:$F,Inputs!$C:$C,Dashboard!I$4,Inputs!$D:$D,Dashboard!$B8)</f>
        <v>59</v>
      </c>
      <c r="J8" s="9">
        <f>SUMIFS(Inputs!$F:$F,Inputs!$C:$C,Dashboard!J$4,Inputs!$D:$D,Dashboard!$B8)</f>
        <v>25</v>
      </c>
      <c r="K8" s="9">
        <f>SUMIFS(Inputs!$F:$F,Inputs!$C:$C,Dashboard!K$4,Inputs!$D:$D,Dashboard!$B8)</f>
        <v>0</v>
      </c>
      <c r="L8" s="9">
        <f>SUMIFS(Inputs!$F:$F,Inputs!$C:$C,Dashboard!L$4,Inputs!$D:$D,Dashboard!$B8)</f>
        <v>0</v>
      </c>
      <c r="M8" s="9">
        <f>SUMIFS(Inputs!$F:$F,Inputs!$C:$C,Dashboard!M$4,Inputs!$D:$D,Dashboard!$B8)</f>
        <v>0</v>
      </c>
      <c r="N8" s="9">
        <f>SUMIFS(Inputs!$F:$F,Inputs!$C:$C,Dashboard!N$4,Inputs!$D:$D,Dashboard!$B8)</f>
        <v>0</v>
      </c>
      <c r="P8" s="9">
        <f t="shared" si="0"/>
        <v>2393</v>
      </c>
    </row>
    <row r="9" spans="2:16" ht="15.75" customHeight="1" x14ac:dyDescent="0.25">
      <c r="B9" s="8" t="s">
        <v>19</v>
      </c>
      <c r="C9" s="9">
        <f>SUMIFS(Inputs!$F:$F,Inputs!$C:$C,Dashboard!C$4,Inputs!$D:$D,Dashboard!$B9)</f>
        <v>0</v>
      </c>
      <c r="D9" s="9">
        <f>SUMIFS(Inputs!$F:$F,Inputs!$C:$C,Dashboard!D$4,Inputs!$D:$D,Dashboard!$B9)</f>
        <v>195</v>
      </c>
      <c r="E9" s="9">
        <f>SUMIFS(Inputs!$F:$F,Inputs!$C:$C,Dashboard!E$4,Inputs!$D:$D,Dashboard!$B9)</f>
        <v>299</v>
      </c>
      <c r="F9" s="9">
        <f>SUMIFS(Inputs!$F:$F,Inputs!$C:$C,Dashboard!F$4,Inputs!$D:$D,Dashboard!$B9)</f>
        <v>359</v>
      </c>
      <c r="G9" s="9">
        <f>SUMIFS(Inputs!$F:$F,Inputs!$C:$C,Dashboard!G$4,Inputs!$D:$D,Dashboard!$B9)</f>
        <v>0</v>
      </c>
      <c r="H9" s="9">
        <f>SUMIFS(Inputs!$F:$F,Inputs!$C:$C,Dashboard!H$4,Inputs!$D:$D,Dashboard!$B9)</f>
        <v>250</v>
      </c>
      <c r="I9" s="9">
        <f>SUMIFS(Inputs!$F:$F,Inputs!$C:$C,Dashboard!I$4,Inputs!$D:$D,Dashboard!$B9)</f>
        <v>215</v>
      </c>
      <c r="J9" s="9">
        <f>SUMIFS(Inputs!$F:$F,Inputs!$C:$C,Dashboard!J$4,Inputs!$D:$D,Dashboard!$B9)</f>
        <v>350</v>
      </c>
      <c r="K9" s="9">
        <f>SUMIFS(Inputs!$F:$F,Inputs!$C:$C,Dashboard!K$4,Inputs!$D:$D,Dashboard!$B9)</f>
        <v>0</v>
      </c>
      <c r="L9" s="9">
        <f>SUMIFS(Inputs!$F:$F,Inputs!$C:$C,Dashboard!L$4,Inputs!$D:$D,Dashboard!$B9)</f>
        <v>0</v>
      </c>
      <c r="M9" s="9">
        <f>SUMIFS(Inputs!$F:$F,Inputs!$C:$C,Dashboard!M$4,Inputs!$D:$D,Dashboard!$B9)</f>
        <v>0</v>
      </c>
      <c r="N9" s="9">
        <f>SUMIFS(Inputs!$F:$F,Inputs!$C:$C,Dashboard!N$4,Inputs!$D:$D,Dashboard!$B9)</f>
        <v>0</v>
      </c>
      <c r="P9" s="9">
        <f t="shared" si="0"/>
        <v>1668</v>
      </c>
    </row>
    <row r="10" spans="2:16" ht="15.75" customHeight="1" x14ac:dyDescent="0.25">
      <c r="B10" s="10" t="s">
        <v>20</v>
      </c>
      <c r="C10" s="11">
        <f t="shared" ref="C10:N10" si="1">SUM(C6:C9)</f>
        <v>4549</v>
      </c>
      <c r="D10" s="11">
        <f t="shared" si="1"/>
        <v>4948</v>
      </c>
      <c r="E10" s="11">
        <f t="shared" si="1"/>
        <v>4857</v>
      </c>
      <c r="F10" s="11">
        <f t="shared" si="1"/>
        <v>5360</v>
      </c>
      <c r="G10" s="11">
        <f t="shared" si="1"/>
        <v>6316</v>
      </c>
      <c r="H10" s="11">
        <f t="shared" si="1"/>
        <v>6181</v>
      </c>
      <c r="I10" s="11">
        <f t="shared" si="1"/>
        <v>6005</v>
      </c>
      <c r="J10" s="11">
        <f t="shared" si="1"/>
        <v>6175</v>
      </c>
      <c r="K10" s="11">
        <f t="shared" si="1"/>
        <v>0</v>
      </c>
      <c r="L10" s="11">
        <f t="shared" si="1"/>
        <v>0</v>
      </c>
      <c r="M10" s="11">
        <f t="shared" si="1"/>
        <v>0</v>
      </c>
      <c r="N10" s="11">
        <f t="shared" si="1"/>
        <v>0</v>
      </c>
      <c r="O10" s="12"/>
      <c r="P10" s="9">
        <f t="shared" si="0"/>
        <v>44391</v>
      </c>
    </row>
    <row r="11" spans="2:16" ht="15.75" customHeight="1" x14ac:dyDescent="0.25">
      <c r="B11" s="13" t="s">
        <v>21</v>
      </c>
      <c r="C11" s="14"/>
      <c r="D11" s="23">
        <f>IF(D10=0, " ", D10/C10-1)</f>
        <v>8.7711584963728217E-2</v>
      </c>
      <c r="E11" s="23">
        <f t="shared" ref="E11:N11" si="2">IF(E10=0, " ", E10/D10-1)</f>
        <v>-1.8391269199676596E-2</v>
      </c>
      <c r="F11" s="23">
        <f t="shared" si="2"/>
        <v>0.10356186946674906</v>
      </c>
      <c r="G11" s="23">
        <f t="shared" si="2"/>
        <v>0.17835820895522381</v>
      </c>
      <c r="H11" s="23">
        <f t="shared" si="2"/>
        <v>-2.1374287523749258E-2</v>
      </c>
      <c r="I11" s="23">
        <f t="shared" si="2"/>
        <v>-2.8474356900177966E-2</v>
      </c>
      <c r="J11" s="23">
        <f t="shared" si="2"/>
        <v>2.8309741881765271E-2</v>
      </c>
      <c r="K11" s="23" t="str">
        <f t="shared" si="2"/>
        <v xml:space="preserve"> </v>
      </c>
      <c r="L11" s="23" t="str">
        <f t="shared" si="2"/>
        <v xml:space="preserve"> </v>
      </c>
      <c r="M11" s="23" t="str">
        <f t="shared" si="2"/>
        <v xml:space="preserve"> </v>
      </c>
      <c r="N11" s="23" t="str">
        <f t="shared" si="2"/>
        <v xml:space="preserve"> </v>
      </c>
      <c r="O11" s="12"/>
      <c r="P11" s="15"/>
    </row>
    <row r="12" spans="2:16" ht="12.75" customHeight="1" x14ac:dyDescent="0.25">
      <c r="B12" s="16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ht="15.75" customHeight="1" x14ac:dyDescent="0.25">
      <c r="B13" s="7" t="s">
        <v>22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P13" s="12"/>
    </row>
    <row r="14" spans="2:16" ht="15.75" customHeight="1" x14ac:dyDescent="0.25">
      <c r="B14" s="8" t="s">
        <v>23</v>
      </c>
      <c r="C14" s="9">
        <f>SUMIFS(Inputs!$F:$F,Inputs!$C:$C,Dashboard!C$4,Inputs!$D:$D,Dashboard!$B14)</f>
        <v>1000</v>
      </c>
      <c r="D14" s="9">
        <f>SUMIFS(Inputs!$F:$F,Inputs!$C:$C,Dashboard!D$4,Inputs!$D:$D,Dashboard!$B14)</f>
        <v>1250</v>
      </c>
      <c r="E14" s="9">
        <f>SUMIFS(Inputs!$F:$F,Inputs!$C:$C,Dashboard!E$4,Inputs!$D:$D,Dashboard!$B14)</f>
        <v>1250</v>
      </c>
      <c r="F14" s="9">
        <f>SUMIFS(Inputs!$F:$F,Inputs!$C:$C,Dashboard!F$4,Inputs!$D:$D,Dashboard!$B14)</f>
        <v>1250</v>
      </c>
      <c r="G14" s="9">
        <f>SUMIFS(Inputs!$F:$F,Inputs!$C:$C,Dashboard!G$4,Inputs!$D:$D,Dashboard!$B14)</f>
        <v>1250</v>
      </c>
      <c r="H14" s="9">
        <f>SUMIFS(Inputs!$F:$F,Inputs!$C:$C,Dashboard!H$4,Inputs!$D:$D,Dashboard!$B14)</f>
        <v>1250</v>
      </c>
      <c r="I14" s="9">
        <f>SUMIFS(Inputs!$F:$F,Inputs!$C:$C,Dashboard!I$4,Inputs!$D:$D,Dashboard!$B14)</f>
        <v>1250</v>
      </c>
      <c r="J14" s="9">
        <f>SUMIFS(Inputs!$F:$F,Inputs!$C:$C,Dashboard!J$4,Inputs!$D:$D,Dashboard!$B14)</f>
        <v>1250</v>
      </c>
      <c r="K14" s="9">
        <f>SUMIFS(Inputs!$F:$F,Inputs!$C:$C,Dashboard!K$4,Inputs!$D:$D,Dashboard!$B14)</f>
        <v>0</v>
      </c>
      <c r="L14" s="9">
        <f>SUMIFS(Inputs!$F:$F,Inputs!$C:$C,Dashboard!L$4,Inputs!$D:$D,Dashboard!$B14)</f>
        <v>0</v>
      </c>
      <c r="M14" s="9">
        <f>SUMIFS(Inputs!$F:$F,Inputs!$C:$C,Dashboard!M$4,Inputs!$D:$D,Dashboard!$B14)</f>
        <v>0</v>
      </c>
      <c r="N14" s="9">
        <f>SUMIFS(Inputs!$F:$F,Inputs!$C:$C,Dashboard!N$4,Inputs!$D:$D,Dashboard!$B14)</f>
        <v>0</v>
      </c>
      <c r="P14" s="9">
        <f>SUM(C14:N14)</f>
        <v>9750</v>
      </c>
    </row>
    <row r="15" spans="2:16" ht="15.75" customHeight="1" x14ac:dyDescent="0.25">
      <c r="B15" s="8" t="s">
        <v>24</v>
      </c>
      <c r="C15" s="9">
        <f>SUMIFS(Inputs!$F:$F,Inputs!$C:$C,Dashboard!C$4,Inputs!$D:$D,Dashboard!$B15)</f>
        <v>140</v>
      </c>
      <c r="D15" s="9">
        <f>SUMIFS(Inputs!$F:$F,Inputs!$C:$C,Dashboard!D$4,Inputs!$D:$D,Dashboard!$B15)</f>
        <v>105</v>
      </c>
      <c r="E15" s="9">
        <f>SUMIFS(Inputs!$F:$F,Inputs!$C:$C,Dashboard!E$4,Inputs!$D:$D,Dashboard!$B15)</f>
        <v>110</v>
      </c>
      <c r="F15" s="9">
        <f>SUMIFS(Inputs!$F:$F,Inputs!$C:$C,Dashboard!F$4,Inputs!$D:$D,Dashboard!$B15)</f>
        <v>140</v>
      </c>
      <c r="G15" s="9">
        <f>SUMIFS(Inputs!$F:$F,Inputs!$C:$C,Dashboard!G$4,Inputs!$D:$D,Dashboard!$B15)</f>
        <v>152</v>
      </c>
      <c r="H15" s="9">
        <f>SUMIFS(Inputs!$F:$F,Inputs!$C:$C,Dashboard!H$4,Inputs!$D:$D,Dashboard!$B15)</f>
        <v>152</v>
      </c>
      <c r="I15" s="9">
        <f>SUMIFS(Inputs!$F:$F,Inputs!$C:$C,Dashboard!I$4,Inputs!$D:$D,Dashboard!$B15)</f>
        <v>110</v>
      </c>
      <c r="J15" s="9">
        <f>SUMIFS(Inputs!$F:$F,Inputs!$C:$C,Dashboard!J$4,Inputs!$D:$D,Dashboard!$B15)</f>
        <v>110</v>
      </c>
      <c r="K15" s="9">
        <f>SUMIFS(Inputs!$F:$F,Inputs!$C:$C,Dashboard!K$4,Inputs!$D:$D,Dashboard!$B15)</f>
        <v>0</v>
      </c>
      <c r="L15" s="9">
        <f>SUMIFS(Inputs!$F:$F,Inputs!$C:$C,Dashboard!L$4,Inputs!$D:$D,Dashboard!$B15)</f>
        <v>0</v>
      </c>
      <c r="M15" s="9">
        <f>SUMIFS(Inputs!$F:$F,Inputs!$C:$C,Dashboard!M$4,Inputs!$D:$D,Dashboard!$B15)</f>
        <v>0</v>
      </c>
      <c r="N15" s="9">
        <f>SUMIFS(Inputs!$F:$F,Inputs!$C:$C,Dashboard!N$4,Inputs!$D:$D,Dashboard!$B15)</f>
        <v>0</v>
      </c>
      <c r="P15" s="9">
        <f t="shared" ref="P15:P20" si="3">SUM(C15:N15)</f>
        <v>1019</v>
      </c>
    </row>
    <row r="16" spans="2:16" ht="15.75" customHeight="1" x14ac:dyDescent="0.25">
      <c r="B16" s="8" t="s">
        <v>25</v>
      </c>
      <c r="C16" s="9">
        <f>SUMIFS(Inputs!$F:$F,Inputs!$C:$C,Dashboard!C$4,Inputs!$D:$D,Dashboard!$B16)</f>
        <v>52</v>
      </c>
      <c r="D16" s="9">
        <f>SUMIFS(Inputs!$F:$F,Inputs!$C:$C,Dashboard!D$4,Inputs!$D:$D,Dashboard!$B16)</f>
        <v>52</v>
      </c>
      <c r="E16" s="9">
        <f>SUMIFS(Inputs!$F:$F,Inputs!$C:$C,Dashboard!E$4,Inputs!$D:$D,Dashboard!$B16)</f>
        <v>52</v>
      </c>
      <c r="F16" s="9">
        <f>SUMIFS(Inputs!$F:$F,Inputs!$C:$C,Dashboard!F$4,Inputs!$D:$D,Dashboard!$B16)</f>
        <v>52</v>
      </c>
      <c r="G16" s="9">
        <f>SUMIFS(Inputs!$F:$F,Inputs!$C:$C,Dashboard!G$4,Inputs!$D:$D,Dashboard!$B16)</f>
        <v>52</v>
      </c>
      <c r="H16" s="9">
        <f>SUMIFS(Inputs!$F:$F,Inputs!$C:$C,Dashboard!H$4,Inputs!$D:$D,Dashboard!$B16)</f>
        <v>52</v>
      </c>
      <c r="I16" s="9">
        <f>SUMIFS(Inputs!$F:$F,Inputs!$C:$C,Dashboard!I$4,Inputs!$D:$D,Dashboard!$B16)</f>
        <v>45</v>
      </c>
      <c r="J16" s="9">
        <f>SUMIFS(Inputs!$F:$F,Inputs!$C:$C,Dashboard!J$4,Inputs!$D:$D,Dashboard!$B16)</f>
        <v>52</v>
      </c>
      <c r="K16" s="9">
        <f>SUMIFS(Inputs!$F:$F,Inputs!$C:$C,Dashboard!K$4,Inputs!$D:$D,Dashboard!$B16)</f>
        <v>0</v>
      </c>
      <c r="L16" s="9">
        <f>SUMIFS(Inputs!$F:$F,Inputs!$C:$C,Dashboard!L$4,Inputs!$D:$D,Dashboard!$B16)</f>
        <v>0</v>
      </c>
      <c r="M16" s="9">
        <f>SUMIFS(Inputs!$F:$F,Inputs!$C:$C,Dashboard!M$4,Inputs!$D:$D,Dashboard!$B16)</f>
        <v>0</v>
      </c>
      <c r="N16" s="9">
        <f>SUMIFS(Inputs!$F:$F,Inputs!$C:$C,Dashboard!N$4,Inputs!$D:$D,Dashboard!$B16)</f>
        <v>0</v>
      </c>
      <c r="P16" s="9">
        <f t="shared" si="3"/>
        <v>409</v>
      </c>
    </row>
    <row r="17" spans="1:26" ht="15.75" customHeight="1" x14ac:dyDescent="0.25">
      <c r="B17" s="8" t="s">
        <v>26</v>
      </c>
      <c r="C17" s="9">
        <f>SUMIFS(Inputs!$F:$F,Inputs!$C:$C,Dashboard!C$4,Inputs!$D:$D,Dashboard!$B17)</f>
        <v>449</v>
      </c>
      <c r="D17" s="9">
        <f>SUMIFS(Inputs!$F:$F,Inputs!$C:$C,Dashboard!D$4,Inputs!$D:$D,Dashboard!$B17)</f>
        <v>305</v>
      </c>
      <c r="E17" s="9">
        <f>SUMIFS(Inputs!$F:$F,Inputs!$C:$C,Dashboard!E$4,Inputs!$D:$D,Dashboard!$B17)</f>
        <v>208</v>
      </c>
      <c r="F17" s="9">
        <f>SUMIFS(Inputs!$F:$F,Inputs!$C:$C,Dashboard!F$4,Inputs!$D:$D,Dashboard!$B17)</f>
        <v>449</v>
      </c>
      <c r="G17" s="9">
        <f>SUMIFS(Inputs!$F:$F,Inputs!$C:$C,Dashboard!G$4,Inputs!$D:$D,Dashboard!$B17)</f>
        <v>449</v>
      </c>
      <c r="H17" s="9">
        <f>SUMIFS(Inputs!$F:$F,Inputs!$C:$C,Dashboard!H$4,Inputs!$D:$D,Dashboard!$B17)</f>
        <v>560</v>
      </c>
      <c r="I17" s="9">
        <f>SUMIFS(Inputs!$F:$F,Inputs!$C:$C,Dashboard!I$4,Inputs!$D:$D,Dashboard!$B17)</f>
        <v>208</v>
      </c>
      <c r="J17" s="9">
        <f>SUMIFS(Inputs!$F:$F,Inputs!$C:$C,Dashboard!J$4,Inputs!$D:$D,Dashboard!$B17)</f>
        <v>208</v>
      </c>
      <c r="K17" s="9">
        <f>SUMIFS(Inputs!$F:$F,Inputs!$C:$C,Dashboard!K$4,Inputs!$D:$D,Dashboard!$B17)</f>
        <v>0</v>
      </c>
      <c r="L17" s="9">
        <f>SUMIFS(Inputs!$F:$F,Inputs!$C:$C,Dashboard!L$4,Inputs!$D:$D,Dashboard!$B17)</f>
        <v>0</v>
      </c>
      <c r="M17" s="9">
        <f>SUMIFS(Inputs!$F:$F,Inputs!$C:$C,Dashboard!M$4,Inputs!$D:$D,Dashboard!$B17)</f>
        <v>0</v>
      </c>
      <c r="N17" s="9">
        <f>SUMIFS(Inputs!$F:$F,Inputs!$C:$C,Dashboard!N$4,Inputs!$D:$D,Dashboard!$B17)</f>
        <v>0</v>
      </c>
      <c r="P17" s="9">
        <f t="shared" si="3"/>
        <v>2836</v>
      </c>
    </row>
    <row r="18" spans="1:26" ht="15.75" customHeight="1" x14ac:dyDescent="0.25">
      <c r="B18" s="8" t="s">
        <v>27</v>
      </c>
      <c r="C18" s="9">
        <f>SUMIFS(Inputs!$F:$F,Inputs!$C:$C,Dashboard!C$4,Inputs!$D:$D,Dashboard!$B18)</f>
        <v>562</v>
      </c>
      <c r="D18" s="9">
        <f>SUMIFS(Inputs!$F:$F,Inputs!$C:$C,Dashboard!D$4,Inputs!$D:$D,Dashboard!$B18)</f>
        <v>194</v>
      </c>
      <c r="E18" s="9">
        <f>SUMIFS(Inputs!$F:$F,Inputs!$C:$C,Dashboard!E$4,Inputs!$D:$D,Dashboard!$B18)</f>
        <v>405</v>
      </c>
      <c r="F18" s="9">
        <f>SUMIFS(Inputs!$F:$F,Inputs!$C:$C,Dashboard!F$4,Inputs!$D:$D,Dashboard!$B18)</f>
        <v>462</v>
      </c>
      <c r="G18" s="9">
        <f>SUMIFS(Inputs!$F:$F,Inputs!$C:$C,Dashboard!G$4,Inputs!$D:$D,Dashboard!$B18)</f>
        <v>646</v>
      </c>
      <c r="H18" s="9">
        <f>SUMIFS(Inputs!$F:$F,Inputs!$C:$C,Dashboard!H$4,Inputs!$D:$D,Dashboard!$B18)</f>
        <v>629</v>
      </c>
      <c r="I18" s="9">
        <f>SUMIFS(Inputs!$F:$F,Inputs!$C:$C,Dashboard!I$4,Inputs!$D:$D,Dashboard!$B18)</f>
        <v>294</v>
      </c>
      <c r="J18" s="9">
        <f>SUMIFS(Inputs!$F:$F,Inputs!$C:$C,Dashboard!J$4,Inputs!$D:$D,Dashboard!$B18)</f>
        <v>147</v>
      </c>
      <c r="K18" s="9">
        <f>SUMIFS(Inputs!$F:$F,Inputs!$C:$C,Dashboard!K$4,Inputs!$D:$D,Dashboard!$B18)</f>
        <v>0</v>
      </c>
      <c r="L18" s="9">
        <f>SUMIFS(Inputs!$F:$F,Inputs!$C:$C,Dashboard!L$4,Inputs!$D:$D,Dashboard!$B18)</f>
        <v>0</v>
      </c>
      <c r="M18" s="9">
        <f>SUMIFS(Inputs!$F:$F,Inputs!$C:$C,Dashboard!M$4,Inputs!$D:$D,Dashboard!$B18)</f>
        <v>0</v>
      </c>
      <c r="N18" s="9">
        <f>SUMIFS(Inputs!$F:$F,Inputs!$C:$C,Dashboard!N$4,Inputs!$D:$D,Dashboard!$B18)</f>
        <v>0</v>
      </c>
      <c r="P18" s="9">
        <f t="shared" si="3"/>
        <v>3339</v>
      </c>
    </row>
    <row r="19" spans="1:26" ht="15.75" customHeight="1" x14ac:dyDescent="0.25">
      <c r="B19" s="8" t="s">
        <v>28</v>
      </c>
      <c r="C19" s="9">
        <f>SUMIFS(Inputs!$F:$F,Inputs!$C:$C,Dashboard!C$4,Inputs!$D:$D,Dashboard!$B19)</f>
        <v>249</v>
      </c>
      <c r="D19" s="9">
        <f>SUMIFS(Inputs!$F:$F,Inputs!$C:$C,Dashboard!D$4,Inputs!$D:$D,Dashboard!$B19)</f>
        <v>18</v>
      </c>
      <c r="E19" s="9">
        <f>SUMIFS(Inputs!$F:$F,Inputs!$C:$C,Dashboard!E$4,Inputs!$D:$D,Dashboard!$B19)</f>
        <v>199</v>
      </c>
      <c r="F19" s="9">
        <f>SUMIFS(Inputs!$F:$F,Inputs!$C:$C,Dashboard!F$4,Inputs!$D:$D,Dashboard!$B19)</f>
        <v>249</v>
      </c>
      <c r="G19" s="9">
        <f>SUMIFS(Inputs!$F:$F,Inputs!$C:$C,Dashboard!G$4,Inputs!$D:$D,Dashboard!$B19)</f>
        <v>249</v>
      </c>
      <c r="H19" s="9">
        <f>SUMIFS(Inputs!$F:$F,Inputs!$C:$C,Dashboard!H$4,Inputs!$D:$D,Dashboard!$B19)</f>
        <v>0</v>
      </c>
      <c r="I19" s="9">
        <f>SUMIFS(Inputs!$F:$F,Inputs!$C:$C,Dashboard!I$4,Inputs!$D:$D,Dashboard!$B19)</f>
        <v>399</v>
      </c>
      <c r="J19" s="9">
        <f>SUMIFS(Inputs!$F:$F,Inputs!$C:$C,Dashboard!J$4,Inputs!$D:$D,Dashboard!$B19)</f>
        <v>149</v>
      </c>
      <c r="K19" s="9">
        <f>SUMIFS(Inputs!$F:$F,Inputs!$C:$C,Dashboard!K$4,Inputs!$D:$D,Dashboard!$B19)</f>
        <v>0</v>
      </c>
      <c r="L19" s="9">
        <f>SUMIFS(Inputs!$F:$F,Inputs!$C:$C,Dashboard!L$4,Inputs!$D:$D,Dashboard!$B19)</f>
        <v>0</v>
      </c>
      <c r="M19" s="9">
        <f>SUMIFS(Inputs!$F:$F,Inputs!$C:$C,Dashboard!M$4,Inputs!$D:$D,Dashboard!$B19)</f>
        <v>0</v>
      </c>
      <c r="N19" s="9">
        <f>SUMIFS(Inputs!$F:$F,Inputs!$C:$C,Dashboard!N$4,Inputs!$D:$D,Dashboard!$B19)</f>
        <v>0</v>
      </c>
      <c r="P19" s="9">
        <f t="shared" si="3"/>
        <v>1512</v>
      </c>
    </row>
    <row r="20" spans="1:26" ht="15.75" customHeight="1" x14ac:dyDescent="0.25">
      <c r="B20" s="10" t="s">
        <v>29</v>
      </c>
      <c r="C20" s="11">
        <f t="shared" ref="C20:N20" si="4">SUM(C13:C19)</f>
        <v>2452</v>
      </c>
      <c r="D20" s="11">
        <f t="shared" si="4"/>
        <v>1924</v>
      </c>
      <c r="E20" s="11">
        <f t="shared" si="4"/>
        <v>2224</v>
      </c>
      <c r="F20" s="11">
        <f t="shared" si="4"/>
        <v>2602</v>
      </c>
      <c r="G20" s="11">
        <f t="shared" si="4"/>
        <v>2798</v>
      </c>
      <c r="H20" s="11">
        <f t="shared" si="4"/>
        <v>2643</v>
      </c>
      <c r="I20" s="11">
        <f t="shared" si="4"/>
        <v>2306</v>
      </c>
      <c r="J20" s="11">
        <f t="shared" si="4"/>
        <v>1916</v>
      </c>
      <c r="K20" s="11">
        <f t="shared" si="4"/>
        <v>0</v>
      </c>
      <c r="L20" s="11">
        <f t="shared" si="4"/>
        <v>0</v>
      </c>
      <c r="M20" s="11">
        <f t="shared" si="4"/>
        <v>0</v>
      </c>
      <c r="N20" s="11">
        <f t="shared" si="4"/>
        <v>0</v>
      </c>
      <c r="P20" s="9">
        <f t="shared" si="3"/>
        <v>18865</v>
      </c>
    </row>
    <row r="21" spans="1:26" ht="15.75" customHeight="1" x14ac:dyDescent="0.25">
      <c r="B21" s="13" t="s">
        <v>21</v>
      </c>
      <c r="C21" s="14"/>
      <c r="D21" s="23">
        <f>IF(D20=0, " ", D20/C20-1)</f>
        <v>-0.21533442088091359</v>
      </c>
      <c r="E21" s="23">
        <f t="shared" ref="E21:N21" si="5">IF(E20=0, " ", E20/D20-1)</f>
        <v>0.15592515592515599</v>
      </c>
      <c r="F21" s="23">
        <f t="shared" si="5"/>
        <v>0.16996402877697836</v>
      </c>
      <c r="G21" s="23">
        <f t="shared" si="5"/>
        <v>7.532667179093E-2</v>
      </c>
      <c r="H21" s="23">
        <f t="shared" si="5"/>
        <v>-5.5396711937097942E-2</v>
      </c>
      <c r="I21" s="23">
        <f t="shared" si="5"/>
        <v>-0.12750662126371548</v>
      </c>
      <c r="J21" s="23">
        <f t="shared" si="5"/>
        <v>-0.16912402428447526</v>
      </c>
      <c r="K21" s="23" t="str">
        <f t="shared" si="5"/>
        <v xml:space="preserve"> </v>
      </c>
      <c r="L21" s="23" t="str">
        <f t="shared" si="5"/>
        <v xml:space="preserve"> </v>
      </c>
      <c r="M21" s="23" t="str">
        <f t="shared" si="5"/>
        <v xml:space="preserve"> </v>
      </c>
      <c r="N21" s="23" t="str">
        <f t="shared" si="5"/>
        <v xml:space="preserve"> </v>
      </c>
      <c r="P21" s="9"/>
    </row>
    <row r="22" spans="1:26" ht="15.75" customHeight="1" x14ac:dyDescent="0.25">
      <c r="P22" s="9"/>
    </row>
    <row r="23" spans="1:26" ht="15.75" customHeight="1" x14ac:dyDescent="0.25">
      <c r="B23" s="24" t="s">
        <v>30</v>
      </c>
      <c r="C23" s="25">
        <f>C10-C20</f>
        <v>2097</v>
      </c>
      <c r="D23" s="25">
        <f t="shared" ref="D23:N23" si="6">D10-D20</f>
        <v>3024</v>
      </c>
      <c r="E23" s="25">
        <f t="shared" si="6"/>
        <v>2633</v>
      </c>
      <c r="F23" s="25">
        <f t="shared" si="6"/>
        <v>2758</v>
      </c>
      <c r="G23" s="25">
        <f t="shared" si="6"/>
        <v>3518</v>
      </c>
      <c r="H23" s="25">
        <f t="shared" si="6"/>
        <v>3538</v>
      </c>
      <c r="I23" s="25">
        <f t="shared" si="6"/>
        <v>3699</v>
      </c>
      <c r="J23" s="25">
        <f t="shared" si="6"/>
        <v>4259</v>
      </c>
      <c r="K23" s="25">
        <f t="shared" si="6"/>
        <v>0</v>
      </c>
      <c r="L23" s="25">
        <f t="shared" si="6"/>
        <v>0</v>
      </c>
      <c r="M23" s="25">
        <f t="shared" si="6"/>
        <v>0</v>
      </c>
      <c r="N23" s="25">
        <f t="shared" si="6"/>
        <v>0</v>
      </c>
      <c r="P23" s="9">
        <f>SUM(C23:N23)</f>
        <v>25526</v>
      </c>
    </row>
    <row r="24" spans="1:26" ht="15.75" customHeight="1" x14ac:dyDescent="0.25">
      <c r="B24" s="26" t="s">
        <v>21</v>
      </c>
      <c r="C24" s="27"/>
      <c r="D24" s="28">
        <f>IF(D23=0, " ", D23/C23-1)</f>
        <v>0.44206008583690992</v>
      </c>
      <c r="E24" s="28">
        <f t="shared" ref="E24:N24" si="7">IF(E23=0, " ", E23/D23-1)</f>
        <v>-0.12929894179894175</v>
      </c>
      <c r="F24" s="28">
        <f t="shared" si="7"/>
        <v>4.7474363843524436E-2</v>
      </c>
      <c r="G24" s="28">
        <f t="shared" si="7"/>
        <v>0.27556200145032639</v>
      </c>
      <c r="H24" s="28">
        <f t="shared" si="7"/>
        <v>5.685048322910724E-3</v>
      </c>
      <c r="I24" s="28">
        <f t="shared" si="7"/>
        <v>4.5505935556811705E-2</v>
      </c>
      <c r="J24" s="28">
        <f t="shared" si="7"/>
        <v>0.15139226818058926</v>
      </c>
      <c r="K24" s="28" t="str">
        <f t="shared" si="7"/>
        <v xml:space="preserve"> </v>
      </c>
      <c r="L24" s="28" t="str">
        <f t="shared" si="7"/>
        <v xml:space="preserve"> </v>
      </c>
      <c r="M24" s="28" t="str">
        <f t="shared" si="7"/>
        <v xml:space="preserve"> </v>
      </c>
      <c r="N24" s="28" t="str">
        <f t="shared" si="7"/>
        <v xml:space="preserve"> </v>
      </c>
      <c r="P24" s="18"/>
    </row>
    <row r="25" spans="1:26" ht="15.75" customHeight="1" x14ac:dyDescent="0.25">
      <c r="A25" s="19"/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9"/>
      <c r="P25" s="17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spans="1:26" ht="9.75" customHeight="1" x14ac:dyDescent="0.25"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26" ht="15.75" customHeight="1" x14ac:dyDescent="0.25">
      <c r="B27" s="30" t="s">
        <v>31</v>
      </c>
      <c r="C27" s="31"/>
      <c r="D27" s="31"/>
      <c r="E27" s="32"/>
      <c r="G27" s="30" t="s">
        <v>32</v>
      </c>
      <c r="H27" s="31"/>
      <c r="I27" s="31"/>
      <c r="J27" s="31"/>
      <c r="K27" s="32"/>
    </row>
    <row r="28" spans="1:26" ht="15.75" customHeight="1" x14ac:dyDescent="0.25"/>
    <row r="29" spans="1:26" ht="15.75" customHeight="1" x14ac:dyDescent="0.25"/>
    <row r="30" spans="1:26" ht="15.75" customHeight="1" x14ac:dyDescent="0.25"/>
    <row r="31" spans="1:26" ht="15.75" customHeight="1" x14ac:dyDescent="0.25"/>
    <row r="32" spans="1:2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B27:E27"/>
    <mergeCell ref="G27:K27"/>
  </mergeCells>
  <conditionalFormatting sqref="D11:N11">
    <cfRule type="cellIs" dxfId="11" priority="14" operator="lessThan">
      <formula>0</formula>
    </cfRule>
    <cfRule type="cellIs" dxfId="10" priority="15" operator="greaterThan">
      <formula>0</formula>
    </cfRule>
    <cfRule type="cellIs" dxfId="9" priority="8" operator="greaterThan">
      <formula>0</formula>
    </cfRule>
  </conditionalFormatting>
  <conditionalFormatting sqref="D24:N24">
    <cfRule type="cellIs" dxfId="8" priority="10" operator="lessThan">
      <formula>0</formula>
    </cfRule>
    <cfRule type="cellIs" dxfId="7" priority="11" operator="greaterThan">
      <formula>0</formula>
    </cfRule>
    <cfRule type="cellIs" dxfId="6" priority="9" operator="greaterThan">
      <formula>0</formula>
    </cfRule>
  </conditionalFormatting>
  <conditionalFormatting sqref="N28">
    <cfRule type="cellIs" dxfId="5" priority="6" operator="lessThan">
      <formula>0</formula>
    </cfRule>
    <cfRule type="cellIs" dxfId="4" priority="5" operator="greaterThan">
      <formula>0</formula>
    </cfRule>
    <cfRule type="cellIs" dxfId="3" priority="4" operator="greaterThan">
      <formula>0</formula>
    </cfRule>
  </conditionalFormatting>
  <conditionalFormatting sqref="N26">
    <cfRule type="cellIs" dxfId="2" priority="3" operator="greaterThan">
      <formula>0</formula>
    </cfRule>
  </conditionalFormatting>
  <conditionalFormatting sqref="D21:N21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1000"/>
  <sheetViews>
    <sheetView showGridLines="0" workbookViewId="0">
      <pane ySplit="3" topLeftCell="A4" activePane="bottomLeft" state="frozen"/>
      <selection pane="bottomLeft" activeCell="F6" sqref="F6"/>
    </sheetView>
  </sheetViews>
  <sheetFormatPr defaultColWidth="11.25" defaultRowHeight="15" customHeight="1" x14ac:dyDescent="0.25"/>
  <cols>
    <col min="1" max="1" width="13.5" customWidth="1"/>
    <col min="2" max="4" width="10.625" customWidth="1"/>
    <col min="5" max="5" width="34.375" customWidth="1"/>
    <col min="6" max="26" width="10.625" customWidth="1"/>
  </cols>
  <sheetData>
    <row r="1" spans="2:8" ht="15.75" customHeight="1" x14ac:dyDescent="0.25"/>
    <row r="2" spans="2:8" ht="15.75" customHeight="1" x14ac:dyDescent="0.35">
      <c r="B2" s="1" t="s">
        <v>33</v>
      </c>
      <c r="C2" s="1"/>
      <c r="D2" s="1"/>
      <c r="E2" s="1"/>
      <c r="F2" s="1"/>
      <c r="G2" s="1"/>
      <c r="H2" s="1"/>
    </row>
    <row r="3" spans="2:8" ht="15.75" customHeight="1" x14ac:dyDescent="0.25"/>
    <row r="4" spans="2:8" ht="15.75" customHeight="1" x14ac:dyDescent="0.25">
      <c r="B4" s="20" t="s">
        <v>34</v>
      </c>
      <c r="C4" s="20" t="s">
        <v>35</v>
      </c>
      <c r="D4" s="20" t="s">
        <v>36</v>
      </c>
      <c r="E4" s="20" t="s">
        <v>37</v>
      </c>
      <c r="F4" s="20" t="s">
        <v>38</v>
      </c>
      <c r="H4" s="20" t="s">
        <v>39</v>
      </c>
    </row>
    <row r="5" spans="2:8" ht="15.75" customHeight="1" x14ac:dyDescent="0.25">
      <c r="B5" s="21">
        <v>44562</v>
      </c>
      <c r="C5" s="7" t="str">
        <f t="shared" ref="C5:C57" si="0">TEXT(B5,"MMMM")</f>
        <v>January</v>
      </c>
      <c r="D5" s="7" t="s">
        <v>23</v>
      </c>
      <c r="E5" s="7" t="s">
        <v>40</v>
      </c>
      <c r="F5" s="22">
        <v>1000</v>
      </c>
      <c r="H5" s="8" t="s">
        <v>16</v>
      </c>
    </row>
    <row r="6" spans="2:8" ht="15.75" customHeight="1" x14ac:dyDescent="0.25">
      <c r="B6" s="21">
        <v>44562</v>
      </c>
      <c r="C6" s="7" t="str">
        <f t="shared" si="0"/>
        <v>January</v>
      </c>
      <c r="D6" s="7" t="s">
        <v>24</v>
      </c>
      <c r="E6" s="7" t="s">
        <v>41</v>
      </c>
      <c r="F6" s="22">
        <v>140</v>
      </c>
      <c r="H6" s="8" t="s">
        <v>17</v>
      </c>
    </row>
    <row r="7" spans="2:8" ht="15.75" customHeight="1" x14ac:dyDescent="0.25">
      <c r="B7" s="21">
        <v>44562</v>
      </c>
      <c r="C7" s="7" t="str">
        <f t="shared" si="0"/>
        <v>January</v>
      </c>
      <c r="D7" s="7" t="s">
        <v>25</v>
      </c>
      <c r="E7" s="7" t="s">
        <v>42</v>
      </c>
      <c r="F7" s="22">
        <v>52</v>
      </c>
      <c r="H7" s="8" t="s">
        <v>18</v>
      </c>
    </row>
    <row r="8" spans="2:8" ht="15.75" customHeight="1" x14ac:dyDescent="0.25">
      <c r="B8" s="21">
        <v>44569</v>
      </c>
      <c r="C8" s="7" t="str">
        <f t="shared" si="0"/>
        <v>January</v>
      </c>
      <c r="D8" s="7" t="s">
        <v>26</v>
      </c>
      <c r="E8" s="7" t="s">
        <v>43</v>
      </c>
      <c r="F8" s="22">
        <v>449</v>
      </c>
      <c r="H8" s="8" t="s">
        <v>19</v>
      </c>
    </row>
    <row r="9" spans="2:8" ht="15.75" customHeight="1" x14ac:dyDescent="0.25">
      <c r="B9" s="21">
        <v>44572</v>
      </c>
      <c r="C9" s="7" t="str">
        <f t="shared" si="0"/>
        <v>January</v>
      </c>
      <c r="D9" s="7" t="s">
        <v>27</v>
      </c>
      <c r="E9" s="7" t="s">
        <v>44</v>
      </c>
      <c r="F9" s="22">
        <v>245</v>
      </c>
      <c r="H9" s="8" t="s">
        <v>23</v>
      </c>
    </row>
    <row r="10" spans="2:8" ht="15.75" customHeight="1" x14ac:dyDescent="0.25">
      <c r="B10" s="21">
        <v>44573</v>
      </c>
      <c r="C10" s="7" t="str">
        <f t="shared" si="0"/>
        <v>January</v>
      </c>
      <c r="D10" s="7" t="s">
        <v>27</v>
      </c>
      <c r="E10" s="7" t="s">
        <v>45</v>
      </c>
      <c r="F10" s="22">
        <v>168</v>
      </c>
      <c r="H10" s="8" t="s">
        <v>24</v>
      </c>
    </row>
    <row r="11" spans="2:8" ht="15.75" customHeight="1" x14ac:dyDescent="0.25">
      <c r="B11" s="21">
        <v>44573</v>
      </c>
      <c r="C11" s="7" t="str">
        <f t="shared" si="0"/>
        <v>January</v>
      </c>
      <c r="D11" s="7" t="s">
        <v>27</v>
      </c>
      <c r="E11" s="7" t="s">
        <v>46</v>
      </c>
      <c r="F11" s="22">
        <v>149</v>
      </c>
      <c r="H11" s="8" t="s">
        <v>25</v>
      </c>
    </row>
    <row r="12" spans="2:8" ht="15.75" customHeight="1" x14ac:dyDescent="0.25">
      <c r="B12" s="21">
        <v>44575</v>
      </c>
      <c r="C12" s="7" t="str">
        <f t="shared" si="0"/>
        <v>January</v>
      </c>
      <c r="D12" s="7" t="s">
        <v>28</v>
      </c>
      <c r="E12" s="7" t="s">
        <v>47</v>
      </c>
      <c r="F12" s="22">
        <v>249</v>
      </c>
      <c r="H12" s="8" t="s">
        <v>26</v>
      </c>
    </row>
    <row r="13" spans="2:8" ht="15.75" customHeight="1" x14ac:dyDescent="0.25">
      <c r="B13" s="21">
        <v>44592</v>
      </c>
      <c r="C13" s="7" t="str">
        <f t="shared" si="0"/>
        <v>January</v>
      </c>
      <c r="D13" s="7" t="s">
        <v>17</v>
      </c>
      <c r="E13" s="7" t="s">
        <v>48</v>
      </c>
      <c r="F13" s="22">
        <v>850</v>
      </c>
      <c r="H13" s="8" t="s">
        <v>27</v>
      </c>
    </row>
    <row r="14" spans="2:8" ht="15.75" customHeight="1" x14ac:dyDescent="0.25">
      <c r="B14" s="21">
        <v>44592</v>
      </c>
      <c r="C14" s="7" t="str">
        <f t="shared" si="0"/>
        <v>January</v>
      </c>
      <c r="D14" s="7" t="s">
        <v>16</v>
      </c>
      <c r="E14" s="7" t="s">
        <v>49</v>
      </c>
      <c r="F14" s="22">
        <v>3500</v>
      </c>
      <c r="H14" s="8" t="s">
        <v>28</v>
      </c>
    </row>
    <row r="15" spans="2:8" ht="15.75" customHeight="1" x14ac:dyDescent="0.25">
      <c r="B15" s="21">
        <v>44592</v>
      </c>
      <c r="C15" s="7" t="str">
        <f t="shared" si="0"/>
        <v>January</v>
      </c>
      <c r="D15" s="7" t="s">
        <v>18</v>
      </c>
      <c r="E15" s="7" t="s">
        <v>50</v>
      </c>
      <c r="F15" s="22">
        <v>199</v>
      </c>
    </row>
    <row r="16" spans="2:8" ht="15.75" customHeight="1" x14ac:dyDescent="0.25">
      <c r="B16" s="21">
        <v>44593</v>
      </c>
      <c r="C16" s="7" t="str">
        <f t="shared" si="0"/>
        <v>February</v>
      </c>
      <c r="D16" s="7" t="s">
        <v>23</v>
      </c>
      <c r="E16" s="7" t="s">
        <v>40</v>
      </c>
      <c r="F16" s="22">
        <v>1250</v>
      </c>
    </row>
    <row r="17" spans="2:6" ht="15.75" customHeight="1" x14ac:dyDescent="0.25">
      <c r="B17" s="21">
        <v>44593</v>
      </c>
      <c r="C17" s="7" t="str">
        <f t="shared" si="0"/>
        <v>February</v>
      </c>
      <c r="D17" s="7" t="s">
        <v>24</v>
      </c>
      <c r="E17" s="7" t="s">
        <v>51</v>
      </c>
      <c r="F17" s="22">
        <v>105</v>
      </c>
    </row>
    <row r="18" spans="2:6" ht="15.75" customHeight="1" x14ac:dyDescent="0.25">
      <c r="B18" s="21">
        <v>44593</v>
      </c>
      <c r="C18" s="7" t="str">
        <f t="shared" si="0"/>
        <v>February</v>
      </c>
      <c r="D18" s="7" t="s">
        <v>25</v>
      </c>
      <c r="E18" s="7" t="s">
        <v>42</v>
      </c>
      <c r="F18" s="22">
        <v>52</v>
      </c>
    </row>
    <row r="19" spans="2:6" ht="15.75" customHeight="1" x14ac:dyDescent="0.25">
      <c r="B19" s="21">
        <v>44600</v>
      </c>
      <c r="C19" s="7" t="str">
        <f t="shared" si="0"/>
        <v>February</v>
      </c>
      <c r="D19" s="7" t="s">
        <v>26</v>
      </c>
      <c r="E19" s="7" t="s">
        <v>43</v>
      </c>
      <c r="F19" s="22">
        <v>305</v>
      </c>
    </row>
    <row r="20" spans="2:6" ht="15.75" customHeight="1" x14ac:dyDescent="0.25">
      <c r="B20" s="21">
        <v>44603</v>
      </c>
      <c r="C20" s="7" t="str">
        <f t="shared" si="0"/>
        <v>February</v>
      </c>
      <c r="D20" s="7" t="s">
        <v>27</v>
      </c>
      <c r="E20" s="7" t="s">
        <v>52</v>
      </c>
      <c r="F20" s="22">
        <v>28</v>
      </c>
    </row>
    <row r="21" spans="2:6" ht="15.75" customHeight="1" x14ac:dyDescent="0.25">
      <c r="B21" s="21">
        <v>44604</v>
      </c>
      <c r="C21" s="7" t="str">
        <f t="shared" si="0"/>
        <v>February</v>
      </c>
      <c r="D21" s="7" t="s">
        <v>27</v>
      </c>
      <c r="E21" s="7" t="s">
        <v>53</v>
      </c>
      <c r="F21" s="22">
        <v>99</v>
      </c>
    </row>
    <row r="22" spans="2:6" ht="15.75" customHeight="1" x14ac:dyDescent="0.25">
      <c r="B22" s="21">
        <v>44604</v>
      </c>
      <c r="C22" s="7" t="str">
        <f t="shared" si="0"/>
        <v>February</v>
      </c>
      <c r="D22" s="7" t="s">
        <v>27</v>
      </c>
      <c r="E22" s="7" t="s">
        <v>54</v>
      </c>
      <c r="F22" s="22">
        <v>67</v>
      </c>
    </row>
    <row r="23" spans="2:6" ht="15.75" customHeight="1" x14ac:dyDescent="0.25">
      <c r="B23" s="21">
        <v>44606</v>
      </c>
      <c r="C23" s="7" t="str">
        <f t="shared" si="0"/>
        <v>February</v>
      </c>
      <c r="D23" s="7" t="s">
        <v>28</v>
      </c>
      <c r="E23" s="7" t="s">
        <v>55</v>
      </c>
      <c r="F23" s="22">
        <v>18</v>
      </c>
    </row>
    <row r="24" spans="2:6" ht="15.75" customHeight="1" x14ac:dyDescent="0.25">
      <c r="B24" s="21">
        <v>44620</v>
      </c>
      <c r="C24" s="7" t="str">
        <f t="shared" si="0"/>
        <v>February</v>
      </c>
      <c r="D24" s="7" t="s">
        <v>17</v>
      </c>
      <c r="E24" s="7" t="s">
        <v>48</v>
      </c>
      <c r="F24" s="22">
        <v>1025</v>
      </c>
    </row>
    <row r="25" spans="2:6" ht="15.75" customHeight="1" x14ac:dyDescent="0.25">
      <c r="B25" s="21">
        <v>44620</v>
      </c>
      <c r="C25" s="7" t="str">
        <f t="shared" si="0"/>
        <v>February</v>
      </c>
      <c r="D25" s="7" t="s">
        <v>16</v>
      </c>
      <c r="E25" s="7" t="s">
        <v>49</v>
      </c>
      <c r="F25" s="22">
        <v>3500</v>
      </c>
    </row>
    <row r="26" spans="2:6" ht="15.75" customHeight="1" x14ac:dyDescent="0.25">
      <c r="B26" s="21">
        <v>44620</v>
      </c>
      <c r="C26" s="7" t="str">
        <f t="shared" si="0"/>
        <v>February</v>
      </c>
      <c r="D26" s="7" t="s">
        <v>18</v>
      </c>
      <c r="E26" s="7" t="s">
        <v>50</v>
      </c>
      <c r="F26" s="22">
        <v>228</v>
      </c>
    </row>
    <row r="27" spans="2:6" ht="15.75" customHeight="1" x14ac:dyDescent="0.25">
      <c r="B27" s="21">
        <v>44620</v>
      </c>
      <c r="C27" s="7" t="str">
        <f t="shared" si="0"/>
        <v>February</v>
      </c>
      <c r="D27" s="7" t="s">
        <v>19</v>
      </c>
      <c r="E27" s="7" t="s">
        <v>56</v>
      </c>
      <c r="F27" s="22">
        <v>195</v>
      </c>
    </row>
    <row r="28" spans="2:6" ht="15.75" customHeight="1" x14ac:dyDescent="0.25">
      <c r="B28" s="21">
        <v>44621</v>
      </c>
      <c r="C28" s="7" t="str">
        <f t="shared" si="0"/>
        <v>March</v>
      </c>
      <c r="D28" s="7" t="s">
        <v>23</v>
      </c>
      <c r="E28" s="7" t="s">
        <v>40</v>
      </c>
      <c r="F28" s="22">
        <v>1250</v>
      </c>
    </row>
    <row r="29" spans="2:6" ht="15.75" customHeight="1" x14ac:dyDescent="0.25">
      <c r="B29" s="21">
        <v>44621</v>
      </c>
      <c r="C29" s="7" t="str">
        <f t="shared" si="0"/>
        <v>March</v>
      </c>
      <c r="D29" s="7" t="s">
        <v>24</v>
      </c>
      <c r="E29" s="7" t="s">
        <v>51</v>
      </c>
      <c r="F29" s="22">
        <v>110</v>
      </c>
    </row>
    <row r="30" spans="2:6" ht="15.75" customHeight="1" x14ac:dyDescent="0.25">
      <c r="B30" s="21">
        <v>44621</v>
      </c>
      <c r="C30" s="7" t="str">
        <f t="shared" si="0"/>
        <v>March</v>
      </c>
      <c r="D30" s="7" t="s">
        <v>25</v>
      </c>
      <c r="E30" s="7" t="s">
        <v>42</v>
      </c>
      <c r="F30" s="22">
        <v>52</v>
      </c>
    </row>
    <row r="31" spans="2:6" ht="15.75" customHeight="1" x14ac:dyDescent="0.25">
      <c r="B31" s="21">
        <v>44628</v>
      </c>
      <c r="C31" s="7" t="str">
        <f t="shared" si="0"/>
        <v>March</v>
      </c>
      <c r="D31" s="7" t="s">
        <v>26</v>
      </c>
      <c r="E31" s="7" t="s">
        <v>43</v>
      </c>
      <c r="F31" s="22">
        <v>208</v>
      </c>
    </row>
    <row r="32" spans="2:6" ht="15.75" customHeight="1" x14ac:dyDescent="0.25">
      <c r="B32" s="21">
        <v>44631</v>
      </c>
      <c r="C32" s="7" t="str">
        <f t="shared" si="0"/>
        <v>March</v>
      </c>
      <c r="D32" s="7" t="s">
        <v>27</v>
      </c>
      <c r="E32" s="7" t="s">
        <v>57</v>
      </c>
      <c r="F32" s="22">
        <v>188</v>
      </c>
    </row>
    <row r="33" spans="2:6" ht="15.75" customHeight="1" x14ac:dyDescent="0.25">
      <c r="B33" s="21">
        <v>44632</v>
      </c>
      <c r="C33" s="7" t="str">
        <f t="shared" si="0"/>
        <v>March</v>
      </c>
      <c r="D33" s="7" t="s">
        <v>27</v>
      </c>
      <c r="E33" s="7" t="s">
        <v>58</v>
      </c>
      <c r="F33" s="22">
        <v>168</v>
      </c>
    </row>
    <row r="34" spans="2:6" ht="15.75" customHeight="1" x14ac:dyDescent="0.25">
      <c r="B34" s="21">
        <v>44632</v>
      </c>
      <c r="C34" s="7" t="str">
        <f t="shared" si="0"/>
        <v>March</v>
      </c>
      <c r="D34" s="7" t="s">
        <v>27</v>
      </c>
      <c r="E34" s="7" t="s">
        <v>59</v>
      </c>
      <c r="F34" s="22">
        <v>49</v>
      </c>
    </row>
    <row r="35" spans="2:6" ht="15.75" customHeight="1" x14ac:dyDescent="0.25">
      <c r="B35" s="21">
        <v>44634</v>
      </c>
      <c r="C35" s="7" t="str">
        <f t="shared" si="0"/>
        <v>March</v>
      </c>
      <c r="D35" s="7" t="s">
        <v>28</v>
      </c>
      <c r="E35" s="7" t="s">
        <v>47</v>
      </c>
      <c r="F35" s="22">
        <v>199</v>
      </c>
    </row>
    <row r="36" spans="2:6" ht="15.75" customHeight="1" x14ac:dyDescent="0.25">
      <c r="B36" s="21">
        <v>44648</v>
      </c>
      <c r="C36" s="7" t="str">
        <f t="shared" si="0"/>
        <v>March</v>
      </c>
      <c r="D36" s="7" t="s">
        <v>17</v>
      </c>
      <c r="E36" s="7" t="s">
        <v>48</v>
      </c>
      <c r="F36" s="22">
        <v>999</v>
      </c>
    </row>
    <row r="37" spans="2:6" ht="15.75" customHeight="1" x14ac:dyDescent="0.25">
      <c r="B37" s="21">
        <v>44648</v>
      </c>
      <c r="C37" s="7" t="str">
        <f t="shared" si="0"/>
        <v>March</v>
      </c>
      <c r="D37" s="7" t="s">
        <v>16</v>
      </c>
      <c r="E37" s="7" t="s">
        <v>49</v>
      </c>
      <c r="F37" s="22">
        <v>3500</v>
      </c>
    </row>
    <row r="38" spans="2:6" ht="15.75" customHeight="1" x14ac:dyDescent="0.25">
      <c r="B38" s="21">
        <v>44648</v>
      </c>
      <c r="C38" s="7" t="str">
        <f t="shared" si="0"/>
        <v>March</v>
      </c>
      <c r="D38" s="7" t="s">
        <v>19</v>
      </c>
      <c r="E38" s="7" t="s">
        <v>56</v>
      </c>
      <c r="F38" s="22">
        <v>299</v>
      </c>
    </row>
    <row r="39" spans="2:6" ht="15.75" customHeight="1" x14ac:dyDescent="0.25">
      <c r="B39" s="21">
        <v>44648</v>
      </c>
      <c r="C39" s="7" t="str">
        <f t="shared" si="0"/>
        <v>March</v>
      </c>
      <c r="D39" s="7" t="s">
        <v>18</v>
      </c>
      <c r="E39" s="7" t="s">
        <v>50</v>
      </c>
      <c r="F39" s="22">
        <v>59</v>
      </c>
    </row>
    <row r="40" spans="2:6" ht="15.75" customHeight="1" x14ac:dyDescent="0.25">
      <c r="B40" s="21">
        <v>44652</v>
      </c>
      <c r="C40" s="7" t="str">
        <f t="shared" si="0"/>
        <v>April</v>
      </c>
      <c r="D40" s="7" t="s">
        <v>23</v>
      </c>
      <c r="E40" s="7" t="s">
        <v>40</v>
      </c>
      <c r="F40" s="22">
        <v>1250</v>
      </c>
    </row>
    <row r="41" spans="2:6" ht="15.75" customHeight="1" x14ac:dyDescent="0.25">
      <c r="B41" s="21">
        <v>44652</v>
      </c>
      <c r="C41" s="7" t="str">
        <f t="shared" si="0"/>
        <v>April</v>
      </c>
      <c r="D41" s="7" t="s">
        <v>24</v>
      </c>
      <c r="E41" s="7" t="s">
        <v>41</v>
      </c>
      <c r="F41" s="22">
        <v>140</v>
      </c>
    </row>
    <row r="42" spans="2:6" ht="15.75" customHeight="1" x14ac:dyDescent="0.25">
      <c r="B42" s="21">
        <v>44652</v>
      </c>
      <c r="C42" s="7" t="str">
        <f t="shared" si="0"/>
        <v>April</v>
      </c>
      <c r="D42" s="7" t="s">
        <v>25</v>
      </c>
      <c r="E42" s="7" t="s">
        <v>42</v>
      </c>
      <c r="F42" s="22">
        <v>52</v>
      </c>
    </row>
    <row r="43" spans="2:6" ht="15.75" customHeight="1" x14ac:dyDescent="0.25">
      <c r="B43" s="21">
        <v>44659</v>
      </c>
      <c r="C43" s="7" t="str">
        <f t="shared" si="0"/>
        <v>April</v>
      </c>
      <c r="D43" s="7" t="s">
        <v>26</v>
      </c>
      <c r="E43" s="7" t="s">
        <v>43</v>
      </c>
      <c r="F43" s="22">
        <v>449</v>
      </c>
    </row>
    <row r="44" spans="2:6" ht="15.75" customHeight="1" x14ac:dyDescent="0.25">
      <c r="B44" s="21">
        <v>44659</v>
      </c>
      <c r="C44" s="7" t="str">
        <f t="shared" si="0"/>
        <v>April</v>
      </c>
      <c r="D44" s="7" t="s">
        <v>19</v>
      </c>
      <c r="E44" s="7" t="s">
        <v>56</v>
      </c>
      <c r="F44" s="22">
        <v>359</v>
      </c>
    </row>
    <row r="45" spans="2:6" ht="15.75" customHeight="1" x14ac:dyDescent="0.25">
      <c r="B45" s="21">
        <v>44662</v>
      </c>
      <c r="C45" s="7" t="str">
        <f t="shared" si="0"/>
        <v>April</v>
      </c>
      <c r="D45" s="7" t="s">
        <v>27</v>
      </c>
      <c r="E45" s="7" t="s">
        <v>60</v>
      </c>
      <c r="F45" s="22">
        <v>245</v>
      </c>
    </row>
    <row r="46" spans="2:6" ht="15.75" customHeight="1" x14ac:dyDescent="0.25">
      <c r="B46" s="21">
        <v>44663</v>
      </c>
      <c r="C46" s="7" t="str">
        <f t="shared" si="0"/>
        <v>April</v>
      </c>
      <c r="D46" s="7" t="s">
        <v>27</v>
      </c>
      <c r="E46" s="7" t="s">
        <v>45</v>
      </c>
      <c r="F46" s="22">
        <v>168</v>
      </c>
    </row>
    <row r="47" spans="2:6" ht="15.75" customHeight="1" x14ac:dyDescent="0.25">
      <c r="B47" s="21">
        <v>44663</v>
      </c>
      <c r="C47" s="7" t="str">
        <f t="shared" si="0"/>
        <v>April</v>
      </c>
      <c r="D47" s="7" t="s">
        <v>27</v>
      </c>
      <c r="E47" s="7" t="s">
        <v>61</v>
      </c>
      <c r="F47" s="22">
        <v>49</v>
      </c>
    </row>
    <row r="48" spans="2:6" ht="15.75" customHeight="1" x14ac:dyDescent="0.25">
      <c r="B48" s="21">
        <v>44665</v>
      </c>
      <c r="C48" s="7" t="str">
        <f t="shared" si="0"/>
        <v>April</v>
      </c>
      <c r="D48" s="7" t="s">
        <v>28</v>
      </c>
      <c r="E48" s="7" t="s">
        <v>47</v>
      </c>
      <c r="F48" s="22">
        <v>249</v>
      </c>
    </row>
    <row r="49" spans="2:6" ht="15.75" customHeight="1" x14ac:dyDescent="0.25">
      <c r="B49" s="21">
        <v>44679</v>
      </c>
      <c r="C49" s="7" t="str">
        <f t="shared" si="0"/>
        <v>April</v>
      </c>
      <c r="D49" s="7" t="s">
        <v>17</v>
      </c>
      <c r="E49" s="7" t="s">
        <v>48</v>
      </c>
      <c r="F49" s="22">
        <v>1243</v>
      </c>
    </row>
    <row r="50" spans="2:6" ht="15.75" customHeight="1" x14ac:dyDescent="0.25">
      <c r="B50" s="21">
        <v>44679</v>
      </c>
      <c r="C50" s="7" t="str">
        <f t="shared" si="0"/>
        <v>April</v>
      </c>
      <c r="D50" s="7" t="s">
        <v>16</v>
      </c>
      <c r="E50" s="7" t="s">
        <v>49</v>
      </c>
      <c r="F50" s="22">
        <v>3500</v>
      </c>
    </row>
    <row r="51" spans="2:6" ht="15.75" customHeight="1" x14ac:dyDescent="0.25">
      <c r="B51" s="21">
        <v>44679</v>
      </c>
      <c r="C51" s="7" t="str">
        <f t="shared" si="0"/>
        <v>April</v>
      </c>
      <c r="D51" s="7" t="s">
        <v>18</v>
      </c>
      <c r="E51" s="7" t="s">
        <v>50</v>
      </c>
      <c r="F51" s="22">
        <v>258</v>
      </c>
    </row>
    <row r="52" spans="2:6" ht="15.75" customHeight="1" x14ac:dyDescent="0.25">
      <c r="B52" s="21">
        <v>44682</v>
      </c>
      <c r="C52" s="7" t="str">
        <f t="shared" si="0"/>
        <v>May</v>
      </c>
      <c r="D52" s="7" t="s">
        <v>23</v>
      </c>
      <c r="E52" s="7" t="s">
        <v>40</v>
      </c>
      <c r="F52" s="22">
        <v>1250</v>
      </c>
    </row>
    <row r="53" spans="2:6" ht="15.75" customHeight="1" x14ac:dyDescent="0.25">
      <c r="B53" s="21">
        <v>44682</v>
      </c>
      <c r="C53" s="7" t="str">
        <f t="shared" si="0"/>
        <v>May</v>
      </c>
      <c r="D53" s="7" t="s">
        <v>24</v>
      </c>
      <c r="E53" s="7" t="s">
        <v>41</v>
      </c>
      <c r="F53" s="22">
        <v>152</v>
      </c>
    </row>
    <row r="54" spans="2:6" ht="15.75" customHeight="1" x14ac:dyDescent="0.25">
      <c r="B54" s="21">
        <v>44682</v>
      </c>
      <c r="C54" s="7" t="str">
        <f t="shared" si="0"/>
        <v>May</v>
      </c>
      <c r="D54" s="7" t="s">
        <v>25</v>
      </c>
      <c r="E54" s="7" t="s">
        <v>42</v>
      </c>
      <c r="F54" s="22">
        <v>52</v>
      </c>
    </row>
    <row r="55" spans="2:6" ht="15.75" customHeight="1" x14ac:dyDescent="0.25">
      <c r="B55" s="21">
        <v>44689</v>
      </c>
      <c r="C55" s="7" t="str">
        <f t="shared" si="0"/>
        <v>May</v>
      </c>
      <c r="D55" s="7" t="s">
        <v>26</v>
      </c>
      <c r="E55" s="7" t="s">
        <v>43</v>
      </c>
      <c r="F55" s="22">
        <v>449</v>
      </c>
    </row>
    <row r="56" spans="2:6" ht="15.75" customHeight="1" x14ac:dyDescent="0.25">
      <c r="B56" s="21">
        <v>44692</v>
      </c>
      <c r="C56" s="7" t="str">
        <f t="shared" si="0"/>
        <v>May</v>
      </c>
      <c r="D56" s="7" t="s">
        <v>27</v>
      </c>
      <c r="E56" s="7" t="s">
        <v>44</v>
      </c>
      <c r="F56" s="22">
        <v>245</v>
      </c>
    </row>
    <row r="57" spans="2:6" ht="15.75" customHeight="1" x14ac:dyDescent="0.25">
      <c r="B57" s="21">
        <v>44693</v>
      </c>
      <c r="C57" s="7" t="str">
        <f t="shared" si="0"/>
        <v>May</v>
      </c>
      <c r="D57" s="7" t="s">
        <v>27</v>
      </c>
      <c r="E57" s="7" t="s">
        <v>45</v>
      </c>
      <c r="F57" s="22">
        <v>168</v>
      </c>
    </row>
    <row r="58" spans="2:6" ht="15.75" customHeight="1" x14ac:dyDescent="0.25">
      <c r="B58" s="21">
        <v>44693</v>
      </c>
      <c r="C58" s="7" t="str">
        <f>TEXT(B55,"MMMM")</f>
        <v>May</v>
      </c>
      <c r="D58" s="7" t="s">
        <v>27</v>
      </c>
      <c r="E58" s="7" t="s">
        <v>62</v>
      </c>
      <c r="F58" s="22">
        <v>233</v>
      </c>
    </row>
    <row r="59" spans="2:6" ht="15.75" customHeight="1" x14ac:dyDescent="0.25">
      <c r="B59" s="21">
        <v>44695</v>
      </c>
      <c r="C59" s="7" t="str">
        <f t="shared" ref="C59:C95" si="1">TEXT(B59,"MMMM")</f>
        <v>May</v>
      </c>
      <c r="D59" s="7" t="s">
        <v>28</v>
      </c>
      <c r="E59" s="7" t="s">
        <v>47</v>
      </c>
      <c r="F59" s="22">
        <v>249</v>
      </c>
    </row>
    <row r="60" spans="2:6" ht="15.75" customHeight="1" x14ac:dyDescent="0.25">
      <c r="B60" s="21">
        <v>44709</v>
      </c>
      <c r="C60" s="7" t="str">
        <f t="shared" si="1"/>
        <v>May</v>
      </c>
      <c r="D60" s="7" t="s">
        <v>17</v>
      </c>
      <c r="E60" s="7" t="s">
        <v>48</v>
      </c>
      <c r="F60" s="22">
        <v>1450</v>
      </c>
    </row>
    <row r="61" spans="2:6" ht="15.75" customHeight="1" x14ac:dyDescent="0.25">
      <c r="B61" s="21">
        <v>44709</v>
      </c>
      <c r="C61" s="7" t="str">
        <f t="shared" si="1"/>
        <v>May</v>
      </c>
      <c r="D61" s="7" t="s">
        <v>16</v>
      </c>
      <c r="E61" s="7" t="s">
        <v>49</v>
      </c>
      <c r="F61" s="22">
        <v>3500</v>
      </c>
    </row>
    <row r="62" spans="2:6" ht="15.75" customHeight="1" x14ac:dyDescent="0.25">
      <c r="B62" s="21">
        <v>44709</v>
      </c>
      <c r="C62" s="7" t="str">
        <f t="shared" si="1"/>
        <v>May</v>
      </c>
      <c r="D62" s="7" t="s">
        <v>18</v>
      </c>
      <c r="E62" s="7" t="s">
        <v>50</v>
      </c>
      <c r="F62" s="22">
        <v>366</v>
      </c>
    </row>
    <row r="63" spans="2:6" ht="15.75" customHeight="1" x14ac:dyDescent="0.25">
      <c r="B63" s="21">
        <v>44710</v>
      </c>
      <c r="C63" s="7" t="str">
        <f t="shared" si="1"/>
        <v>May</v>
      </c>
      <c r="D63" s="7" t="s">
        <v>18</v>
      </c>
      <c r="E63" s="7" t="s">
        <v>63</v>
      </c>
      <c r="F63" s="22">
        <v>1000</v>
      </c>
    </row>
    <row r="64" spans="2:6" ht="15.75" customHeight="1" x14ac:dyDescent="0.25">
      <c r="B64" s="21">
        <v>44713</v>
      </c>
      <c r="C64" s="7" t="str">
        <f t="shared" si="1"/>
        <v>June</v>
      </c>
      <c r="D64" s="7" t="s">
        <v>23</v>
      </c>
      <c r="E64" s="7" t="s">
        <v>40</v>
      </c>
      <c r="F64" s="22">
        <v>1250</v>
      </c>
    </row>
    <row r="65" spans="2:6" ht="15.75" customHeight="1" x14ac:dyDescent="0.25">
      <c r="B65" s="21">
        <v>44713</v>
      </c>
      <c r="C65" s="7" t="str">
        <f t="shared" si="1"/>
        <v>June</v>
      </c>
      <c r="D65" s="7" t="s">
        <v>24</v>
      </c>
      <c r="E65" s="7" t="s">
        <v>41</v>
      </c>
      <c r="F65" s="22">
        <v>152</v>
      </c>
    </row>
    <row r="66" spans="2:6" ht="15.75" customHeight="1" x14ac:dyDescent="0.25">
      <c r="B66" s="21">
        <v>44713</v>
      </c>
      <c r="C66" s="7" t="str">
        <f t="shared" si="1"/>
        <v>June</v>
      </c>
      <c r="D66" s="7" t="s">
        <v>25</v>
      </c>
      <c r="E66" s="7" t="s">
        <v>42</v>
      </c>
      <c r="F66" s="22">
        <v>52</v>
      </c>
    </row>
    <row r="67" spans="2:6" ht="15.75" customHeight="1" x14ac:dyDescent="0.25">
      <c r="B67" s="21">
        <v>44720</v>
      </c>
      <c r="C67" s="7" t="str">
        <f t="shared" si="1"/>
        <v>June</v>
      </c>
      <c r="D67" s="7" t="s">
        <v>26</v>
      </c>
      <c r="E67" s="7" t="s">
        <v>43</v>
      </c>
      <c r="F67" s="22">
        <v>560</v>
      </c>
    </row>
    <row r="68" spans="2:6" ht="15.75" customHeight="1" x14ac:dyDescent="0.25">
      <c r="B68" s="21">
        <v>44723</v>
      </c>
      <c r="C68" s="7" t="str">
        <f t="shared" si="1"/>
        <v>June</v>
      </c>
      <c r="D68" s="7" t="s">
        <v>27</v>
      </c>
      <c r="E68" s="7" t="s">
        <v>64</v>
      </c>
      <c r="F68" s="22">
        <v>280</v>
      </c>
    </row>
    <row r="69" spans="2:6" ht="15.75" customHeight="1" x14ac:dyDescent="0.25">
      <c r="B69" s="21">
        <v>44724</v>
      </c>
      <c r="C69" s="7" t="str">
        <f t="shared" si="1"/>
        <v>June</v>
      </c>
      <c r="D69" s="7" t="s">
        <v>27</v>
      </c>
      <c r="E69" s="7" t="s">
        <v>45</v>
      </c>
      <c r="F69" s="22">
        <v>250</v>
      </c>
    </row>
    <row r="70" spans="2:6" ht="15.75" customHeight="1" x14ac:dyDescent="0.25">
      <c r="B70" s="21">
        <v>44724</v>
      </c>
      <c r="C70" s="7" t="str">
        <f t="shared" si="1"/>
        <v>June</v>
      </c>
      <c r="D70" s="7" t="s">
        <v>27</v>
      </c>
      <c r="E70" s="7" t="s">
        <v>65</v>
      </c>
      <c r="F70" s="22">
        <v>99</v>
      </c>
    </row>
    <row r="71" spans="2:6" ht="15.75" customHeight="1" x14ac:dyDescent="0.25">
      <c r="B71" s="21">
        <v>44742</v>
      </c>
      <c r="C71" s="7" t="str">
        <f t="shared" si="1"/>
        <v>June</v>
      </c>
      <c r="D71" s="7" t="s">
        <v>17</v>
      </c>
      <c r="E71" s="7" t="s">
        <v>48</v>
      </c>
      <c r="F71" s="22">
        <v>2232</v>
      </c>
    </row>
    <row r="72" spans="2:6" ht="15.75" customHeight="1" x14ac:dyDescent="0.25">
      <c r="B72" s="21">
        <v>44742</v>
      </c>
      <c r="C72" s="7" t="str">
        <f t="shared" si="1"/>
        <v>June</v>
      </c>
      <c r="D72" s="7" t="s">
        <v>16</v>
      </c>
      <c r="E72" s="7" t="s">
        <v>49</v>
      </c>
      <c r="F72" s="22">
        <v>3500</v>
      </c>
    </row>
    <row r="73" spans="2:6" ht="15.75" customHeight="1" x14ac:dyDescent="0.25">
      <c r="B73" s="21">
        <v>44742</v>
      </c>
      <c r="C73" s="7" t="str">
        <f t="shared" si="1"/>
        <v>June</v>
      </c>
      <c r="D73" s="7" t="s">
        <v>18</v>
      </c>
      <c r="E73" s="7" t="s">
        <v>50</v>
      </c>
      <c r="F73" s="22">
        <v>199</v>
      </c>
    </row>
    <row r="74" spans="2:6" ht="15.75" customHeight="1" x14ac:dyDescent="0.25">
      <c r="B74" s="21">
        <v>44742</v>
      </c>
      <c r="C74" s="7" t="str">
        <f t="shared" si="1"/>
        <v>June</v>
      </c>
      <c r="D74" s="7" t="s">
        <v>19</v>
      </c>
      <c r="E74" s="7" t="s">
        <v>50</v>
      </c>
      <c r="F74" s="22">
        <v>250</v>
      </c>
    </row>
    <row r="75" spans="2:6" ht="15.75" customHeight="1" x14ac:dyDescent="0.25">
      <c r="B75" s="21">
        <v>44743</v>
      </c>
      <c r="C75" s="7" t="str">
        <f t="shared" si="1"/>
        <v>July</v>
      </c>
      <c r="D75" s="7" t="s">
        <v>24</v>
      </c>
      <c r="E75" s="7" t="s">
        <v>51</v>
      </c>
      <c r="F75" s="22">
        <v>110</v>
      </c>
    </row>
    <row r="76" spans="2:6" ht="15.75" customHeight="1" x14ac:dyDescent="0.25">
      <c r="B76" s="21">
        <v>44743</v>
      </c>
      <c r="C76" s="7" t="str">
        <f t="shared" si="1"/>
        <v>July</v>
      </c>
      <c r="D76" s="7" t="s">
        <v>25</v>
      </c>
      <c r="E76" s="7" t="s">
        <v>42</v>
      </c>
      <c r="F76" s="22">
        <v>45</v>
      </c>
    </row>
    <row r="77" spans="2:6" ht="15.75" customHeight="1" x14ac:dyDescent="0.25">
      <c r="B77" s="21">
        <v>44743</v>
      </c>
      <c r="C77" s="7" t="str">
        <f t="shared" si="1"/>
        <v>July</v>
      </c>
      <c r="D77" s="7" t="s">
        <v>23</v>
      </c>
      <c r="E77" s="7" t="s">
        <v>40</v>
      </c>
      <c r="F77" s="22">
        <v>1250</v>
      </c>
    </row>
    <row r="78" spans="2:6" ht="15.75" customHeight="1" x14ac:dyDescent="0.25">
      <c r="B78" s="21">
        <v>44753</v>
      </c>
      <c r="C78" s="7" t="str">
        <f t="shared" si="1"/>
        <v>July</v>
      </c>
      <c r="D78" s="7" t="s">
        <v>26</v>
      </c>
      <c r="E78" s="7" t="s">
        <v>43</v>
      </c>
      <c r="F78" s="22">
        <v>208</v>
      </c>
    </row>
    <row r="79" spans="2:6" ht="15.75" customHeight="1" x14ac:dyDescent="0.25">
      <c r="B79" s="21">
        <v>44753</v>
      </c>
      <c r="C79" s="7" t="str">
        <f t="shared" si="1"/>
        <v>July</v>
      </c>
      <c r="D79" s="7" t="s">
        <v>27</v>
      </c>
      <c r="E79" s="7" t="s">
        <v>57</v>
      </c>
      <c r="F79" s="22">
        <v>245</v>
      </c>
    </row>
    <row r="80" spans="2:6" ht="15.75" customHeight="1" x14ac:dyDescent="0.25">
      <c r="B80" s="21">
        <v>44753</v>
      </c>
      <c r="C80" s="7" t="str">
        <f t="shared" si="1"/>
        <v>July</v>
      </c>
      <c r="D80" s="7" t="s">
        <v>27</v>
      </c>
      <c r="E80" s="7" t="s">
        <v>59</v>
      </c>
      <c r="F80" s="22">
        <v>49</v>
      </c>
    </row>
    <row r="81" spans="2:6" ht="15.75" customHeight="1" x14ac:dyDescent="0.25">
      <c r="B81" s="21">
        <v>44755</v>
      </c>
      <c r="C81" s="7" t="str">
        <f t="shared" si="1"/>
        <v>July</v>
      </c>
      <c r="D81" s="7" t="s">
        <v>28</v>
      </c>
      <c r="E81" s="7" t="s">
        <v>47</v>
      </c>
      <c r="F81" s="22">
        <v>399</v>
      </c>
    </row>
    <row r="82" spans="2:6" ht="15.75" customHeight="1" x14ac:dyDescent="0.25">
      <c r="B82" s="21">
        <v>44770</v>
      </c>
      <c r="C82" s="7" t="str">
        <f t="shared" si="1"/>
        <v>July</v>
      </c>
      <c r="D82" s="7" t="s">
        <v>17</v>
      </c>
      <c r="E82" s="7" t="s">
        <v>48</v>
      </c>
      <c r="F82" s="22">
        <v>2231</v>
      </c>
    </row>
    <row r="83" spans="2:6" ht="15.75" customHeight="1" x14ac:dyDescent="0.25">
      <c r="B83" s="21">
        <v>44770</v>
      </c>
      <c r="C83" s="7" t="str">
        <f t="shared" si="1"/>
        <v>July</v>
      </c>
      <c r="D83" s="7" t="s">
        <v>16</v>
      </c>
      <c r="E83" s="7" t="s">
        <v>49</v>
      </c>
      <c r="F83" s="22">
        <v>3500</v>
      </c>
    </row>
    <row r="84" spans="2:6" ht="15.75" customHeight="1" x14ac:dyDescent="0.25">
      <c r="B84" s="21">
        <v>44770</v>
      </c>
      <c r="C84" s="7" t="str">
        <f t="shared" si="1"/>
        <v>July</v>
      </c>
      <c r="D84" s="7" t="s">
        <v>19</v>
      </c>
      <c r="E84" s="7" t="s">
        <v>56</v>
      </c>
      <c r="F84" s="22">
        <v>215</v>
      </c>
    </row>
    <row r="85" spans="2:6" ht="15.75" customHeight="1" x14ac:dyDescent="0.25">
      <c r="B85" s="21">
        <v>44770</v>
      </c>
      <c r="C85" s="7" t="str">
        <f t="shared" si="1"/>
        <v>July</v>
      </c>
      <c r="D85" s="7" t="s">
        <v>18</v>
      </c>
      <c r="E85" s="7" t="s">
        <v>50</v>
      </c>
      <c r="F85" s="22">
        <v>59</v>
      </c>
    </row>
    <row r="86" spans="2:6" ht="15.75" customHeight="1" x14ac:dyDescent="0.25">
      <c r="B86" s="21">
        <v>44774</v>
      </c>
      <c r="C86" s="7" t="str">
        <f t="shared" si="1"/>
        <v>August</v>
      </c>
      <c r="D86" s="7" t="s">
        <v>24</v>
      </c>
      <c r="E86" s="7" t="s">
        <v>51</v>
      </c>
      <c r="F86" s="22">
        <v>110</v>
      </c>
    </row>
    <row r="87" spans="2:6" ht="15.75" customHeight="1" x14ac:dyDescent="0.25">
      <c r="B87" s="21">
        <v>44774</v>
      </c>
      <c r="C87" s="7" t="str">
        <f t="shared" si="1"/>
        <v>August</v>
      </c>
      <c r="D87" s="7" t="s">
        <v>23</v>
      </c>
      <c r="E87" s="7" t="s">
        <v>40</v>
      </c>
      <c r="F87" s="22">
        <v>1250</v>
      </c>
    </row>
    <row r="88" spans="2:6" ht="15.75" customHeight="1" x14ac:dyDescent="0.25">
      <c r="B88" s="21">
        <v>44774</v>
      </c>
      <c r="C88" s="7" t="str">
        <f t="shared" si="1"/>
        <v>August</v>
      </c>
      <c r="D88" s="7" t="s">
        <v>25</v>
      </c>
      <c r="E88" s="7" t="s">
        <v>42</v>
      </c>
      <c r="F88" s="22">
        <v>52</v>
      </c>
    </row>
    <row r="89" spans="2:6" ht="15.75" customHeight="1" x14ac:dyDescent="0.25">
      <c r="B89" s="21">
        <v>44774</v>
      </c>
      <c r="C89" s="7" t="str">
        <f t="shared" si="1"/>
        <v>August</v>
      </c>
      <c r="D89" s="7" t="s">
        <v>26</v>
      </c>
      <c r="E89" s="7" t="s">
        <v>43</v>
      </c>
      <c r="F89" s="22">
        <v>208</v>
      </c>
    </row>
    <row r="90" spans="2:6" ht="15.75" customHeight="1" x14ac:dyDescent="0.25">
      <c r="B90" s="21">
        <v>44789</v>
      </c>
      <c r="C90" s="7" t="str">
        <f t="shared" si="1"/>
        <v>August</v>
      </c>
      <c r="D90" s="7" t="s">
        <v>27</v>
      </c>
      <c r="E90" s="7" t="s">
        <v>66</v>
      </c>
      <c r="F90" s="22">
        <v>147</v>
      </c>
    </row>
    <row r="91" spans="2:6" ht="15.75" customHeight="1" x14ac:dyDescent="0.25">
      <c r="B91" s="21">
        <v>44789</v>
      </c>
      <c r="C91" s="7" t="str">
        <f t="shared" si="1"/>
        <v>August</v>
      </c>
      <c r="D91" s="7" t="s">
        <v>28</v>
      </c>
      <c r="E91" s="7" t="s">
        <v>67</v>
      </c>
      <c r="F91" s="22">
        <v>149</v>
      </c>
    </row>
    <row r="92" spans="2:6" ht="15.75" customHeight="1" x14ac:dyDescent="0.25">
      <c r="B92" s="21">
        <v>44789</v>
      </c>
      <c r="C92" s="7" t="str">
        <f t="shared" si="1"/>
        <v>August</v>
      </c>
      <c r="D92" s="7" t="s">
        <v>17</v>
      </c>
      <c r="E92" s="7" t="s">
        <v>48</v>
      </c>
      <c r="F92" s="22">
        <v>2300</v>
      </c>
    </row>
    <row r="93" spans="2:6" ht="15.75" customHeight="1" x14ac:dyDescent="0.25">
      <c r="B93" s="21">
        <v>44801</v>
      </c>
      <c r="C93" s="7" t="str">
        <f t="shared" si="1"/>
        <v>August</v>
      </c>
      <c r="D93" s="7" t="s">
        <v>16</v>
      </c>
      <c r="E93" s="7" t="s">
        <v>49</v>
      </c>
      <c r="F93" s="22">
        <v>3500</v>
      </c>
    </row>
    <row r="94" spans="2:6" ht="15.75" customHeight="1" x14ac:dyDescent="0.25">
      <c r="B94" s="21">
        <v>44801</v>
      </c>
      <c r="C94" s="7" t="str">
        <f t="shared" si="1"/>
        <v>August</v>
      </c>
      <c r="D94" s="7" t="s">
        <v>19</v>
      </c>
      <c r="E94" s="7" t="s">
        <v>56</v>
      </c>
      <c r="F94" s="22">
        <v>350</v>
      </c>
    </row>
    <row r="95" spans="2:6" ht="15.75" customHeight="1" x14ac:dyDescent="0.25">
      <c r="B95" s="21">
        <v>44801</v>
      </c>
      <c r="C95" s="7" t="str">
        <f t="shared" si="1"/>
        <v>August</v>
      </c>
      <c r="D95" s="7" t="s">
        <v>18</v>
      </c>
      <c r="E95" s="7" t="s">
        <v>50</v>
      </c>
      <c r="F95" s="22">
        <v>25</v>
      </c>
    </row>
    <row r="96" spans="2: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5:D95" xr:uid="{00000000-0002-0000-0200-000000000000}">
      <formula1>$H$5:$H$14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Inputs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Jade D.</cp:lastModifiedBy>
  <dcterms:created xsi:type="dcterms:W3CDTF">2022-04-11T09:11:40Z</dcterms:created>
  <dcterms:modified xsi:type="dcterms:W3CDTF">2023-03-07T23:47:30Z</dcterms:modified>
</cp:coreProperties>
</file>