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ade9\Documents\Portfolio\"/>
    </mc:Choice>
  </mc:AlternateContent>
  <xr:revisionPtr revIDLastSave="0" documentId="13_ncr:1_{EB696369-6716-4FFC-B94D-04856B1D7121}" xr6:coauthVersionLast="47" xr6:coauthVersionMax="47" xr10:uidLastSave="{00000000-0000-0000-0000-000000000000}"/>
  <bookViews>
    <workbookView xWindow="-120" yWindow="-120" windowWidth="29040" windowHeight="15840" activeTab="2" xr2:uid="{26D4546B-D2A1-4444-8EAF-A6228F96F0C1}"/>
  </bookViews>
  <sheets>
    <sheet name="Data" sheetId="1" r:id="rId1"/>
    <sheet name="DataStatistics" sheetId="2" r:id="rId2"/>
    <sheet name="ExploratoryDatabyFormat1" sheetId="3" r:id="rId3"/>
    <sheet name="ExploratoryDataAnalysis1" sheetId="5" r:id="rId4"/>
    <sheet name="Formula" sheetId="6" r:id="rId5"/>
    <sheet name="PivotSlicers" sheetId="8" r:id="rId6"/>
    <sheet name="AddNewMeasure" sheetId="9" r:id="rId7"/>
  </sheets>
  <definedNames>
    <definedName name="_xlnm._FilterDatabase" localSheetId="0" hidden="1">Data!$C$10:$G$10</definedName>
    <definedName name="_xlnm._FilterDatabase" localSheetId="4" hidden="1">Formula!$B$5:$E$11</definedName>
    <definedName name="_xlcn.WorksheetConnection_ExcelProfolio.xlsxdata1" hidden="1">data[]</definedName>
    <definedName name="Slicer_Sales_Person">#N/A</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Profolio.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7" i="2"/>
  <c r="C8" i="2"/>
  <c r="C9" i="2"/>
  <c r="C11" i="2"/>
  <c r="C12" i="2"/>
  <c r="E9" i="6"/>
  <c r="E7" i="6"/>
  <c r="E10" i="6"/>
  <c r="E11" i="6"/>
  <c r="E6" i="6"/>
  <c r="E8" i="6"/>
  <c r="C9" i="6"/>
  <c r="D9" i="6" s="1"/>
  <c r="C7" i="6"/>
  <c r="D7" i="6" s="1"/>
  <c r="C10" i="6"/>
  <c r="D10" i="6" s="1"/>
  <c r="C11" i="6"/>
  <c r="D11" i="6" s="1"/>
  <c r="C6" i="6"/>
  <c r="D6" i="6" s="1"/>
  <c r="C8" i="6"/>
  <c r="D8" i="6" s="1"/>
  <c r="C14" i="2"/>
  <c r="D12" i="2"/>
  <c r="D11" i="2"/>
  <c r="D8" i="2"/>
  <c r="D7" i="2"/>
  <c r="D6" i="2"/>
  <c r="D5" i="2"/>
  <c r="C5" i="2"/>
  <c r="D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75C814-3CA2-4549-A2E5-09B03C41576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614207-67D4-4784-93D5-EE3999B388E8}" name="WorksheetConnection_ExcelProfolio.xlsx!data" type="102" refreshedVersion="8" minRefreshableVersion="5">
    <extLst>
      <ext xmlns:x15="http://schemas.microsoft.com/office/spreadsheetml/2010/11/main" uri="{DE250136-89BD-433C-8126-D09CA5730AF9}">
        <x15:connection id="data" autoDelete="1">
          <x15:rangePr sourceName="_xlcn.WorksheetConnection_ExcelProfolio.xlsxdata1"/>
        </x15:connection>
      </ext>
    </extLst>
  </connection>
</connections>
</file>

<file path=xl/sharedStrings.xml><?xml version="1.0" encoding="utf-8"?>
<sst xmlns="http://schemas.openxmlformats.org/spreadsheetml/2006/main" count="2795" uniqueCount="78">
  <si>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</si>
  <si>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</si>
  <si>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</si>
  <si>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</si>
  <si>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</si>
  <si>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</si>
  <si>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</si>
  <si>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</si>
  <si>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</si>
  <si>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</si>
  <si>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</si>
  <si>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</si>
  <si>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</si>
  <si>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</si>
  <si>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</si>
  <si>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</si>
  <si>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</si>
  <si>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</si>
  <si>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</si>
  <si>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</si>
  <si>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</si>
  <si>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</si>
  <si>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</si>
  <si>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</si>
  <si>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</si>
  <si>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</si>
  <si>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</si>
  <si>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</si>
  <si>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</si>
  <si>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</si>
  <si>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</si>
  <si>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</si>
  <si>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</si>
  <si>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</si>
  <si>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</si>
  <si>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</si>
  <si>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</si>
  <si>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</si>
  <si>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</si>
  <si>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</si>
  <si>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</si>
  <si>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</si>
  <si>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</si>
  <si>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</si>
  <si>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</si>
  <si>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</si>
  <si>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</si>
  <si>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</si>
  <si>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</si>
  <si>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</si>
  <si>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</si>
  <si>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</si>
  <si>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</si>
  <si>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</si>
  <si>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</si>
  <si>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1. Data Statistics</t>
  </si>
  <si>
    <t>Unit</t>
  </si>
  <si>
    <t>Average</t>
  </si>
  <si>
    <t>Median</t>
  </si>
  <si>
    <t>Min</t>
  </si>
  <si>
    <t>Max</t>
  </si>
  <si>
    <t>Range</t>
  </si>
  <si>
    <t>First Q</t>
  </si>
  <si>
    <t>Third Q</t>
  </si>
  <si>
    <t>Distict Count of Product</t>
  </si>
  <si>
    <t>2. Exploratory Data Analysis (with Formatting)</t>
  </si>
  <si>
    <t>2. Exploratory Data Analysis (with Formatting) - Top 10 Amount</t>
  </si>
  <si>
    <t>Country</t>
  </si>
  <si>
    <t>Sales People Performance in Each Country (Pivot Table with Slicers)</t>
  </si>
  <si>
    <t>Sum of Amount</t>
  </si>
  <si>
    <t xml:space="preserve"> </t>
  </si>
  <si>
    <t>Sum of Units</t>
  </si>
  <si>
    <t>Top 5 Products by $  Per Unit(with new measure)</t>
  </si>
  <si>
    <t>Row Labels</t>
  </si>
  <si>
    <t>Sales Per Unit</t>
  </si>
  <si>
    <t>Grand Total</t>
  </si>
  <si>
    <t>Sales by Country(with Formula)</t>
  </si>
  <si>
    <t>Smooth Silky Salty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</si>
</sst>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0.00;\(\$#,##0.00\);\$#,##0.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6"/>
      <color theme="1"/>
      <name val="Abadi"/>
      <family val="2"/>
    </font>
    <font>
      <sz val="16"/>
      <color theme="1"/>
      <name val="Abadi"/>
      <family val="2"/>
    </font>
    <font>
      <sz val="16"/>
      <color theme="3" tint="0.39997558519241921"/>
      <name val="Abadi"/>
      <family val="2"/>
    </font>
    <font>
      <sz val="26"/>
      <color theme="1"/>
      <name val="Abadi"/>
      <family val="2"/>
    </font>
    <font>
      <sz val="16"/>
      <color theme="0"/>
      <name val="Abadi"/>
      <family val="2"/>
    </font>
    <font>
      <sz val="20"/>
      <color theme="1"/>
      <name val="Abadi"/>
      <family val="2"/>
    </font>
    <font>
      <b/>
      <sz val="20"/>
      <color theme="1"/>
      <name val="Abadi"/>
      <family val="2"/>
    </font>
    <font>
      <b/>
      <sz val="2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3" tint="0.59999389629810485"/>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auto="1"/>
      </top>
      <bottom style="thin">
        <color auto="1"/>
      </bottom>
      <diagonal/>
    </border>
    <border>
      <left/>
      <right/>
      <top style="thin">
        <color indexed="64"/>
      </top>
      <bottom/>
      <diagonal/>
    </border>
    <border>
      <left/>
      <right/>
      <top/>
      <bottom style="thin">
        <color indexed="64"/>
      </bottom>
      <diagonal/>
    </border>
  </borders>
  <cellStyleXfs count="1">
    <xf numFmtId="0" fontId="0" fillId="0" borderId="0"/>
  </cellStyleXfs>
  <cellXfs count="38">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2" fillId="0" borderId="0" xfId="0" applyFont="1" applyAlignment="1">
      <alignment horizontal="right"/>
    </xf>
    <xf numFmtId="0" fontId="4" fillId="0" borderId="0" xfId="0" applyFont="1"/>
    <xf numFmtId="0" fontId="0" fillId="0" borderId="3" xfId="0" applyBorder="1"/>
    <xf numFmtId="0" fontId="3" fillId="3" borderId="2" xfId="0" applyFont="1" applyFill="1" applyBorder="1"/>
    <xf numFmtId="0" fontId="3" fillId="3" borderId="2" xfId="0" applyFont="1" applyFill="1" applyBorder="1" applyAlignment="1">
      <alignment horizontal="right"/>
    </xf>
    <xf numFmtId="0" fontId="4" fillId="3" borderId="2" xfId="0" applyFont="1" applyFill="1" applyBorder="1"/>
    <xf numFmtId="0" fontId="4" fillId="0" borderId="2" xfId="0" applyFont="1" applyBorder="1"/>
    <xf numFmtId="6" fontId="4" fillId="0" borderId="2" xfId="0" applyNumberFormat="1" applyFont="1" applyBorder="1"/>
    <xf numFmtId="6" fontId="4" fillId="0" borderId="3" xfId="0" applyNumberFormat="1" applyFont="1" applyBorder="1"/>
    <xf numFmtId="3" fontId="5" fillId="0" borderId="2" xfId="0" applyNumberFormat="1" applyFont="1" applyBorder="1"/>
    <xf numFmtId="6" fontId="4" fillId="0" borderId="4" xfId="0" applyNumberFormat="1" applyFont="1" applyBorder="1"/>
    <xf numFmtId="6" fontId="4" fillId="0" borderId="0" xfId="0" applyNumberFormat="1" applyFont="1"/>
    <xf numFmtId="0" fontId="6" fillId="0" borderId="0" xfId="0" applyFont="1"/>
    <xf numFmtId="0" fontId="0" fillId="0" borderId="0" xfId="0" pivotButton="1"/>
    <xf numFmtId="0" fontId="0" fillId="0" borderId="0" xfId="0" applyAlignment="1">
      <alignment horizontal="left"/>
    </xf>
    <xf numFmtId="0" fontId="4" fillId="0" borderId="0" xfId="0" pivotButton="1" applyFont="1"/>
    <xf numFmtId="6" fontId="7"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3" fontId="4" fillId="0" borderId="0" xfId="0" applyNumberFormat="1" applyFont="1"/>
    <xf numFmtId="0" fontId="8" fillId="0" borderId="0" xfId="0" applyFont="1"/>
    <xf numFmtId="164" fontId="0" fillId="0" borderId="0" xfId="0" applyNumberFormat="1"/>
    <xf numFmtId="0" fontId="9" fillId="0" borderId="0" xfId="0" applyFont="1"/>
    <xf numFmtId="0" fontId="10" fillId="0" borderId="0" xfId="0" applyFont="1"/>
    <xf numFmtId="0" fontId="0" fillId="0" borderId="0" xfId="0" applyFont="1"/>
    <xf numFmtId="0" fontId="2" fillId="0" borderId="0" xfId="0" applyFont="1"/>
    <xf numFmtId="0" fontId="11" fillId="0" borderId="0" xfId="0" applyFont="1"/>
    <xf numFmtId="0" fontId="1" fillId="0" borderId="0" xfId="0" applyFont="1" applyAlignment="1">
      <alignment horizontal="center"/>
    </xf>
  </cellXfs>
  <cellStyles count="1">
    <cellStyle name="Normal" xfId="0" builtinId="0"/>
  </cellStyles>
  <dxfs count="22">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name val="Abadi"/>
        <scheme val="none"/>
      </font>
    </dxf>
    <dxf>
      <font>
        <sz val="16"/>
      </font>
    </dxf>
    <dxf>
      <font>
        <name val="Abadi"/>
        <scheme val="none"/>
      </font>
    </dxf>
    <dxf>
      <font>
        <name val="Abadi"/>
        <scheme val="none"/>
      </font>
    </dxf>
    <dxf>
      <font>
        <sz val="16"/>
      </font>
    </dxf>
    <dxf>
      <font>
        <sz val="16"/>
      </font>
    </dxf>
    <dxf>
      <font>
        <color theme="0"/>
      </font>
    </dxf>
    <dxf>
      <numFmt numFmtId="3" formatCode="#,##0"/>
    </dxf>
    <dxf>
      <numFmt numFmtId="10" formatCode="&quot;$&quot;#,##0_);[Red]\(&quot;$&quot;#,##0\)"/>
    </dxf>
    <dxf>
      <alignment horizontal="right"/>
    </dxf>
    <dxf>
      <numFmt numFmtId="3" formatCode="#,##0"/>
    </dxf>
    <dxf>
      <numFmt numFmtId="10" formatCode="&quot;$&quot;#,##0_);[Red]\(&quot;$&quot;#,##0\)"/>
    </dxf>
    <dxf>
      <fill>
        <patternFill patternType="solid">
          <fgColor rgb="FF9C0006"/>
          <bgColor rgb="FFFFFFFF"/>
        </patternFill>
      </fill>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1" defaultTableStyle="TableStyleMedium2" defaultPivotStyle="PivotStyleLight16">
    <tableStyle name="Invisible" pivot="0" table="0" count="0" xr9:uid="{D845D43E-B942-4119-AFC6-99667DD512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609599</xdr:colOff>
      <xdr:row>4</xdr:row>
      <xdr:rowOff>0</xdr:rowOff>
    </xdr:from>
    <xdr:to>
      <xdr:col>11</xdr:col>
      <xdr:colOff>295274</xdr:colOff>
      <xdr:row>11</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FB5FBB7C-483A-F80A-17C6-DE7AA88307C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534024" y="1047750"/>
              <a:ext cx="3343275"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D." refreshedDate="44957.454810069445" createdVersion="8" refreshedVersion="8" minRefreshableVersion="3" recordCount="300" xr:uid="{E34C43F3-0940-4BBF-888A-C751332719FA}">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023098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de D." refreshedDate="44957.754606249997" backgroundQuery="1" createdVersion="8" refreshedVersion="8" minRefreshableVersion="3" recordCount="0" supportSubquery="1" supportAdvancedDrill="1" xr:uid="{DD601DD4-4F96-4ACC-B25A-A8FD0277AE63}">
  <cacheSource type="external" connectionId="1"/>
  <cacheFields count="4">
    <cacheField name="[data].[Product].[Product]" caption="Product" numFmtId="0" hierarchy="2" level="1">
      <sharedItems count="5">
        <s v="Baker's Choco Chips"/>
        <s v="Caramel Stuffed Bars"/>
        <s v="Choco Coated Almonds"/>
        <s v="Organic Choco Syrup"/>
        <s v="Peanut Butter Cubes"/>
      </sharedItems>
    </cacheField>
    <cacheField name="[Measures].[Sum of Amount]" caption="Sum of Amount" numFmtId="0" hierarchy="5" level="32767"/>
    <cacheField name="[Measures].[Sum of Units]" caption="Sum of Units" numFmtId="0" hierarchy="6" level="32767"/>
    <cacheField name="[Measures].[Sales Per Unit]" caption="Sales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5CCA3-4438-4FC1-B872-9ADAE0182D7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5:E11" firstHeaderRow="0" firstDataRow="1" firstDataCol="1"/>
  <pivotFields count="5">
    <pivotField showAll="0">
      <items count="11">
        <item h="1" x="7"/>
        <item h="1" x="1"/>
        <item h="1" x="3"/>
        <item h="1" x="5"/>
        <item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4"/>
    </i>
    <i>
      <x/>
    </i>
    <i>
      <x v="5"/>
    </i>
  </rowItems>
  <colFields count="1">
    <field x="-2"/>
  </colFields>
  <colItems count="3">
    <i>
      <x/>
    </i>
    <i i="1">
      <x v="1"/>
    </i>
    <i i="2">
      <x v="2"/>
    </i>
  </colItems>
  <dataFields count="3">
    <dataField name="Sum of Amount" fld="3" baseField="0" baseItem="0"/>
    <dataField name=" " fld="3" baseField="0" baseItem="0"/>
    <dataField name="Sum of Units" fld="4" baseField="0" baseItem="0" numFmtId="3"/>
  </dataFields>
  <formats count="10">
    <format dxfId="11">
      <pivotArea dataOnly="0" labelOnly="1" outline="0" fieldPosition="0">
        <references count="1">
          <reference field="4294967294" count="2">
            <x v="0"/>
            <x v="2"/>
          </reference>
        </references>
      </pivotArea>
    </format>
    <format dxfId="10">
      <pivotArea dataOnly="0" outline="0" fieldPosition="0">
        <references count="1">
          <reference field="4294967294" count="1">
            <x v="0"/>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1">
            <x v="0"/>
          </reference>
        </references>
      </pivotArea>
    </format>
    <format dxfId="7">
      <pivotArea field="1" type="button" dataOnly="0" labelOnly="1" outline="0" axis="axisRow" fieldPosition="0"/>
    </format>
    <format dxfId="6">
      <pivotArea dataOnly="0" labelOnly="1" outline="0" fieldPosition="0">
        <references count="1">
          <reference field="4294967294" count="3">
            <x v="0"/>
            <x v="1"/>
            <x v="2"/>
          </reference>
        </references>
      </pivotArea>
    </format>
    <format dxfId="5">
      <pivotArea field="1" type="button" dataOnly="0" labelOnly="1" outline="0" axis="axisRow" fieldPosition="0"/>
    </format>
    <format dxfId="4">
      <pivotArea dataOnly="0" labelOnly="1" outline="0" fieldPosition="0">
        <references count="1">
          <reference field="4294967294" count="3">
            <x v="0"/>
            <x v="1"/>
            <x v="2"/>
          </reference>
        </references>
      </pivotArea>
    </format>
    <format dxfId="3">
      <pivotArea dataOnly="0" fieldPosition="0">
        <references count="1">
          <reference field="1" count="0"/>
        </references>
      </pivotArea>
    </format>
    <format dxfId="2">
      <pivotArea dataOnly="0" fieldPosition="0">
        <references count="1">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8A33CE-AD6E-495A-9159-3DD17140613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11"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i>
    <i>
      <x v="2"/>
    </i>
    <i>
      <x v="3"/>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Profoli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29BAA02-ED89-41F9-A7FA-527FEB15D209}" sourceName="Sales Person">
  <pivotTables>
    <pivotTable tabId="8" name="PivotTable3"/>
  </pivotTables>
  <data>
    <tabular pivotCacheId="1023098865">
      <items count="10">
        <i x="7"/>
        <i x="1"/>
        <i x="3"/>
        <i x="5"/>
        <i x="4" s="1"/>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956DA8C-9CF2-41A1-8F5E-5621C0F820EE}"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0:Z32" totalsRowShown="0">
  <autoFilter ref="Y10:Z32" xr:uid="{6DAC1E92-D947-4232-891E-65555AD7A47E}"/>
  <tableColumns count="2">
    <tableColumn id="1" xr3:uid="{1B8963D1-E60F-4400-A175-651A513B826F}" name="Product"/>
    <tableColumn id="2" xr3:uid="{1798A7DA-FB9F-46D3-AA0A-B6BCA4A81AC3}" name="Cost per unit"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095B0-645F-42AB-8EF7-0BAD518554D4}" name="data" displayName="data" ref="C10:G310" totalsRowShown="0" headerRowDxfId="20">
  <autoFilter ref="C10:G310" xr:uid="{6C6095B0-645F-42AB-8EF7-0BAD518554D4}"/>
  <tableColumns count="5">
    <tableColumn id="1" xr3:uid="{BA5505DC-9AE7-4E5B-A9AA-84B4DFD998FB}" name="Sales Person"/>
    <tableColumn id="2" xr3:uid="{E6310B92-73B4-4536-9F7D-FE29C74C63A2}" name="Geography"/>
    <tableColumn id="3" xr3:uid="{467ACE5E-882B-48BC-A62F-EAC0085F5EBC}" name="Product"/>
    <tableColumn id="4" xr3:uid="{3E34A4AA-F36D-451C-9310-3A64A69C5AC3}" name="Amount" dataDxfId="19"/>
    <tableColumn id="5" xr3:uid="{DAC3B69B-38D5-4909-8DD8-86359746B049}" name="Units"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3550D2-E059-4860-8AE8-9FF78F5BE9BE}" name="data5" displayName="data5" ref="B5:F305" totalsRowShown="0" headerRowDxfId="0">
  <autoFilter ref="B5:F305" xr:uid="{C63550D2-E059-4860-8AE8-9FF78F5BE9BE}"/>
  <sortState xmlns:xlrd2="http://schemas.microsoft.com/office/spreadsheetml/2017/richdata2" ref="B6:F305">
    <sortCondition descending="1" ref="F5:F305"/>
  </sortState>
  <tableColumns count="5">
    <tableColumn id="1" xr3:uid="{CB7690DA-BC80-4671-A31B-AB1AEF9ED296}" name="Sales Person"/>
    <tableColumn id="2" xr3:uid="{046047BE-B9D2-4B45-986A-C1893DC38ED9}" name="Geography"/>
    <tableColumn id="3" xr3:uid="{DCEF2786-8A5B-4CF9-A339-06630898C320}" name="Product"/>
    <tableColumn id="4" xr3:uid="{61ACDD20-CD4D-4D8D-9044-2AC42E8BB7BA}" name="Amount" dataDxfId="17"/>
    <tableColumn id="5" xr3:uid="{272B0009-6DC4-4296-93D6-6A94C04AE15D}" name="Units"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4C6192-52DB-4996-B9C5-A0DCA12A0939}" name="data56" displayName="data56" ref="B5:F305" totalsRowShown="0" headerRowDxfId="15">
  <autoFilter ref="B5:F305" xr:uid="{C63550D2-E059-4860-8AE8-9FF78F5BE9BE}">
    <filterColumn colId="3">
      <colorFilter dxfId="14" cellColor="0"/>
    </filterColumn>
  </autoFilter>
  <sortState xmlns:xlrd2="http://schemas.microsoft.com/office/spreadsheetml/2017/richdata2" ref="B6:F305">
    <sortCondition descending="1" ref="E5:E305"/>
  </sortState>
  <tableColumns count="5">
    <tableColumn id="1" xr3:uid="{C7D6D8FD-0A4E-4AE7-AEDD-6CE82C2FBEF3}" name="Sales Person"/>
    <tableColumn id="2" xr3:uid="{E26D7AB3-5457-4EEF-996A-368489A3393D}" name="Geography"/>
    <tableColumn id="3" xr3:uid="{56A3838B-7BFA-48A0-919F-C13090435C45}" name="Product"/>
    <tableColumn id="4" xr3:uid="{DFCD883B-C37F-46B7-A8DB-962855A252C7}" name="Amount" dataDxfId="13"/>
    <tableColumn id="5" xr3:uid="{DA147186-825B-4A6F-ABEA-EECE8F341A22}" name="Units"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Z657"/>
  <sheetViews>
    <sheetView showGridLines="0" zoomScale="145" zoomScaleNormal="145" workbookViewId="0">
      <selection activeCell="K310" sqref="K31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0" spans="3:26" x14ac:dyDescent="0.25">
      <c r="C10" s="4" t="s">
        <v>0</v>
      </c>
      <c r="D10" s="4" t="s">
        <v>1</v>
      </c>
      <c r="E10" s="4" t="s">
        <v>2</v>
      </c>
      <c r="F10" s="8" t="s">
        <v>3</v>
      </c>
      <c r="G10" s="8" t="s">
        <v>4</v>
      </c>
      <c r="J10" s="7" t="s">
        <v>5</v>
      </c>
      <c r="K10" s="1"/>
      <c r="Y10" t="s">
        <v>2</v>
      </c>
      <c r="Z10" t="s">
        <v>6</v>
      </c>
    </row>
    <row r="11" spans="3:26" x14ac:dyDescent="0.25">
      <c r="C11" t="s">
        <v>7</v>
      </c>
      <c r="D11" t="s">
        <v>8</v>
      </c>
      <c r="E11" t="s">
        <v>9</v>
      </c>
      <c r="F11" s="2">
        <v>1624</v>
      </c>
      <c r="G11" s="3">
        <v>114</v>
      </c>
      <c r="J11" s="5">
        <v>1</v>
      </c>
      <c r="K11" s="6" t="s">
        <v>10</v>
      </c>
      <c r="Y11" t="s">
        <v>11</v>
      </c>
      <c r="Z11" s="9">
        <v>9.33</v>
      </c>
    </row>
    <row r="12" spans="3:26" x14ac:dyDescent="0.25">
      <c r="C12" t="s">
        <v>12</v>
      </c>
      <c r="D12" t="s">
        <v>13</v>
      </c>
      <c r="E12" t="s">
        <v>14</v>
      </c>
      <c r="F12" s="2">
        <v>6706</v>
      </c>
      <c r="G12" s="3">
        <v>459</v>
      </c>
      <c r="J12" s="5">
        <v>2</v>
      </c>
      <c r="K12" s="6" t="s">
        <v>15</v>
      </c>
      <c r="Y12" t="s">
        <v>16</v>
      </c>
      <c r="Z12" s="9">
        <v>11.7</v>
      </c>
    </row>
    <row r="13" spans="3:26" x14ac:dyDescent="0.25">
      <c r="C13" t="s">
        <v>17</v>
      </c>
      <c r="D13" t="s">
        <v>13</v>
      </c>
      <c r="E13" t="s">
        <v>18</v>
      </c>
      <c r="F13" s="2">
        <v>959</v>
      </c>
      <c r="G13" s="3">
        <v>147</v>
      </c>
      <c r="J13" s="5">
        <v>3</v>
      </c>
      <c r="K13" s="6" t="s">
        <v>19</v>
      </c>
      <c r="Y13" t="s">
        <v>18</v>
      </c>
      <c r="Z13" s="9">
        <v>11.88</v>
      </c>
    </row>
    <row r="14" spans="3:26" x14ac:dyDescent="0.25">
      <c r="C14" t="s">
        <v>20</v>
      </c>
      <c r="D14" t="s">
        <v>21</v>
      </c>
      <c r="E14" t="s">
        <v>22</v>
      </c>
      <c r="F14" s="2">
        <v>9632</v>
      </c>
      <c r="G14" s="3">
        <v>288</v>
      </c>
      <c r="J14" s="5">
        <v>4</v>
      </c>
      <c r="K14" s="6" t="s">
        <v>23</v>
      </c>
      <c r="Y14" t="s">
        <v>24</v>
      </c>
      <c r="Z14" s="9">
        <v>11.73</v>
      </c>
    </row>
    <row r="15" spans="3:26" x14ac:dyDescent="0.25">
      <c r="C15" t="s">
        <v>25</v>
      </c>
      <c r="D15" t="s">
        <v>26</v>
      </c>
      <c r="E15" t="s">
        <v>27</v>
      </c>
      <c r="F15" s="2">
        <v>2100</v>
      </c>
      <c r="G15" s="3">
        <v>414</v>
      </c>
      <c r="J15" s="5">
        <v>5</v>
      </c>
      <c r="K15" s="6" t="s">
        <v>28</v>
      </c>
      <c r="Y15" t="s">
        <v>29</v>
      </c>
      <c r="Z15" s="9">
        <v>8.7899999999999991</v>
      </c>
    </row>
    <row r="16" spans="3:26" x14ac:dyDescent="0.25">
      <c r="C16" t="s">
        <v>7</v>
      </c>
      <c r="D16" t="s">
        <v>13</v>
      </c>
      <c r="E16" t="s">
        <v>30</v>
      </c>
      <c r="F16" s="2">
        <v>8869</v>
      </c>
      <c r="G16" s="3">
        <v>432</v>
      </c>
      <c r="J16" s="5">
        <v>6</v>
      </c>
      <c r="K16" s="6" t="s">
        <v>31</v>
      </c>
      <c r="Y16" t="s">
        <v>32</v>
      </c>
      <c r="Z16" s="9">
        <v>3.11</v>
      </c>
    </row>
    <row r="17" spans="3:26" x14ac:dyDescent="0.25">
      <c r="C17" t="s">
        <v>25</v>
      </c>
      <c r="D17" t="s">
        <v>33</v>
      </c>
      <c r="E17" t="s">
        <v>77</v>
      </c>
      <c r="F17" s="2">
        <v>2681</v>
      </c>
      <c r="G17" s="3">
        <v>54</v>
      </c>
      <c r="J17" s="5">
        <v>7</v>
      </c>
      <c r="K17" s="6" t="s">
        <v>35</v>
      </c>
      <c r="Y17" t="s">
        <v>22</v>
      </c>
      <c r="Z17" s="9">
        <v>6.47</v>
      </c>
    </row>
    <row r="18" spans="3:26" x14ac:dyDescent="0.25">
      <c r="C18" t="s">
        <v>12</v>
      </c>
      <c r="D18" t="s">
        <v>13</v>
      </c>
      <c r="E18" t="s">
        <v>36</v>
      </c>
      <c r="F18" s="2">
        <v>5012</v>
      </c>
      <c r="G18" s="3">
        <v>210</v>
      </c>
      <c r="J18" s="5">
        <v>8</v>
      </c>
      <c r="K18" s="6" t="s">
        <v>37</v>
      </c>
      <c r="Y18" t="s">
        <v>38</v>
      </c>
      <c r="Z18" s="9">
        <v>7.64</v>
      </c>
    </row>
    <row r="19" spans="3:26" x14ac:dyDescent="0.25">
      <c r="C19" t="s">
        <v>39</v>
      </c>
      <c r="D19" t="s">
        <v>33</v>
      </c>
      <c r="E19" t="s">
        <v>16</v>
      </c>
      <c r="F19" s="2">
        <v>1281</v>
      </c>
      <c r="G19" s="3">
        <v>75</v>
      </c>
      <c r="J19" s="5">
        <v>9</v>
      </c>
      <c r="K19" s="6" t="s">
        <v>40</v>
      </c>
      <c r="Y19" t="s">
        <v>41</v>
      </c>
      <c r="Z19" s="9">
        <v>10.62</v>
      </c>
    </row>
    <row r="20" spans="3:26" x14ac:dyDescent="0.25">
      <c r="C20" t="s">
        <v>42</v>
      </c>
      <c r="D20" t="s">
        <v>8</v>
      </c>
      <c r="E20" t="s">
        <v>16</v>
      </c>
      <c r="F20" s="2">
        <v>4991</v>
      </c>
      <c r="G20" s="3">
        <v>12</v>
      </c>
      <c r="J20" s="5">
        <v>10</v>
      </c>
      <c r="K20" s="6" t="s">
        <v>43</v>
      </c>
      <c r="Y20" t="s">
        <v>44</v>
      </c>
      <c r="Z20" s="9">
        <v>9</v>
      </c>
    </row>
    <row r="21" spans="3:26" x14ac:dyDescent="0.25">
      <c r="C21" t="s">
        <v>45</v>
      </c>
      <c r="D21" t="s">
        <v>26</v>
      </c>
      <c r="E21" t="s">
        <v>27</v>
      </c>
      <c r="F21" s="2">
        <v>1785</v>
      </c>
      <c r="G21" s="3">
        <v>462</v>
      </c>
      <c r="Y21" t="s">
        <v>36</v>
      </c>
      <c r="Z21" s="9">
        <v>9.77</v>
      </c>
    </row>
    <row r="22" spans="3:26" x14ac:dyDescent="0.25">
      <c r="C22" t="s">
        <v>46</v>
      </c>
      <c r="D22" t="s">
        <v>8</v>
      </c>
      <c r="E22" t="s">
        <v>32</v>
      </c>
      <c r="F22" s="2">
        <v>3983</v>
      </c>
      <c r="G22" s="3">
        <v>144</v>
      </c>
      <c r="Y22" t="s">
        <v>47</v>
      </c>
      <c r="Z22" s="9">
        <v>6.49</v>
      </c>
    </row>
    <row r="23" spans="3:26" x14ac:dyDescent="0.25">
      <c r="C23" t="s">
        <v>17</v>
      </c>
      <c r="D23" t="s">
        <v>33</v>
      </c>
      <c r="E23" t="s">
        <v>29</v>
      </c>
      <c r="F23" s="2">
        <v>2646</v>
      </c>
      <c r="G23" s="3">
        <v>120</v>
      </c>
      <c r="Y23" t="s">
        <v>48</v>
      </c>
      <c r="Z23" s="9">
        <v>4.97</v>
      </c>
    </row>
    <row r="24" spans="3:26" x14ac:dyDescent="0.25">
      <c r="C24" t="s">
        <v>45</v>
      </c>
      <c r="D24" t="s">
        <v>49</v>
      </c>
      <c r="E24" t="s">
        <v>11</v>
      </c>
      <c r="F24" s="2">
        <v>252</v>
      </c>
      <c r="G24" s="3">
        <v>54</v>
      </c>
      <c r="Y24" t="s">
        <v>27</v>
      </c>
      <c r="Z24" s="9">
        <v>13.15</v>
      </c>
    </row>
    <row r="25" spans="3:26" x14ac:dyDescent="0.25">
      <c r="C25" t="s">
        <v>46</v>
      </c>
      <c r="D25" t="s">
        <v>13</v>
      </c>
      <c r="E25" t="s">
        <v>27</v>
      </c>
      <c r="F25" s="2">
        <v>2464</v>
      </c>
      <c r="G25" s="3">
        <v>234</v>
      </c>
      <c r="Y25" t="s">
        <v>50</v>
      </c>
      <c r="Z25" s="9">
        <v>5.6</v>
      </c>
    </row>
    <row r="26" spans="3:26" x14ac:dyDescent="0.25">
      <c r="C26" t="s">
        <v>46</v>
      </c>
      <c r="D26" t="s">
        <v>13</v>
      </c>
      <c r="E26" t="s">
        <v>51</v>
      </c>
      <c r="F26" s="2">
        <v>2114</v>
      </c>
      <c r="G26" s="3">
        <v>66</v>
      </c>
      <c r="Y26" t="s">
        <v>52</v>
      </c>
      <c r="Z26" s="9">
        <v>16.73</v>
      </c>
    </row>
    <row r="27" spans="3:26" x14ac:dyDescent="0.25">
      <c r="C27" t="s">
        <v>25</v>
      </c>
      <c r="D27" t="s">
        <v>8</v>
      </c>
      <c r="E27" t="s">
        <v>77</v>
      </c>
      <c r="F27" s="2">
        <v>7693</v>
      </c>
      <c r="G27" s="3">
        <v>87</v>
      </c>
      <c r="Y27" t="s">
        <v>53</v>
      </c>
      <c r="Z27" s="9">
        <v>10.38</v>
      </c>
    </row>
    <row r="28" spans="3:26" x14ac:dyDescent="0.25">
      <c r="C28" t="s">
        <v>42</v>
      </c>
      <c r="D28" t="s">
        <v>49</v>
      </c>
      <c r="E28" t="s">
        <v>41</v>
      </c>
      <c r="F28" s="2">
        <v>15610</v>
      </c>
      <c r="G28" s="3">
        <v>339</v>
      </c>
      <c r="Y28" t="s">
        <v>51</v>
      </c>
      <c r="Z28" s="9">
        <v>7.16</v>
      </c>
    </row>
    <row r="29" spans="3:26" x14ac:dyDescent="0.25">
      <c r="C29" t="s">
        <v>20</v>
      </c>
      <c r="D29" t="s">
        <v>49</v>
      </c>
      <c r="E29" t="s">
        <v>36</v>
      </c>
      <c r="F29" s="2">
        <v>336</v>
      </c>
      <c r="G29" s="3">
        <v>144</v>
      </c>
      <c r="Y29" t="s">
        <v>9</v>
      </c>
      <c r="Z29" s="9">
        <v>14.49</v>
      </c>
    </row>
    <row r="30" spans="3:26" x14ac:dyDescent="0.25">
      <c r="C30" t="s">
        <v>45</v>
      </c>
      <c r="D30" t="s">
        <v>26</v>
      </c>
      <c r="E30" t="s">
        <v>41</v>
      </c>
      <c r="F30" s="2">
        <v>9443</v>
      </c>
      <c r="G30" s="3">
        <v>162</v>
      </c>
      <c r="Y30" t="s">
        <v>77</v>
      </c>
      <c r="Z30" s="9">
        <v>5.79</v>
      </c>
    </row>
    <row r="31" spans="3:26" x14ac:dyDescent="0.25">
      <c r="C31" t="s">
        <v>17</v>
      </c>
      <c r="D31" t="s">
        <v>49</v>
      </c>
      <c r="E31" t="s">
        <v>47</v>
      </c>
      <c r="F31" s="2">
        <v>8155</v>
      </c>
      <c r="G31" s="3">
        <v>90</v>
      </c>
      <c r="Y31" t="s">
        <v>14</v>
      </c>
      <c r="Z31" s="9">
        <v>8.65</v>
      </c>
    </row>
    <row r="32" spans="3:26" x14ac:dyDescent="0.25">
      <c r="C32" t="s">
        <v>12</v>
      </c>
      <c r="D32" t="s">
        <v>33</v>
      </c>
      <c r="E32" t="s">
        <v>47</v>
      </c>
      <c r="F32" s="2">
        <v>1701</v>
      </c>
      <c r="G32" s="3">
        <v>234</v>
      </c>
      <c r="Y32" t="s">
        <v>30</v>
      </c>
      <c r="Z32" s="9">
        <v>12.37</v>
      </c>
    </row>
    <row r="33" spans="3:7" x14ac:dyDescent="0.25">
      <c r="C33" t="s">
        <v>54</v>
      </c>
      <c r="D33" t="s">
        <v>33</v>
      </c>
      <c r="E33" t="s">
        <v>36</v>
      </c>
      <c r="F33" s="2">
        <v>2205</v>
      </c>
      <c r="G33" s="3">
        <v>141</v>
      </c>
    </row>
    <row r="34" spans="3:7" x14ac:dyDescent="0.25">
      <c r="C34" t="s">
        <v>12</v>
      </c>
      <c r="D34" t="s">
        <v>8</v>
      </c>
      <c r="E34" t="s">
        <v>38</v>
      </c>
      <c r="F34" s="2">
        <v>1771</v>
      </c>
      <c r="G34" s="3">
        <v>204</v>
      </c>
    </row>
    <row r="35" spans="3:7" x14ac:dyDescent="0.25">
      <c r="C35" t="s">
        <v>20</v>
      </c>
      <c r="D35" t="s">
        <v>13</v>
      </c>
      <c r="E35" t="s">
        <v>24</v>
      </c>
      <c r="F35" s="2">
        <v>2114</v>
      </c>
      <c r="G35" s="3">
        <v>186</v>
      </c>
    </row>
    <row r="36" spans="3:7" x14ac:dyDescent="0.25">
      <c r="C36" t="s">
        <v>20</v>
      </c>
      <c r="D36" t="s">
        <v>21</v>
      </c>
      <c r="E36" t="s">
        <v>11</v>
      </c>
      <c r="F36" s="2">
        <v>10311</v>
      </c>
      <c r="G36" s="3">
        <v>231</v>
      </c>
    </row>
    <row r="37" spans="3:7" x14ac:dyDescent="0.25">
      <c r="C37" t="s">
        <v>46</v>
      </c>
      <c r="D37" t="s">
        <v>26</v>
      </c>
      <c r="E37" t="s">
        <v>29</v>
      </c>
      <c r="F37" s="2">
        <v>21</v>
      </c>
      <c r="G37" s="3">
        <v>168</v>
      </c>
    </row>
    <row r="38" spans="3:7" x14ac:dyDescent="0.25">
      <c r="C38" t="s">
        <v>54</v>
      </c>
      <c r="D38" t="s">
        <v>13</v>
      </c>
      <c r="E38" t="s">
        <v>41</v>
      </c>
      <c r="F38" s="2">
        <v>1974</v>
      </c>
      <c r="G38" s="3">
        <v>195</v>
      </c>
    </row>
    <row r="39" spans="3:7" x14ac:dyDescent="0.25">
      <c r="C39" t="s">
        <v>42</v>
      </c>
      <c r="D39" t="s">
        <v>21</v>
      </c>
      <c r="E39" t="s">
        <v>47</v>
      </c>
      <c r="F39" s="2">
        <v>6314</v>
      </c>
      <c r="G39" s="3">
        <v>15</v>
      </c>
    </row>
    <row r="40" spans="3:7" x14ac:dyDescent="0.25">
      <c r="C40" t="s">
        <v>54</v>
      </c>
      <c r="D40" t="s">
        <v>8</v>
      </c>
      <c r="E40" t="s">
        <v>47</v>
      </c>
      <c r="F40" s="2">
        <v>4683</v>
      </c>
      <c r="G40" s="3">
        <v>30</v>
      </c>
    </row>
    <row r="41" spans="3:7" x14ac:dyDescent="0.25">
      <c r="C41" t="s">
        <v>20</v>
      </c>
      <c r="D41" t="s">
        <v>8</v>
      </c>
      <c r="E41" t="s">
        <v>48</v>
      </c>
      <c r="F41" s="2">
        <v>6398</v>
      </c>
      <c r="G41" s="3">
        <v>102</v>
      </c>
    </row>
    <row r="42" spans="3:7" x14ac:dyDescent="0.25">
      <c r="C42" t="s">
        <v>45</v>
      </c>
      <c r="D42" t="s">
        <v>13</v>
      </c>
      <c r="E42" t="s">
        <v>38</v>
      </c>
      <c r="F42" s="2">
        <v>553</v>
      </c>
      <c r="G42" s="3">
        <v>15</v>
      </c>
    </row>
    <row r="43" spans="3:7" x14ac:dyDescent="0.25">
      <c r="C43" t="s">
        <v>12</v>
      </c>
      <c r="D43" t="s">
        <v>26</v>
      </c>
      <c r="E43" t="s">
        <v>9</v>
      </c>
      <c r="F43" s="2">
        <v>7021</v>
      </c>
      <c r="G43" s="3">
        <v>183</v>
      </c>
    </row>
    <row r="44" spans="3:7" x14ac:dyDescent="0.25">
      <c r="C44" t="s">
        <v>7</v>
      </c>
      <c r="D44" t="s">
        <v>26</v>
      </c>
      <c r="E44" t="s">
        <v>36</v>
      </c>
      <c r="F44" s="2">
        <v>5817</v>
      </c>
      <c r="G44" s="3">
        <v>12</v>
      </c>
    </row>
    <row r="45" spans="3:7" x14ac:dyDescent="0.25">
      <c r="C45" t="s">
        <v>20</v>
      </c>
      <c r="D45" t="s">
        <v>26</v>
      </c>
      <c r="E45" t="s">
        <v>16</v>
      </c>
      <c r="F45" s="2">
        <v>3976</v>
      </c>
      <c r="G45" s="3">
        <v>72</v>
      </c>
    </row>
    <row r="46" spans="3:7" x14ac:dyDescent="0.25">
      <c r="C46" t="s">
        <v>25</v>
      </c>
      <c r="D46" t="s">
        <v>33</v>
      </c>
      <c r="E46" t="s">
        <v>52</v>
      </c>
      <c r="F46" s="2">
        <v>1134</v>
      </c>
      <c r="G46" s="3">
        <v>282</v>
      </c>
    </row>
    <row r="47" spans="3:7" x14ac:dyDescent="0.25">
      <c r="C47" t="s">
        <v>45</v>
      </c>
      <c r="D47" t="s">
        <v>26</v>
      </c>
      <c r="E47" t="s">
        <v>53</v>
      </c>
      <c r="F47" s="2">
        <v>6027</v>
      </c>
      <c r="G47" s="3">
        <v>144</v>
      </c>
    </row>
    <row r="48" spans="3:7" x14ac:dyDescent="0.25">
      <c r="C48" t="s">
        <v>25</v>
      </c>
      <c r="D48" t="s">
        <v>8</v>
      </c>
      <c r="E48" t="s">
        <v>29</v>
      </c>
      <c r="F48" s="2">
        <v>1904</v>
      </c>
      <c r="G48" s="3">
        <v>405</v>
      </c>
    </row>
    <row r="49" spans="3:7" x14ac:dyDescent="0.25">
      <c r="C49" t="s">
        <v>39</v>
      </c>
      <c r="D49" t="s">
        <v>49</v>
      </c>
      <c r="E49" t="s">
        <v>14</v>
      </c>
      <c r="F49" s="2">
        <v>3262</v>
      </c>
      <c r="G49" s="3">
        <v>75</v>
      </c>
    </row>
    <row r="50" spans="3:7" x14ac:dyDescent="0.25">
      <c r="C50" t="s">
        <v>7</v>
      </c>
      <c r="D50" t="s">
        <v>49</v>
      </c>
      <c r="E50" t="s">
        <v>52</v>
      </c>
      <c r="F50" s="2">
        <v>2289</v>
      </c>
      <c r="G50" s="3">
        <v>135</v>
      </c>
    </row>
    <row r="51" spans="3:7" x14ac:dyDescent="0.25">
      <c r="C51" t="s">
        <v>42</v>
      </c>
      <c r="D51" t="s">
        <v>49</v>
      </c>
      <c r="E51" t="s">
        <v>52</v>
      </c>
      <c r="F51" s="2">
        <v>6986</v>
      </c>
      <c r="G51" s="3">
        <v>21</v>
      </c>
    </row>
    <row r="52" spans="3:7" x14ac:dyDescent="0.25">
      <c r="C52" t="s">
        <v>45</v>
      </c>
      <c r="D52" t="s">
        <v>33</v>
      </c>
      <c r="E52" t="s">
        <v>47</v>
      </c>
      <c r="F52" s="2">
        <v>4417</v>
      </c>
      <c r="G52" s="3">
        <v>153</v>
      </c>
    </row>
    <row r="53" spans="3:7" x14ac:dyDescent="0.25">
      <c r="C53" t="s">
        <v>25</v>
      </c>
      <c r="D53" t="s">
        <v>49</v>
      </c>
      <c r="E53" t="s">
        <v>24</v>
      </c>
      <c r="F53" s="2">
        <v>1442</v>
      </c>
      <c r="G53" s="3">
        <v>15</v>
      </c>
    </row>
    <row r="54" spans="3:7" x14ac:dyDescent="0.25">
      <c r="C54" t="s">
        <v>46</v>
      </c>
      <c r="D54" t="s">
        <v>13</v>
      </c>
      <c r="E54" t="s">
        <v>16</v>
      </c>
      <c r="F54" s="2">
        <v>2415</v>
      </c>
      <c r="G54" s="3">
        <v>255</v>
      </c>
    </row>
    <row r="55" spans="3:7" x14ac:dyDescent="0.25">
      <c r="C55" t="s">
        <v>45</v>
      </c>
      <c r="D55" t="s">
        <v>8</v>
      </c>
      <c r="E55" t="s">
        <v>38</v>
      </c>
      <c r="F55" s="2">
        <v>238</v>
      </c>
      <c r="G55" s="3">
        <v>18</v>
      </c>
    </row>
    <row r="56" spans="3:7" x14ac:dyDescent="0.25">
      <c r="C56" t="s">
        <v>25</v>
      </c>
      <c r="D56" t="s">
        <v>8</v>
      </c>
      <c r="E56" t="s">
        <v>47</v>
      </c>
      <c r="F56" s="2">
        <v>4949</v>
      </c>
      <c r="G56" s="3">
        <v>189</v>
      </c>
    </row>
    <row r="57" spans="3:7" x14ac:dyDescent="0.25">
      <c r="C57" t="s">
        <v>42</v>
      </c>
      <c r="D57" t="s">
        <v>33</v>
      </c>
      <c r="E57" t="s">
        <v>14</v>
      </c>
      <c r="F57" s="2">
        <v>5075</v>
      </c>
      <c r="G57" s="3">
        <v>21</v>
      </c>
    </row>
    <row r="58" spans="3:7" x14ac:dyDescent="0.25">
      <c r="C58" t="s">
        <v>46</v>
      </c>
      <c r="D58" t="s">
        <v>21</v>
      </c>
      <c r="E58" t="s">
        <v>29</v>
      </c>
      <c r="F58" s="2">
        <v>9198</v>
      </c>
      <c r="G58" s="3">
        <v>36</v>
      </c>
    </row>
    <row r="59" spans="3:7" x14ac:dyDescent="0.25">
      <c r="C59" t="s">
        <v>25</v>
      </c>
      <c r="D59" t="s">
        <v>49</v>
      </c>
      <c r="E59" t="s">
        <v>51</v>
      </c>
      <c r="F59" s="2">
        <v>3339</v>
      </c>
      <c r="G59" s="3">
        <v>75</v>
      </c>
    </row>
    <row r="60" spans="3:7" x14ac:dyDescent="0.25">
      <c r="C60" t="s">
        <v>7</v>
      </c>
      <c r="D60" t="s">
        <v>49</v>
      </c>
      <c r="E60" t="s">
        <v>32</v>
      </c>
      <c r="F60" s="2">
        <v>5019</v>
      </c>
      <c r="G60" s="3">
        <v>156</v>
      </c>
    </row>
    <row r="61" spans="3:7" x14ac:dyDescent="0.25">
      <c r="C61" t="s">
        <v>42</v>
      </c>
      <c r="D61" t="s">
        <v>21</v>
      </c>
      <c r="E61" t="s">
        <v>29</v>
      </c>
      <c r="F61" s="2">
        <v>16184</v>
      </c>
      <c r="G61" s="3">
        <v>39</v>
      </c>
    </row>
    <row r="62" spans="3:7" x14ac:dyDescent="0.25">
      <c r="C62" t="s">
        <v>25</v>
      </c>
      <c r="D62" t="s">
        <v>21</v>
      </c>
      <c r="E62" t="s">
        <v>44</v>
      </c>
      <c r="F62" s="2">
        <v>497</v>
      </c>
      <c r="G62" s="3">
        <v>63</v>
      </c>
    </row>
    <row r="63" spans="3:7" x14ac:dyDescent="0.25">
      <c r="C63" t="s">
        <v>45</v>
      </c>
      <c r="D63" t="s">
        <v>21</v>
      </c>
      <c r="E63" t="s">
        <v>51</v>
      </c>
      <c r="F63" s="2">
        <v>8211</v>
      </c>
      <c r="G63" s="3">
        <v>75</v>
      </c>
    </row>
    <row r="64" spans="3:7" x14ac:dyDescent="0.25">
      <c r="C64" t="s">
        <v>45</v>
      </c>
      <c r="D64" t="s">
        <v>33</v>
      </c>
      <c r="E64" t="s">
        <v>53</v>
      </c>
      <c r="F64" s="2">
        <v>6580</v>
      </c>
      <c r="G64" s="3">
        <v>183</v>
      </c>
    </row>
    <row r="65" spans="3:7" x14ac:dyDescent="0.25">
      <c r="C65" t="s">
        <v>20</v>
      </c>
      <c r="D65" t="s">
        <v>13</v>
      </c>
      <c r="E65" t="s">
        <v>11</v>
      </c>
      <c r="F65" s="2">
        <v>4760</v>
      </c>
      <c r="G65" s="3">
        <v>69</v>
      </c>
    </row>
    <row r="66" spans="3:7" x14ac:dyDescent="0.25">
      <c r="C66" t="s">
        <v>7</v>
      </c>
      <c r="D66" t="s">
        <v>21</v>
      </c>
      <c r="E66" t="s">
        <v>27</v>
      </c>
      <c r="F66" s="2">
        <v>5439</v>
      </c>
      <c r="G66" s="3">
        <v>30</v>
      </c>
    </row>
    <row r="67" spans="3:7" x14ac:dyDescent="0.25">
      <c r="C67" t="s">
        <v>20</v>
      </c>
      <c r="D67" t="s">
        <v>49</v>
      </c>
      <c r="E67" t="s">
        <v>32</v>
      </c>
      <c r="F67" s="2">
        <v>1463</v>
      </c>
      <c r="G67" s="3">
        <v>39</v>
      </c>
    </row>
    <row r="68" spans="3:7" x14ac:dyDescent="0.25">
      <c r="C68" t="s">
        <v>46</v>
      </c>
      <c r="D68" t="s">
        <v>49</v>
      </c>
      <c r="E68" t="s">
        <v>14</v>
      </c>
      <c r="F68" s="2">
        <v>7777</v>
      </c>
      <c r="G68" s="3">
        <v>504</v>
      </c>
    </row>
    <row r="69" spans="3:7" x14ac:dyDescent="0.25">
      <c r="C69" t="s">
        <v>17</v>
      </c>
      <c r="D69" t="s">
        <v>8</v>
      </c>
      <c r="E69" t="s">
        <v>51</v>
      </c>
      <c r="F69" s="2">
        <v>1085</v>
      </c>
      <c r="G69" s="3">
        <v>273</v>
      </c>
    </row>
    <row r="70" spans="3:7" x14ac:dyDescent="0.25">
      <c r="C70" t="s">
        <v>42</v>
      </c>
      <c r="D70" t="s">
        <v>8</v>
      </c>
      <c r="E70" t="s">
        <v>77</v>
      </c>
      <c r="F70" s="2">
        <v>182</v>
      </c>
      <c r="G70" s="3">
        <v>48</v>
      </c>
    </row>
    <row r="71" spans="3:7" x14ac:dyDescent="0.25">
      <c r="C71" t="s">
        <v>25</v>
      </c>
      <c r="D71" t="s">
        <v>49</v>
      </c>
      <c r="E71" t="s">
        <v>52</v>
      </c>
      <c r="F71" s="2">
        <v>4242</v>
      </c>
      <c r="G71" s="3">
        <v>207</v>
      </c>
    </row>
    <row r="72" spans="3:7" x14ac:dyDescent="0.25">
      <c r="C72" t="s">
        <v>25</v>
      </c>
      <c r="D72" t="s">
        <v>21</v>
      </c>
      <c r="E72" t="s">
        <v>14</v>
      </c>
      <c r="F72" s="2">
        <v>6118</v>
      </c>
      <c r="G72" s="3">
        <v>9</v>
      </c>
    </row>
    <row r="73" spans="3:7" x14ac:dyDescent="0.25">
      <c r="C73" t="s">
        <v>54</v>
      </c>
      <c r="D73" t="s">
        <v>21</v>
      </c>
      <c r="E73" t="s">
        <v>47</v>
      </c>
      <c r="F73" s="2">
        <v>2317</v>
      </c>
      <c r="G73" s="3">
        <v>261</v>
      </c>
    </row>
    <row r="74" spans="3:7" x14ac:dyDescent="0.25">
      <c r="C74" t="s">
        <v>25</v>
      </c>
      <c r="D74" t="s">
        <v>33</v>
      </c>
      <c r="E74" t="s">
        <v>29</v>
      </c>
      <c r="F74" s="2">
        <v>938</v>
      </c>
      <c r="G74" s="3">
        <v>6</v>
      </c>
    </row>
    <row r="75" spans="3:7" x14ac:dyDescent="0.25">
      <c r="C75" t="s">
        <v>12</v>
      </c>
      <c r="D75" t="s">
        <v>8</v>
      </c>
      <c r="E75" t="s">
        <v>24</v>
      </c>
      <c r="F75" s="2">
        <v>9709</v>
      </c>
      <c r="G75" s="3">
        <v>30</v>
      </c>
    </row>
    <row r="76" spans="3:7" x14ac:dyDescent="0.25">
      <c r="C76" t="s">
        <v>39</v>
      </c>
      <c r="D76" t="s">
        <v>49</v>
      </c>
      <c r="E76" t="s">
        <v>41</v>
      </c>
      <c r="F76" s="2">
        <v>2205</v>
      </c>
      <c r="G76" s="3">
        <v>138</v>
      </c>
    </row>
    <row r="77" spans="3:7" x14ac:dyDescent="0.25">
      <c r="C77" t="s">
        <v>39</v>
      </c>
      <c r="D77" t="s">
        <v>8</v>
      </c>
      <c r="E77" t="s">
        <v>32</v>
      </c>
      <c r="F77" s="2">
        <v>4487</v>
      </c>
      <c r="G77" s="3">
        <v>111</v>
      </c>
    </row>
    <row r="78" spans="3:7" x14ac:dyDescent="0.25">
      <c r="C78" t="s">
        <v>42</v>
      </c>
      <c r="D78" t="s">
        <v>13</v>
      </c>
      <c r="E78" t="s">
        <v>22</v>
      </c>
      <c r="F78" s="2">
        <v>2415</v>
      </c>
      <c r="G78" s="3">
        <v>15</v>
      </c>
    </row>
    <row r="79" spans="3:7" x14ac:dyDescent="0.25">
      <c r="C79" t="s">
        <v>7</v>
      </c>
      <c r="D79" t="s">
        <v>49</v>
      </c>
      <c r="E79" t="s">
        <v>38</v>
      </c>
      <c r="F79" s="2">
        <v>4018</v>
      </c>
      <c r="G79" s="3">
        <v>162</v>
      </c>
    </row>
    <row r="80" spans="3:7" x14ac:dyDescent="0.25">
      <c r="C80" t="s">
        <v>42</v>
      </c>
      <c r="D80" t="s">
        <v>49</v>
      </c>
      <c r="E80" t="s">
        <v>38</v>
      </c>
      <c r="F80" s="2">
        <v>861</v>
      </c>
      <c r="G80" s="3">
        <v>195</v>
      </c>
    </row>
    <row r="81" spans="3:7" x14ac:dyDescent="0.25">
      <c r="C81" t="s">
        <v>54</v>
      </c>
      <c r="D81" t="s">
        <v>33</v>
      </c>
      <c r="E81" t="s">
        <v>16</v>
      </c>
      <c r="F81" s="2">
        <v>5586</v>
      </c>
      <c r="G81" s="3">
        <v>525</v>
      </c>
    </row>
    <row r="82" spans="3:7" x14ac:dyDescent="0.25">
      <c r="C82" t="s">
        <v>39</v>
      </c>
      <c r="D82" t="s">
        <v>49</v>
      </c>
      <c r="E82" t="s">
        <v>30</v>
      </c>
      <c r="F82" s="2">
        <v>2226</v>
      </c>
      <c r="G82" s="3">
        <v>48</v>
      </c>
    </row>
    <row r="83" spans="3:7" x14ac:dyDescent="0.25">
      <c r="C83" t="s">
        <v>17</v>
      </c>
      <c r="D83" t="s">
        <v>49</v>
      </c>
      <c r="E83" t="s">
        <v>53</v>
      </c>
      <c r="F83" s="2">
        <v>14329</v>
      </c>
      <c r="G83" s="3">
        <v>150</v>
      </c>
    </row>
    <row r="84" spans="3:7" x14ac:dyDescent="0.25">
      <c r="C84" t="s">
        <v>17</v>
      </c>
      <c r="D84" t="s">
        <v>49</v>
      </c>
      <c r="E84" t="s">
        <v>41</v>
      </c>
      <c r="F84" s="2">
        <v>8463</v>
      </c>
      <c r="G84" s="3">
        <v>492</v>
      </c>
    </row>
    <row r="85" spans="3:7" x14ac:dyDescent="0.25">
      <c r="C85" t="s">
        <v>42</v>
      </c>
      <c r="D85" t="s">
        <v>49</v>
      </c>
      <c r="E85" t="s">
        <v>51</v>
      </c>
      <c r="F85" s="2">
        <v>2891</v>
      </c>
      <c r="G85" s="3">
        <v>102</v>
      </c>
    </row>
    <row r="86" spans="3:7" x14ac:dyDescent="0.25">
      <c r="C86" t="s">
        <v>46</v>
      </c>
      <c r="D86" t="s">
        <v>21</v>
      </c>
      <c r="E86" t="s">
        <v>47</v>
      </c>
      <c r="F86" s="2">
        <v>3773</v>
      </c>
      <c r="G86" s="3">
        <v>165</v>
      </c>
    </row>
    <row r="87" spans="3:7" x14ac:dyDescent="0.25">
      <c r="C87" t="s">
        <v>20</v>
      </c>
      <c r="D87" t="s">
        <v>21</v>
      </c>
      <c r="E87" t="s">
        <v>53</v>
      </c>
      <c r="F87" s="2">
        <v>854</v>
      </c>
      <c r="G87" s="3">
        <v>309</v>
      </c>
    </row>
    <row r="88" spans="3:7" x14ac:dyDescent="0.25">
      <c r="C88" t="s">
        <v>25</v>
      </c>
      <c r="D88" t="s">
        <v>21</v>
      </c>
      <c r="E88" t="s">
        <v>32</v>
      </c>
      <c r="F88" s="2">
        <v>4970</v>
      </c>
      <c r="G88" s="3">
        <v>156</v>
      </c>
    </row>
    <row r="89" spans="3:7" x14ac:dyDescent="0.25">
      <c r="C89" t="s">
        <v>17</v>
      </c>
      <c r="D89" t="s">
        <v>13</v>
      </c>
      <c r="E89" t="s">
        <v>50</v>
      </c>
      <c r="F89" s="2">
        <v>98</v>
      </c>
      <c r="G89" s="3">
        <v>159</v>
      </c>
    </row>
    <row r="90" spans="3:7" x14ac:dyDescent="0.25">
      <c r="C90" t="s">
        <v>42</v>
      </c>
      <c r="D90" t="s">
        <v>13</v>
      </c>
      <c r="E90" t="s">
        <v>24</v>
      </c>
      <c r="F90" s="2">
        <v>13391</v>
      </c>
      <c r="G90" s="3">
        <v>201</v>
      </c>
    </row>
    <row r="91" spans="3:7" x14ac:dyDescent="0.25">
      <c r="C91" t="s">
        <v>12</v>
      </c>
      <c r="D91" t="s">
        <v>26</v>
      </c>
      <c r="E91" t="s">
        <v>77</v>
      </c>
      <c r="F91" s="2">
        <v>8890</v>
      </c>
      <c r="G91" s="3">
        <v>210</v>
      </c>
    </row>
    <row r="92" spans="3:7" x14ac:dyDescent="0.25">
      <c r="C92" t="s">
        <v>45</v>
      </c>
      <c r="D92" t="s">
        <v>33</v>
      </c>
      <c r="E92" t="s">
        <v>11</v>
      </c>
      <c r="F92" s="2">
        <v>56</v>
      </c>
      <c r="G92" s="3">
        <v>51</v>
      </c>
    </row>
    <row r="93" spans="3:7" x14ac:dyDescent="0.25">
      <c r="C93" t="s">
        <v>46</v>
      </c>
      <c r="D93" t="s">
        <v>21</v>
      </c>
      <c r="E93" t="s">
        <v>27</v>
      </c>
      <c r="F93" s="2">
        <v>3339</v>
      </c>
      <c r="G93" s="3">
        <v>39</v>
      </c>
    </row>
    <row r="94" spans="3:7" x14ac:dyDescent="0.25">
      <c r="C94" t="s">
        <v>54</v>
      </c>
      <c r="D94" t="s">
        <v>13</v>
      </c>
      <c r="E94" t="s">
        <v>22</v>
      </c>
      <c r="F94" s="2">
        <v>3808</v>
      </c>
      <c r="G94" s="3">
        <v>279</v>
      </c>
    </row>
    <row r="95" spans="3:7" x14ac:dyDescent="0.25">
      <c r="C95" t="s">
        <v>54</v>
      </c>
      <c r="D95" t="s">
        <v>33</v>
      </c>
      <c r="E95" t="s">
        <v>11</v>
      </c>
      <c r="F95" s="2">
        <v>63</v>
      </c>
      <c r="G95" s="3">
        <v>123</v>
      </c>
    </row>
    <row r="96" spans="3:7" x14ac:dyDescent="0.25">
      <c r="C96" t="s">
        <v>45</v>
      </c>
      <c r="D96" t="s">
        <v>26</v>
      </c>
      <c r="E96" t="s">
        <v>52</v>
      </c>
      <c r="F96" s="2">
        <v>7812</v>
      </c>
      <c r="G96" s="3">
        <v>81</v>
      </c>
    </row>
    <row r="97" spans="3:7" x14ac:dyDescent="0.25">
      <c r="C97" t="s">
        <v>7</v>
      </c>
      <c r="D97" t="s">
        <v>8</v>
      </c>
      <c r="E97" t="s">
        <v>38</v>
      </c>
      <c r="F97" s="2">
        <v>7693</v>
      </c>
      <c r="G97" s="3">
        <v>21</v>
      </c>
    </row>
    <row r="98" spans="3:7" x14ac:dyDescent="0.25">
      <c r="C98" t="s">
        <v>46</v>
      </c>
      <c r="D98" t="s">
        <v>21</v>
      </c>
      <c r="E98" t="s">
        <v>53</v>
      </c>
      <c r="F98" s="2">
        <v>973</v>
      </c>
      <c r="G98" s="3">
        <v>162</v>
      </c>
    </row>
    <row r="99" spans="3:7" x14ac:dyDescent="0.25">
      <c r="C99" t="s">
        <v>54</v>
      </c>
      <c r="D99" t="s">
        <v>13</v>
      </c>
      <c r="E99" t="s">
        <v>44</v>
      </c>
      <c r="F99" s="2">
        <v>567</v>
      </c>
      <c r="G99" s="3">
        <v>228</v>
      </c>
    </row>
    <row r="100" spans="3:7" x14ac:dyDescent="0.25">
      <c r="C100" t="s">
        <v>54</v>
      </c>
      <c r="D100" t="s">
        <v>21</v>
      </c>
      <c r="E100" t="s">
        <v>51</v>
      </c>
      <c r="F100" s="2">
        <v>2471</v>
      </c>
      <c r="G100" s="3">
        <v>342</v>
      </c>
    </row>
    <row r="101" spans="3:7" x14ac:dyDescent="0.25">
      <c r="C101" t="s">
        <v>42</v>
      </c>
      <c r="D101" t="s">
        <v>33</v>
      </c>
      <c r="E101" t="s">
        <v>11</v>
      </c>
      <c r="F101" s="2">
        <v>7189</v>
      </c>
      <c r="G101" s="3">
        <v>54</v>
      </c>
    </row>
    <row r="102" spans="3:7" x14ac:dyDescent="0.25">
      <c r="C102" t="s">
        <v>20</v>
      </c>
      <c r="D102" t="s">
        <v>13</v>
      </c>
      <c r="E102" t="s">
        <v>53</v>
      </c>
      <c r="F102" s="2">
        <v>7455</v>
      </c>
      <c r="G102" s="3">
        <v>216</v>
      </c>
    </row>
    <row r="103" spans="3:7" x14ac:dyDescent="0.25">
      <c r="C103" t="s">
        <v>46</v>
      </c>
      <c r="D103" t="s">
        <v>49</v>
      </c>
      <c r="E103" t="s">
        <v>50</v>
      </c>
      <c r="F103" s="2">
        <v>3108</v>
      </c>
      <c r="G103" s="3">
        <v>54</v>
      </c>
    </row>
    <row r="104" spans="3:7" x14ac:dyDescent="0.25">
      <c r="C104" t="s">
        <v>25</v>
      </c>
      <c r="D104" t="s">
        <v>33</v>
      </c>
      <c r="E104" t="s">
        <v>27</v>
      </c>
      <c r="F104" s="2">
        <v>469</v>
      </c>
      <c r="G104" s="3">
        <v>75</v>
      </c>
    </row>
    <row r="105" spans="3:7" x14ac:dyDescent="0.25">
      <c r="C105" t="s">
        <v>17</v>
      </c>
      <c r="D105" t="s">
        <v>8</v>
      </c>
      <c r="E105" t="s">
        <v>47</v>
      </c>
      <c r="F105" s="2">
        <v>2737</v>
      </c>
      <c r="G105" s="3">
        <v>93</v>
      </c>
    </row>
    <row r="106" spans="3:7" x14ac:dyDescent="0.25">
      <c r="C106" t="s">
        <v>17</v>
      </c>
      <c r="D106" t="s">
        <v>8</v>
      </c>
      <c r="E106" t="s">
        <v>27</v>
      </c>
      <c r="F106" s="2">
        <v>4305</v>
      </c>
      <c r="G106" s="3">
        <v>156</v>
      </c>
    </row>
    <row r="107" spans="3:7" x14ac:dyDescent="0.25">
      <c r="C107" t="s">
        <v>17</v>
      </c>
      <c r="D107" t="s">
        <v>33</v>
      </c>
      <c r="E107" t="s">
        <v>32</v>
      </c>
      <c r="F107" s="2">
        <v>2408</v>
      </c>
      <c r="G107" s="3">
        <v>9</v>
      </c>
    </row>
    <row r="108" spans="3:7" x14ac:dyDescent="0.25">
      <c r="C108" t="s">
        <v>46</v>
      </c>
      <c r="D108" t="s">
        <v>21</v>
      </c>
      <c r="E108" t="s">
        <v>38</v>
      </c>
      <c r="F108" s="2">
        <v>1281</v>
      </c>
      <c r="G108" s="3">
        <v>18</v>
      </c>
    </row>
    <row r="109" spans="3:7" x14ac:dyDescent="0.25">
      <c r="C109" t="s">
        <v>7</v>
      </c>
      <c r="D109" t="s">
        <v>13</v>
      </c>
      <c r="E109" t="s">
        <v>14</v>
      </c>
      <c r="F109" s="2">
        <v>12348</v>
      </c>
      <c r="G109" s="3">
        <v>234</v>
      </c>
    </row>
    <row r="110" spans="3:7" x14ac:dyDescent="0.25">
      <c r="C110" t="s">
        <v>46</v>
      </c>
      <c r="D110" t="s">
        <v>49</v>
      </c>
      <c r="E110" t="s">
        <v>53</v>
      </c>
      <c r="F110" s="2">
        <v>3689</v>
      </c>
      <c r="G110" s="3">
        <v>312</v>
      </c>
    </row>
    <row r="111" spans="3:7" x14ac:dyDescent="0.25">
      <c r="C111" t="s">
        <v>39</v>
      </c>
      <c r="D111" t="s">
        <v>21</v>
      </c>
      <c r="E111" t="s">
        <v>38</v>
      </c>
      <c r="F111" s="2">
        <v>2870</v>
      </c>
      <c r="G111" s="3">
        <v>300</v>
      </c>
    </row>
    <row r="112" spans="3:7" x14ac:dyDescent="0.25">
      <c r="C112" t="s">
        <v>45</v>
      </c>
      <c r="D112" t="s">
        <v>21</v>
      </c>
      <c r="E112" t="s">
        <v>52</v>
      </c>
      <c r="F112" s="2">
        <v>798</v>
      </c>
      <c r="G112" s="3">
        <v>519</v>
      </c>
    </row>
    <row r="113" spans="3:7" x14ac:dyDescent="0.25">
      <c r="C113" t="s">
        <v>20</v>
      </c>
      <c r="D113" t="s">
        <v>8</v>
      </c>
      <c r="E113" t="s">
        <v>44</v>
      </c>
      <c r="F113" s="2">
        <v>2933</v>
      </c>
      <c r="G113" s="3">
        <v>9</v>
      </c>
    </row>
    <row r="114" spans="3:7" x14ac:dyDescent="0.25">
      <c r="C114" t="s">
        <v>42</v>
      </c>
      <c r="D114" t="s">
        <v>13</v>
      </c>
      <c r="E114" t="s">
        <v>18</v>
      </c>
      <c r="F114" s="2">
        <v>2744</v>
      </c>
      <c r="G114" s="3">
        <v>9</v>
      </c>
    </row>
    <row r="115" spans="3:7" x14ac:dyDescent="0.25">
      <c r="C115" t="s">
        <v>7</v>
      </c>
      <c r="D115" t="s">
        <v>21</v>
      </c>
      <c r="E115" t="s">
        <v>30</v>
      </c>
      <c r="F115" s="2">
        <v>9772</v>
      </c>
      <c r="G115" s="3">
        <v>90</v>
      </c>
    </row>
    <row r="116" spans="3:7" x14ac:dyDescent="0.25">
      <c r="C116" t="s">
        <v>39</v>
      </c>
      <c r="D116" t="s">
        <v>49</v>
      </c>
      <c r="E116" t="s">
        <v>27</v>
      </c>
      <c r="F116" s="2">
        <v>1568</v>
      </c>
      <c r="G116" s="3">
        <v>96</v>
      </c>
    </row>
    <row r="117" spans="3:7" x14ac:dyDescent="0.25">
      <c r="C117" t="s">
        <v>45</v>
      </c>
      <c r="D117" t="s">
        <v>21</v>
      </c>
      <c r="E117" t="s">
        <v>29</v>
      </c>
      <c r="F117" s="2">
        <v>11417</v>
      </c>
      <c r="G117" s="3">
        <v>21</v>
      </c>
    </row>
    <row r="118" spans="3:7" x14ac:dyDescent="0.25">
      <c r="C118" t="s">
        <v>7</v>
      </c>
      <c r="D118" t="s">
        <v>49</v>
      </c>
      <c r="E118" t="s">
        <v>50</v>
      </c>
      <c r="F118" s="2">
        <v>6748</v>
      </c>
      <c r="G118" s="3">
        <v>48</v>
      </c>
    </row>
    <row r="119" spans="3:7" x14ac:dyDescent="0.25">
      <c r="C119" t="s">
        <v>54</v>
      </c>
      <c r="D119" t="s">
        <v>21</v>
      </c>
      <c r="E119" t="s">
        <v>52</v>
      </c>
      <c r="F119" s="2">
        <v>1407</v>
      </c>
      <c r="G119" s="3">
        <v>72</v>
      </c>
    </row>
    <row r="120" spans="3:7" x14ac:dyDescent="0.25">
      <c r="C120" t="s">
        <v>12</v>
      </c>
      <c r="D120" t="s">
        <v>13</v>
      </c>
      <c r="E120" t="s">
        <v>51</v>
      </c>
      <c r="F120" s="2">
        <v>2023</v>
      </c>
      <c r="G120" s="3">
        <v>168</v>
      </c>
    </row>
    <row r="121" spans="3:7" x14ac:dyDescent="0.25">
      <c r="C121" t="s">
        <v>42</v>
      </c>
      <c r="D121" t="s">
        <v>26</v>
      </c>
      <c r="E121" t="s">
        <v>50</v>
      </c>
      <c r="F121" s="2">
        <v>5236</v>
      </c>
      <c r="G121" s="3">
        <v>51</v>
      </c>
    </row>
    <row r="122" spans="3:7" x14ac:dyDescent="0.25">
      <c r="C122" t="s">
        <v>20</v>
      </c>
      <c r="D122" t="s">
        <v>21</v>
      </c>
      <c r="E122" t="s">
        <v>38</v>
      </c>
      <c r="F122" s="2">
        <v>1925</v>
      </c>
      <c r="G122" s="3">
        <v>192</v>
      </c>
    </row>
    <row r="123" spans="3:7" x14ac:dyDescent="0.25">
      <c r="C123" t="s">
        <v>39</v>
      </c>
      <c r="D123" t="s">
        <v>8</v>
      </c>
      <c r="E123" t="s">
        <v>16</v>
      </c>
      <c r="F123" s="2">
        <v>6608</v>
      </c>
      <c r="G123" s="3">
        <v>225</v>
      </c>
    </row>
    <row r="124" spans="3:7" x14ac:dyDescent="0.25">
      <c r="C124" t="s">
        <v>25</v>
      </c>
      <c r="D124" t="s">
        <v>49</v>
      </c>
      <c r="E124" t="s">
        <v>50</v>
      </c>
      <c r="F124" s="2">
        <v>8008</v>
      </c>
      <c r="G124" s="3">
        <v>456</v>
      </c>
    </row>
    <row r="125" spans="3:7" x14ac:dyDescent="0.25">
      <c r="C125" t="s">
        <v>54</v>
      </c>
      <c r="D125" t="s">
        <v>49</v>
      </c>
      <c r="E125" t="s">
        <v>27</v>
      </c>
      <c r="F125" s="2">
        <v>1428</v>
      </c>
      <c r="G125" s="3">
        <v>93</v>
      </c>
    </row>
    <row r="126" spans="3:7" x14ac:dyDescent="0.25">
      <c r="C126" t="s">
        <v>25</v>
      </c>
      <c r="D126" t="s">
        <v>49</v>
      </c>
      <c r="E126" t="s">
        <v>18</v>
      </c>
      <c r="F126" s="2">
        <v>525</v>
      </c>
      <c r="G126" s="3">
        <v>48</v>
      </c>
    </row>
    <row r="127" spans="3:7" x14ac:dyDescent="0.25">
      <c r="C127" t="s">
        <v>25</v>
      </c>
      <c r="D127" t="s">
        <v>8</v>
      </c>
      <c r="E127" t="s">
        <v>22</v>
      </c>
      <c r="F127" s="2">
        <v>1505</v>
      </c>
      <c r="G127" s="3">
        <v>102</v>
      </c>
    </row>
    <row r="128" spans="3:7" x14ac:dyDescent="0.25">
      <c r="C128" t="s">
        <v>39</v>
      </c>
      <c r="D128" t="s">
        <v>13</v>
      </c>
      <c r="E128" t="s">
        <v>9</v>
      </c>
      <c r="F128" s="2">
        <v>6755</v>
      </c>
      <c r="G128" s="3">
        <v>252</v>
      </c>
    </row>
    <row r="129" spans="3:7" x14ac:dyDescent="0.25">
      <c r="C129" t="s">
        <v>45</v>
      </c>
      <c r="D129" t="s">
        <v>8</v>
      </c>
      <c r="E129" t="s">
        <v>22</v>
      </c>
      <c r="F129" s="2">
        <v>11571</v>
      </c>
      <c r="G129" s="3">
        <v>138</v>
      </c>
    </row>
    <row r="130" spans="3:7" x14ac:dyDescent="0.25">
      <c r="C130" t="s">
        <v>7</v>
      </c>
      <c r="D130" t="s">
        <v>33</v>
      </c>
      <c r="E130" t="s">
        <v>27</v>
      </c>
      <c r="F130" s="2">
        <v>2541</v>
      </c>
      <c r="G130" s="3">
        <v>90</v>
      </c>
    </row>
    <row r="131" spans="3:7" x14ac:dyDescent="0.25">
      <c r="C131" t="s">
        <v>20</v>
      </c>
      <c r="D131" t="s">
        <v>8</v>
      </c>
      <c r="E131" t="s">
        <v>9</v>
      </c>
      <c r="F131" s="2">
        <v>1526</v>
      </c>
      <c r="G131" s="3">
        <v>240</v>
      </c>
    </row>
    <row r="132" spans="3:7" x14ac:dyDescent="0.25">
      <c r="C132" t="s">
        <v>7</v>
      </c>
      <c r="D132" t="s">
        <v>33</v>
      </c>
      <c r="E132" t="s">
        <v>18</v>
      </c>
      <c r="F132" s="2">
        <v>6125</v>
      </c>
      <c r="G132" s="3">
        <v>102</v>
      </c>
    </row>
    <row r="133" spans="3:7" x14ac:dyDescent="0.25">
      <c r="C133" t="s">
        <v>20</v>
      </c>
      <c r="D133" t="s">
        <v>13</v>
      </c>
      <c r="E133" t="s">
        <v>52</v>
      </c>
      <c r="F133" s="2">
        <v>847</v>
      </c>
      <c r="G133" s="3">
        <v>129</v>
      </c>
    </row>
    <row r="134" spans="3:7" x14ac:dyDescent="0.25">
      <c r="C134" t="s">
        <v>12</v>
      </c>
      <c r="D134" t="s">
        <v>13</v>
      </c>
      <c r="E134" t="s">
        <v>52</v>
      </c>
      <c r="F134" s="2">
        <v>4753</v>
      </c>
      <c r="G134" s="3">
        <v>300</v>
      </c>
    </row>
    <row r="135" spans="3:7" x14ac:dyDescent="0.25">
      <c r="C135" t="s">
        <v>25</v>
      </c>
      <c r="D135" t="s">
        <v>33</v>
      </c>
      <c r="E135" t="s">
        <v>30</v>
      </c>
      <c r="F135" s="2">
        <v>959</v>
      </c>
      <c r="G135" s="3">
        <v>135</v>
      </c>
    </row>
    <row r="136" spans="3:7" x14ac:dyDescent="0.25">
      <c r="C136" t="s">
        <v>39</v>
      </c>
      <c r="D136" t="s">
        <v>13</v>
      </c>
      <c r="E136" t="s">
        <v>48</v>
      </c>
      <c r="F136" s="2">
        <v>2793</v>
      </c>
      <c r="G136" s="3">
        <v>114</v>
      </c>
    </row>
    <row r="137" spans="3:7" x14ac:dyDescent="0.25">
      <c r="C137" t="s">
        <v>39</v>
      </c>
      <c r="D137" t="s">
        <v>13</v>
      </c>
      <c r="E137" t="s">
        <v>16</v>
      </c>
      <c r="F137" s="2">
        <v>4606</v>
      </c>
      <c r="G137" s="3">
        <v>63</v>
      </c>
    </row>
    <row r="138" spans="3:7" x14ac:dyDescent="0.25">
      <c r="C138" t="s">
        <v>39</v>
      </c>
      <c r="D138" t="s">
        <v>21</v>
      </c>
      <c r="E138" t="s">
        <v>51</v>
      </c>
      <c r="F138" s="2">
        <v>5551</v>
      </c>
      <c r="G138" s="3">
        <v>252</v>
      </c>
    </row>
    <row r="139" spans="3:7" x14ac:dyDescent="0.25">
      <c r="C139" t="s">
        <v>54</v>
      </c>
      <c r="D139" t="s">
        <v>21</v>
      </c>
      <c r="E139" t="s">
        <v>14</v>
      </c>
      <c r="F139" s="2">
        <v>6657</v>
      </c>
      <c r="G139" s="3">
        <v>303</v>
      </c>
    </row>
    <row r="140" spans="3:7" x14ac:dyDescent="0.25">
      <c r="C140" t="s">
        <v>39</v>
      </c>
      <c r="D140" t="s">
        <v>26</v>
      </c>
      <c r="E140" t="s">
        <v>32</v>
      </c>
      <c r="F140" s="2">
        <v>4438</v>
      </c>
      <c r="G140" s="3">
        <v>246</v>
      </c>
    </row>
    <row r="141" spans="3:7" x14ac:dyDescent="0.25">
      <c r="C141" t="s">
        <v>12</v>
      </c>
      <c r="D141" t="s">
        <v>33</v>
      </c>
      <c r="E141" t="s">
        <v>36</v>
      </c>
      <c r="F141" s="2">
        <v>168</v>
      </c>
      <c r="G141" s="3">
        <v>84</v>
      </c>
    </row>
    <row r="142" spans="3:7" x14ac:dyDescent="0.25">
      <c r="C142" t="s">
        <v>39</v>
      </c>
      <c r="D142" t="s">
        <v>49</v>
      </c>
      <c r="E142" t="s">
        <v>32</v>
      </c>
      <c r="F142" s="2">
        <v>7777</v>
      </c>
      <c r="G142" s="3">
        <v>39</v>
      </c>
    </row>
    <row r="143" spans="3:7" x14ac:dyDescent="0.25">
      <c r="C143" t="s">
        <v>42</v>
      </c>
      <c r="D143" t="s">
        <v>21</v>
      </c>
      <c r="E143" t="s">
        <v>32</v>
      </c>
      <c r="F143" s="2">
        <v>3339</v>
      </c>
      <c r="G143" s="3">
        <v>348</v>
      </c>
    </row>
    <row r="144" spans="3:7" x14ac:dyDescent="0.25">
      <c r="C144" t="s">
        <v>39</v>
      </c>
      <c r="D144" t="s">
        <v>8</v>
      </c>
      <c r="E144" t="s">
        <v>30</v>
      </c>
      <c r="F144" s="2">
        <v>6391</v>
      </c>
      <c r="G144" s="3">
        <v>48</v>
      </c>
    </row>
    <row r="145" spans="3:7" x14ac:dyDescent="0.25">
      <c r="C145" t="s">
        <v>42</v>
      </c>
      <c r="D145" t="s">
        <v>8</v>
      </c>
      <c r="E145" t="s">
        <v>36</v>
      </c>
      <c r="F145" s="2">
        <v>518</v>
      </c>
      <c r="G145" s="3">
        <v>75</v>
      </c>
    </row>
    <row r="146" spans="3:7" x14ac:dyDescent="0.25">
      <c r="C146" t="s">
        <v>39</v>
      </c>
      <c r="D146" t="s">
        <v>33</v>
      </c>
      <c r="E146" t="s">
        <v>53</v>
      </c>
      <c r="F146" s="2">
        <v>5677</v>
      </c>
      <c r="G146" s="3">
        <v>258</v>
      </c>
    </row>
    <row r="147" spans="3:7" x14ac:dyDescent="0.25">
      <c r="C147" t="s">
        <v>25</v>
      </c>
      <c r="D147" t="s">
        <v>26</v>
      </c>
      <c r="E147" t="s">
        <v>32</v>
      </c>
      <c r="F147" s="2">
        <v>6048</v>
      </c>
      <c r="G147" s="3">
        <v>27</v>
      </c>
    </row>
    <row r="148" spans="3:7" x14ac:dyDescent="0.25">
      <c r="C148" t="s">
        <v>12</v>
      </c>
      <c r="D148" t="s">
        <v>33</v>
      </c>
      <c r="E148" t="s">
        <v>14</v>
      </c>
      <c r="F148" s="2">
        <v>3752</v>
      </c>
      <c r="G148" s="3">
        <v>213</v>
      </c>
    </row>
    <row r="149" spans="3:7" x14ac:dyDescent="0.25">
      <c r="C149" t="s">
        <v>42</v>
      </c>
      <c r="D149" t="s">
        <v>13</v>
      </c>
      <c r="E149" t="s">
        <v>51</v>
      </c>
      <c r="F149" s="2">
        <v>4480</v>
      </c>
      <c r="G149" s="3">
        <v>357</v>
      </c>
    </row>
    <row r="150" spans="3:7" x14ac:dyDescent="0.25">
      <c r="C150" t="s">
        <v>17</v>
      </c>
      <c r="D150" t="s">
        <v>8</v>
      </c>
      <c r="E150" t="s">
        <v>18</v>
      </c>
      <c r="F150" s="2">
        <v>259</v>
      </c>
      <c r="G150" s="3">
        <v>207</v>
      </c>
    </row>
    <row r="151" spans="3:7" x14ac:dyDescent="0.25">
      <c r="C151" t="s">
        <v>12</v>
      </c>
      <c r="D151" t="s">
        <v>8</v>
      </c>
      <c r="E151" t="s">
        <v>9</v>
      </c>
      <c r="F151" s="2">
        <v>42</v>
      </c>
      <c r="G151" s="3">
        <v>150</v>
      </c>
    </row>
    <row r="152" spans="3:7" x14ac:dyDescent="0.25">
      <c r="C152" t="s">
        <v>20</v>
      </c>
      <c r="D152" t="s">
        <v>21</v>
      </c>
      <c r="E152" t="s">
        <v>50</v>
      </c>
      <c r="F152" s="2">
        <v>98</v>
      </c>
      <c r="G152" s="3">
        <v>204</v>
      </c>
    </row>
    <row r="153" spans="3:7" x14ac:dyDescent="0.25">
      <c r="C153" t="s">
        <v>39</v>
      </c>
      <c r="D153" t="s">
        <v>13</v>
      </c>
      <c r="E153" t="s">
        <v>52</v>
      </c>
      <c r="F153" s="2">
        <v>2478</v>
      </c>
      <c r="G153" s="3">
        <v>21</v>
      </c>
    </row>
    <row r="154" spans="3:7" x14ac:dyDescent="0.25">
      <c r="C154" t="s">
        <v>20</v>
      </c>
      <c r="D154" t="s">
        <v>49</v>
      </c>
      <c r="E154" t="s">
        <v>30</v>
      </c>
      <c r="F154" s="2">
        <v>7847</v>
      </c>
      <c r="G154" s="3">
        <v>174</v>
      </c>
    </row>
    <row r="155" spans="3:7" x14ac:dyDescent="0.25">
      <c r="C155" t="s">
        <v>45</v>
      </c>
      <c r="D155" t="s">
        <v>8</v>
      </c>
      <c r="E155" t="s">
        <v>32</v>
      </c>
      <c r="F155" s="2">
        <v>9926</v>
      </c>
      <c r="G155" s="3">
        <v>201</v>
      </c>
    </row>
    <row r="156" spans="3:7" x14ac:dyDescent="0.25">
      <c r="C156" t="s">
        <v>12</v>
      </c>
      <c r="D156" t="s">
        <v>33</v>
      </c>
      <c r="E156" t="s">
        <v>11</v>
      </c>
      <c r="F156" s="2">
        <v>819</v>
      </c>
      <c r="G156" s="3">
        <v>510</v>
      </c>
    </row>
    <row r="157" spans="3:7" x14ac:dyDescent="0.25">
      <c r="C157" t="s">
        <v>25</v>
      </c>
      <c r="D157" t="s">
        <v>26</v>
      </c>
      <c r="E157" t="s">
        <v>51</v>
      </c>
      <c r="F157" s="2">
        <v>3052</v>
      </c>
      <c r="G157" s="3">
        <v>378</v>
      </c>
    </row>
    <row r="158" spans="3:7" x14ac:dyDescent="0.25">
      <c r="C158" t="s">
        <v>17</v>
      </c>
      <c r="D158" t="s">
        <v>49</v>
      </c>
      <c r="E158" t="s">
        <v>44</v>
      </c>
      <c r="F158" s="2">
        <v>6832</v>
      </c>
      <c r="G158" s="3">
        <v>27</v>
      </c>
    </row>
    <row r="159" spans="3:7" x14ac:dyDescent="0.25">
      <c r="C159" t="s">
        <v>45</v>
      </c>
      <c r="D159" t="s">
        <v>26</v>
      </c>
      <c r="E159" t="s">
        <v>29</v>
      </c>
      <c r="F159" s="2">
        <v>2016</v>
      </c>
      <c r="G159" s="3">
        <v>117</v>
      </c>
    </row>
    <row r="160" spans="3:7" x14ac:dyDescent="0.25">
      <c r="C160" t="s">
        <v>25</v>
      </c>
      <c r="D160" t="s">
        <v>33</v>
      </c>
      <c r="E160" t="s">
        <v>44</v>
      </c>
      <c r="F160" s="2">
        <v>7322</v>
      </c>
      <c r="G160" s="3">
        <v>36</v>
      </c>
    </row>
    <row r="161" spans="3:7" x14ac:dyDescent="0.25">
      <c r="C161" t="s">
        <v>12</v>
      </c>
      <c r="D161" t="s">
        <v>13</v>
      </c>
      <c r="E161" t="s">
        <v>30</v>
      </c>
      <c r="F161" s="2">
        <v>357</v>
      </c>
      <c r="G161" s="3">
        <v>126</v>
      </c>
    </row>
    <row r="162" spans="3:7" x14ac:dyDescent="0.25">
      <c r="C162" t="s">
        <v>17</v>
      </c>
      <c r="D162" t="s">
        <v>26</v>
      </c>
      <c r="E162" t="s">
        <v>27</v>
      </c>
      <c r="F162" s="2">
        <v>3192</v>
      </c>
      <c r="G162" s="3">
        <v>72</v>
      </c>
    </row>
    <row r="163" spans="3:7" x14ac:dyDescent="0.25">
      <c r="C163" t="s">
        <v>39</v>
      </c>
      <c r="D163" t="s">
        <v>21</v>
      </c>
      <c r="E163" t="s">
        <v>36</v>
      </c>
      <c r="F163" s="2">
        <v>8435</v>
      </c>
      <c r="G163" s="3">
        <v>42</v>
      </c>
    </row>
    <row r="164" spans="3:7" x14ac:dyDescent="0.25">
      <c r="C164" t="s">
        <v>7</v>
      </c>
      <c r="D164" t="s">
        <v>26</v>
      </c>
      <c r="E164" t="s">
        <v>51</v>
      </c>
      <c r="F164" s="2">
        <v>0</v>
      </c>
      <c r="G164" s="3">
        <v>135</v>
      </c>
    </row>
    <row r="165" spans="3:7" x14ac:dyDescent="0.25">
      <c r="C165" t="s">
        <v>39</v>
      </c>
      <c r="D165" t="s">
        <v>49</v>
      </c>
      <c r="E165" t="s">
        <v>48</v>
      </c>
      <c r="F165" s="2">
        <v>8862</v>
      </c>
      <c r="G165" s="3">
        <v>189</v>
      </c>
    </row>
    <row r="166" spans="3:7" x14ac:dyDescent="0.25">
      <c r="C166" t="s">
        <v>25</v>
      </c>
      <c r="D166" t="s">
        <v>8</v>
      </c>
      <c r="E166" t="s">
        <v>53</v>
      </c>
      <c r="F166" s="2">
        <v>3556</v>
      </c>
      <c r="G166" s="3">
        <v>459</v>
      </c>
    </row>
    <row r="167" spans="3:7" x14ac:dyDescent="0.25">
      <c r="C167" t="s">
        <v>42</v>
      </c>
      <c r="D167" t="s">
        <v>49</v>
      </c>
      <c r="E167" t="s">
        <v>24</v>
      </c>
      <c r="F167" s="2">
        <v>7280</v>
      </c>
      <c r="G167" s="3">
        <v>201</v>
      </c>
    </row>
    <row r="168" spans="3:7" x14ac:dyDescent="0.25">
      <c r="C168" t="s">
        <v>25</v>
      </c>
      <c r="D168" t="s">
        <v>49</v>
      </c>
      <c r="E168" t="s">
        <v>9</v>
      </c>
      <c r="F168" s="2">
        <v>3402</v>
      </c>
      <c r="G168" s="3">
        <v>366</v>
      </c>
    </row>
    <row r="169" spans="3:7" x14ac:dyDescent="0.25">
      <c r="C169" t="s">
        <v>46</v>
      </c>
      <c r="D169" t="s">
        <v>8</v>
      </c>
      <c r="E169" t="s">
        <v>51</v>
      </c>
      <c r="F169" s="2">
        <v>4592</v>
      </c>
      <c r="G169" s="3">
        <v>324</v>
      </c>
    </row>
    <row r="170" spans="3:7" x14ac:dyDescent="0.25">
      <c r="C170" t="s">
        <v>17</v>
      </c>
      <c r="D170" t="s">
        <v>13</v>
      </c>
      <c r="E170" t="s">
        <v>24</v>
      </c>
      <c r="F170" s="2">
        <v>7833</v>
      </c>
      <c r="G170" s="3">
        <v>243</v>
      </c>
    </row>
    <row r="171" spans="3:7" x14ac:dyDescent="0.25">
      <c r="C171" t="s">
        <v>45</v>
      </c>
      <c r="D171" t="s">
        <v>26</v>
      </c>
      <c r="E171" t="s">
        <v>44</v>
      </c>
      <c r="F171" s="2">
        <v>7651</v>
      </c>
      <c r="G171" s="3">
        <v>213</v>
      </c>
    </row>
    <row r="172" spans="3:7" x14ac:dyDescent="0.25">
      <c r="C172" t="s">
        <v>7</v>
      </c>
      <c r="D172" t="s">
        <v>13</v>
      </c>
      <c r="E172" t="s">
        <v>9</v>
      </c>
      <c r="F172" s="2">
        <v>2275</v>
      </c>
      <c r="G172" s="3">
        <v>447</v>
      </c>
    </row>
    <row r="173" spans="3:7" x14ac:dyDescent="0.25">
      <c r="C173" t="s">
        <v>7</v>
      </c>
      <c r="D173" t="s">
        <v>33</v>
      </c>
      <c r="E173" t="s">
        <v>11</v>
      </c>
      <c r="F173" s="2">
        <v>5670</v>
      </c>
      <c r="G173" s="3">
        <v>297</v>
      </c>
    </row>
    <row r="174" spans="3:7" x14ac:dyDescent="0.25">
      <c r="C174" t="s">
        <v>39</v>
      </c>
      <c r="D174" t="s">
        <v>13</v>
      </c>
      <c r="E174" t="s">
        <v>29</v>
      </c>
      <c r="F174" s="2">
        <v>2135</v>
      </c>
      <c r="G174" s="3">
        <v>27</v>
      </c>
    </row>
    <row r="175" spans="3:7" x14ac:dyDescent="0.25">
      <c r="C175" t="s">
        <v>7</v>
      </c>
      <c r="D175" t="s">
        <v>49</v>
      </c>
      <c r="E175" t="s">
        <v>47</v>
      </c>
      <c r="F175" s="2">
        <v>2779</v>
      </c>
      <c r="G175" s="3">
        <v>75</v>
      </c>
    </row>
    <row r="176" spans="3:7" x14ac:dyDescent="0.25">
      <c r="C176" t="s">
        <v>54</v>
      </c>
      <c r="D176" t="s">
        <v>26</v>
      </c>
      <c r="E176" t="s">
        <v>30</v>
      </c>
      <c r="F176" s="2">
        <v>12950</v>
      </c>
      <c r="G176" s="3">
        <v>30</v>
      </c>
    </row>
    <row r="177" spans="3:7" x14ac:dyDescent="0.25">
      <c r="C177" t="s">
        <v>39</v>
      </c>
      <c r="D177" t="s">
        <v>21</v>
      </c>
      <c r="E177" t="s">
        <v>22</v>
      </c>
      <c r="F177" s="2">
        <v>2646</v>
      </c>
      <c r="G177" s="3">
        <v>177</v>
      </c>
    </row>
    <row r="178" spans="3:7" x14ac:dyDescent="0.25">
      <c r="C178" t="s">
        <v>7</v>
      </c>
      <c r="D178" t="s">
        <v>49</v>
      </c>
      <c r="E178" t="s">
        <v>30</v>
      </c>
      <c r="F178" s="2">
        <v>3794</v>
      </c>
      <c r="G178" s="3">
        <v>159</v>
      </c>
    </row>
    <row r="179" spans="3:7" x14ac:dyDescent="0.25">
      <c r="C179" t="s">
        <v>46</v>
      </c>
      <c r="D179" t="s">
        <v>13</v>
      </c>
      <c r="E179" t="s">
        <v>30</v>
      </c>
      <c r="F179" s="2">
        <v>819</v>
      </c>
      <c r="G179" s="3">
        <v>306</v>
      </c>
    </row>
    <row r="180" spans="3:7" x14ac:dyDescent="0.25">
      <c r="C180" t="s">
        <v>46</v>
      </c>
      <c r="D180" t="s">
        <v>49</v>
      </c>
      <c r="E180" t="s">
        <v>41</v>
      </c>
      <c r="F180" s="2">
        <v>2583</v>
      </c>
      <c r="G180" s="3">
        <v>18</v>
      </c>
    </row>
    <row r="181" spans="3:7" x14ac:dyDescent="0.25">
      <c r="C181" t="s">
        <v>39</v>
      </c>
      <c r="D181" t="s">
        <v>13</v>
      </c>
      <c r="E181" t="s">
        <v>38</v>
      </c>
      <c r="F181" s="2">
        <v>4585</v>
      </c>
      <c r="G181" s="3">
        <v>240</v>
      </c>
    </row>
    <row r="182" spans="3:7" x14ac:dyDescent="0.25">
      <c r="C182" t="s">
        <v>42</v>
      </c>
      <c r="D182" t="s">
        <v>49</v>
      </c>
      <c r="E182" t="s">
        <v>30</v>
      </c>
      <c r="F182" s="2">
        <v>1652</v>
      </c>
      <c r="G182" s="3">
        <v>93</v>
      </c>
    </row>
    <row r="183" spans="3:7" x14ac:dyDescent="0.25">
      <c r="C183" t="s">
        <v>54</v>
      </c>
      <c r="D183" t="s">
        <v>49</v>
      </c>
      <c r="E183" t="s">
        <v>50</v>
      </c>
      <c r="F183" s="2">
        <v>4991</v>
      </c>
      <c r="G183" s="3">
        <v>9</v>
      </c>
    </row>
    <row r="184" spans="3:7" x14ac:dyDescent="0.25">
      <c r="C184" t="s">
        <v>12</v>
      </c>
      <c r="D184" t="s">
        <v>49</v>
      </c>
      <c r="E184" t="s">
        <v>29</v>
      </c>
      <c r="F184" s="2">
        <v>2009</v>
      </c>
      <c r="G184" s="3">
        <v>219</v>
      </c>
    </row>
    <row r="185" spans="3:7" x14ac:dyDescent="0.25">
      <c r="C185" t="s">
        <v>45</v>
      </c>
      <c r="D185" t="s">
        <v>26</v>
      </c>
      <c r="E185" t="s">
        <v>36</v>
      </c>
      <c r="F185" s="2">
        <v>1568</v>
      </c>
      <c r="G185" s="3">
        <v>141</v>
      </c>
    </row>
    <row r="186" spans="3:7" x14ac:dyDescent="0.25">
      <c r="C186" t="s">
        <v>20</v>
      </c>
      <c r="D186" t="s">
        <v>8</v>
      </c>
      <c r="E186" t="s">
        <v>41</v>
      </c>
      <c r="F186" s="2">
        <v>3388</v>
      </c>
      <c r="G186" s="3">
        <v>123</v>
      </c>
    </row>
    <row r="187" spans="3:7" x14ac:dyDescent="0.25">
      <c r="C187" t="s">
        <v>7</v>
      </c>
      <c r="D187" t="s">
        <v>33</v>
      </c>
      <c r="E187" t="s">
        <v>48</v>
      </c>
      <c r="F187" s="2">
        <v>623</v>
      </c>
      <c r="G187" s="3">
        <v>51</v>
      </c>
    </row>
    <row r="188" spans="3:7" x14ac:dyDescent="0.25">
      <c r="C188" t="s">
        <v>25</v>
      </c>
      <c r="D188" t="s">
        <v>21</v>
      </c>
      <c r="E188" t="s">
        <v>18</v>
      </c>
      <c r="F188" s="2">
        <v>10073</v>
      </c>
      <c r="G188" s="3">
        <v>120</v>
      </c>
    </row>
    <row r="189" spans="3:7" x14ac:dyDescent="0.25">
      <c r="C189" t="s">
        <v>12</v>
      </c>
      <c r="D189" t="s">
        <v>26</v>
      </c>
      <c r="E189" t="s">
        <v>50</v>
      </c>
      <c r="F189" s="2">
        <v>1561</v>
      </c>
      <c r="G189" s="3">
        <v>27</v>
      </c>
    </row>
    <row r="190" spans="3:7" x14ac:dyDescent="0.25">
      <c r="C190" t="s">
        <v>17</v>
      </c>
      <c r="D190" t="s">
        <v>21</v>
      </c>
      <c r="E190" t="s">
        <v>52</v>
      </c>
      <c r="F190" s="2">
        <v>11522</v>
      </c>
      <c r="G190" s="3">
        <v>204</v>
      </c>
    </row>
    <row r="191" spans="3:7" x14ac:dyDescent="0.25">
      <c r="C191" t="s">
        <v>25</v>
      </c>
      <c r="D191" t="s">
        <v>33</v>
      </c>
      <c r="E191" t="s">
        <v>11</v>
      </c>
      <c r="F191" s="2">
        <v>2317</v>
      </c>
      <c r="G191" s="3">
        <v>123</v>
      </c>
    </row>
    <row r="192" spans="3:7" x14ac:dyDescent="0.25">
      <c r="C192" t="s">
        <v>54</v>
      </c>
      <c r="D192" t="s">
        <v>8</v>
      </c>
      <c r="E192" t="s">
        <v>53</v>
      </c>
      <c r="F192" s="2">
        <v>3059</v>
      </c>
      <c r="G192" s="3">
        <v>27</v>
      </c>
    </row>
    <row r="193" spans="3:7" x14ac:dyDescent="0.25">
      <c r="C193" t="s">
        <v>20</v>
      </c>
      <c r="D193" t="s">
        <v>8</v>
      </c>
      <c r="E193" t="s">
        <v>50</v>
      </c>
      <c r="F193" s="2">
        <v>2324</v>
      </c>
      <c r="G193" s="3">
        <v>177</v>
      </c>
    </row>
    <row r="194" spans="3:7" x14ac:dyDescent="0.25">
      <c r="C194" t="s">
        <v>46</v>
      </c>
      <c r="D194" t="s">
        <v>26</v>
      </c>
      <c r="E194" t="s">
        <v>50</v>
      </c>
      <c r="F194" s="2">
        <v>4956</v>
      </c>
      <c r="G194" s="3">
        <v>171</v>
      </c>
    </row>
    <row r="195" spans="3:7" x14ac:dyDescent="0.25">
      <c r="C195" t="s">
        <v>54</v>
      </c>
      <c r="D195" t="s">
        <v>49</v>
      </c>
      <c r="E195" t="s">
        <v>38</v>
      </c>
      <c r="F195" s="2">
        <v>5355</v>
      </c>
      <c r="G195" s="3">
        <v>204</v>
      </c>
    </row>
    <row r="196" spans="3:7" x14ac:dyDescent="0.25">
      <c r="C196" t="s">
        <v>46</v>
      </c>
      <c r="D196" t="s">
        <v>49</v>
      </c>
      <c r="E196" t="s">
        <v>16</v>
      </c>
      <c r="F196" s="2">
        <v>7259</v>
      </c>
      <c r="G196" s="3">
        <v>276</v>
      </c>
    </row>
    <row r="197" spans="3:7" x14ac:dyDescent="0.25">
      <c r="C197" t="s">
        <v>12</v>
      </c>
      <c r="D197" t="s">
        <v>8</v>
      </c>
      <c r="E197" t="s">
        <v>50</v>
      </c>
      <c r="F197" s="2">
        <v>6279</v>
      </c>
      <c r="G197" s="3">
        <v>45</v>
      </c>
    </row>
    <row r="198" spans="3:7" x14ac:dyDescent="0.25">
      <c r="C198" t="s">
        <v>7</v>
      </c>
      <c r="D198" t="s">
        <v>33</v>
      </c>
      <c r="E198" t="s">
        <v>51</v>
      </c>
      <c r="F198" s="2">
        <v>2541</v>
      </c>
      <c r="G198" s="3">
        <v>45</v>
      </c>
    </row>
    <row r="199" spans="3:7" x14ac:dyDescent="0.25">
      <c r="C199" t="s">
        <v>25</v>
      </c>
      <c r="D199" t="s">
        <v>13</v>
      </c>
      <c r="E199" t="s">
        <v>52</v>
      </c>
      <c r="F199" s="2">
        <v>3864</v>
      </c>
      <c r="G199" s="3">
        <v>177</v>
      </c>
    </row>
    <row r="200" spans="3:7" x14ac:dyDescent="0.25">
      <c r="C200" t="s">
        <v>42</v>
      </c>
      <c r="D200" t="s">
        <v>21</v>
      </c>
      <c r="E200" t="s">
        <v>11</v>
      </c>
      <c r="F200" s="2">
        <v>6146</v>
      </c>
      <c r="G200" s="3">
        <v>63</v>
      </c>
    </row>
    <row r="201" spans="3:7" x14ac:dyDescent="0.25">
      <c r="C201" t="s">
        <v>17</v>
      </c>
      <c r="D201" t="s">
        <v>26</v>
      </c>
      <c r="E201" t="s">
        <v>22</v>
      </c>
      <c r="F201" s="2">
        <v>2639</v>
      </c>
      <c r="G201" s="3">
        <v>204</v>
      </c>
    </row>
    <row r="202" spans="3:7" x14ac:dyDescent="0.25">
      <c r="C202" t="s">
        <v>12</v>
      </c>
      <c r="D202" t="s">
        <v>8</v>
      </c>
      <c r="E202" t="s">
        <v>36</v>
      </c>
      <c r="F202" s="2">
        <v>1890</v>
      </c>
      <c r="G202" s="3">
        <v>195</v>
      </c>
    </row>
    <row r="203" spans="3:7" x14ac:dyDescent="0.25">
      <c r="C203" t="s">
        <v>39</v>
      </c>
      <c r="D203" t="s">
        <v>49</v>
      </c>
      <c r="E203" t="s">
        <v>16</v>
      </c>
      <c r="F203" s="2">
        <v>1932</v>
      </c>
      <c r="G203" s="3">
        <v>369</v>
      </c>
    </row>
    <row r="204" spans="3:7" x14ac:dyDescent="0.25">
      <c r="C204" t="s">
        <v>46</v>
      </c>
      <c r="D204" t="s">
        <v>49</v>
      </c>
      <c r="E204" t="s">
        <v>27</v>
      </c>
      <c r="F204" s="2">
        <v>6300</v>
      </c>
      <c r="G204" s="3">
        <v>42</v>
      </c>
    </row>
    <row r="205" spans="3:7" x14ac:dyDescent="0.25">
      <c r="C205" t="s">
        <v>25</v>
      </c>
      <c r="D205" t="s">
        <v>8</v>
      </c>
      <c r="E205" t="s">
        <v>9</v>
      </c>
      <c r="F205" s="2">
        <v>560</v>
      </c>
      <c r="G205" s="3">
        <v>81</v>
      </c>
    </row>
    <row r="206" spans="3:7" x14ac:dyDescent="0.25">
      <c r="C206" t="s">
        <v>17</v>
      </c>
      <c r="D206" t="s">
        <v>8</v>
      </c>
      <c r="E206" t="s">
        <v>50</v>
      </c>
      <c r="F206" s="2">
        <v>2856</v>
      </c>
      <c r="G206" s="3">
        <v>246</v>
      </c>
    </row>
    <row r="207" spans="3:7" x14ac:dyDescent="0.25">
      <c r="C207" t="s">
        <v>17</v>
      </c>
      <c r="D207" t="s">
        <v>49</v>
      </c>
      <c r="E207" t="s">
        <v>32</v>
      </c>
      <c r="F207" s="2">
        <v>707</v>
      </c>
      <c r="G207" s="3">
        <v>174</v>
      </c>
    </row>
    <row r="208" spans="3:7" x14ac:dyDescent="0.25">
      <c r="C208" t="s">
        <v>12</v>
      </c>
      <c r="D208" t="s">
        <v>13</v>
      </c>
      <c r="E208" t="s">
        <v>9</v>
      </c>
      <c r="F208" s="2">
        <v>3598</v>
      </c>
      <c r="G208" s="3">
        <v>81</v>
      </c>
    </row>
    <row r="209" spans="3:7" x14ac:dyDescent="0.25">
      <c r="C209" t="s">
        <v>7</v>
      </c>
      <c r="D209" t="s">
        <v>13</v>
      </c>
      <c r="E209" t="s">
        <v>36</v>
      </c>
      <c r="F209" s="2">
        <v>6853</v>
      </c>
      <c r="G209" s="3">
        <v>372</v>
      </c>
    </row>
    <row r="210" spans="3:7" x14ac:dyDescent="0.25">
      <c r="C210" t="s">
        <v>7</v>
      </c>
      <c r="D210" t="s">
        <v>13</v>
      </c>
      <c r="E210" t="s">
        <v>29</v>
      </c>
      <c r="F210" s="2">
        <v>4725</v>
      </c>
      <c r="G210" s="3">
        <v>174</v>
      </c>
    </row>
    <row r="211" spans="3:7" x14ac:dyDescent="0.25">
      <c r="C211" t="s">
        <v>20</v>
      </c>
      <c r="D211" t="s">
        <v>21</v>
      </c>
      <c r="E211" t="s">
        <v>14</v>
      </c>
      <c r="F211" s="2">
        <v>10304</v>
      </c>
      <c r="G211" s="3">
        <v>84</v>
      </c>
    </row>
    <row r="212" spans="3:7" x14ac:dyDescent="0.25">
      <c r="C212" t="s">
        <v>20</v>
      </c>
      <c r="D212" t="s">
        <v>49</v>
      </c>
      <c r="E212" t="s">
        <v>29</v>
      </c>
      <c r="F212" s="2">
        <v>1274</v>
      </c>
      <c r="G212" s="3">
        <v>225</v>
      </c>
    </row>
    <row r="213" spans="3:7" x14ac:dyDescent="0.25">
      <c r="C213" t="s">
        <v>42</v>
      </c>
      <c r="D213" t="s">
        <v>21</v>
      </c>
      <c r="E213" t="s">
        <v>9</v>
      </c>
      <c r="F213" s="2">
        <v>1526</v>
      </c>
      <c r="G213" s="3">
        <v>105</v>
      </c>
    </row>
    <row r="214" spans="3:7" x14ac:dyDescent="0.25">
      <c r="C214" t="s">
        <v>7</v>
      </c>
      <c r="D214" t="s">
        <v>26</v>
      </c>
      <c r="E214" t="s">
        <v>53</v>
      </c>
      <c r="F214" s="2">
        <v>3101</v>
      </c>
      <c r="G214" s="3">
        <v>225</v>
      </c>
    </row>
    <row r="215" spans="3:7" x14ac:dyDescent="0.25">
      <c r="C215" t="s">
        <v>45</v>
      </c>
      <c r="D215" t="s">
        <v>8</v>
      </c>
      <c r="E215" t="s">
        <v>16</v>
      </c>
      <c r="F215" s="2">
        <v>1057</v>
      </c>
      <c r="G215" s="3">
        <v>54</v>
      </c>
    </row>
    <row r="216" spans="3:7" x14ac:dyDescent="0.25">
      <c r="C216" t="s">
        <v>39</v>
      </c>
      <c r="D216" t="s">
        <v>8</v>
      </c>
      <c r="E216" t="s">
        <v>50</v>
      </c>
      <c r="F216" s="2">
        <v>5306</v>
      </c>
      <c r="G216" s="3">
        <v>0</v>
      </c>
    </row>
    <row r="217" spans="3:7" x14ac:dyDescent="0.25">
      <c r="C217" t="s">
        <v>42</v>
      </c>
      <c r="D217" t="s">
        <v>26</v>
      </c>
      <c r="E217" t="s">
        <v>48</v>
      </c>
      <c r="F217" s="2">
        <v>4018</v>
      </c>
      <c r="G217" s="3">
        <v>171</v>
      </c>
    </row>
    <row r="218" spans="3:7" x14ac:dyDescent="0.25">
      <c r="C218" t="s">
        <v>17</v>
      </c>
      <c r="D218" t="s">
        <v>49</v>
      </c>
      <c r="E218" t="s">
        <v>29</v>
      </c>
      <c r="F218" s="2">
        <v>938</v>
      </c>
      <c r="G218" s="3">
        <v>189</v>
      </c>
    </row>
    <row r="219" spans="3:7" x14ac:dyDescent="0.25">
      <c r="C219" t="s">
        <v>39</v>
      </c>
      <c r="D219" t="s">
        <v>33</v>
      </c>
      <c r="E219" t="s">
        <v>22</v>
      </c>
      <c r="F219" s="2">
        <v>1778</v>
      </c>
      <c r="G219" s="3">
        <v>270</v>
      </c>
    </row>
    <row r="220" spans="3:7" x14ac:dyDescent="0.25">
      <c r="C220" t="s">
        <v>25</v>
      </c>
      <c r="D220" t="s">
        <v>26</v>
      </c>
      <c r="E220" t="s">
        <v>9</v>
      </c>
      <c r="F220" s="2">
        <v>1638</v>
      </c>
      <c r="G220" s="3">
        <v>63</v>
      </c>
    </row>
    <row r="221" spans="3:7" x14ac:dyDescent="0.25">
      <c r="C221" t="s">
        <v>20</v>
      </c>
      <c r="D221" t="s">
        <v>33</v>
      </c>
      <c r="E221" t="s">
        <v>27</v>
      </c>
      <c r="F221" s="2">
        <v>154</v>
      </c>
      <c r="G221" s="3">
        <v>21</v>
      </c>
    </row>
    <row r="222" spans="3:7" x14ac:dyDescent="0.25">
      <c r="C222" t="s">
        <v>39</v>
      </c>
      <c r="D222" t="s">
        <v>8</v>
      </c>
      <c r="E222" t="s">
        <v>36</v>
      </c>
      <c r="F222" s="2">
        <v>9835</v>
      </c>
      <c r="G222" s="3">
        <v>207</v>
      </c>
    </row>
    <row r="223" spans="3:7" x14ac:dyDescent="0.25">
      <c r="C223" t="s">
        <v>17</v>
      </c>
      <c r="D223" t="s">
        <v>8</v>
      </c>
      <c r="E223" t="s">
        <v>41</v>
      </c>
      <c r="F223" s="2">
        <v>7273</v>
      </c>
      <c r="G223" s="3">
        <v>96</v>
      </c>
    </row>
    <row r="224" spans="3:7" x14ac:dyDescent="0.25">
      <c r="C224" t="s">
        <v>42</v>
      </c>
      <c r="D224" t="s">
        <v>26</v>
      </c>
      <c r="E224" t="s">
        <v>36</v>
      </c>
      <c r="F224" s="2">
        <v>6909</v>
      </c>
      <c r="G224" s="3">
        <v>81</v>
      </c>
    </row>
    <row r="225" spans="3:7" x14ac:dyDescent="0.25">
      <c r="C225" t="s">
        <v>17</v>
      </c>
      <c r="D225" t="s">
        <v>26</v>
      </c>
      <c r="E225" t="s">
        <v>48</v>
      </c>
      <c r="F225" s="2">
        <v>3920</v>
      </c>
      <c r="G225" s="3">
        <v>306</v>
      </c>
    </row>
    <row r="226" spans="3:7" x14ac:dyDescent="0.25">
      <c r="C226" t="s">
        <v>54</v>
      </c>
      <c r="D226" t="s">
        <v>26</v>
      </c>
      <c r="E226" t="s">
        <v>44</v>
      </c>
      <c r="F226" s="2">
        <v>4858</v>
      </c>
      <c r="G226" s="3">
        <v>279</v>
      </c>
    </row>
    <row r="227" spans="3:7" x14ac:dyDescent="0.25">
      <c r="C227" t="s">
        <v>45</v>
      </c>
      <c r="D227" t="s">
        <v>33</v>
      </c>
      <c r="E227" t="s">
        <v>18</v>
      </c>
      <c r="F227" s="2">
        <v>3549</v>
      </c>
      <c r="G227" s="3">
        <v>3</v>
      </c>
    </row>
    <row r="228" spans="3:7" x14ac:dyDescent="0.25">
      <c r="C228" t="s">
        <v>39</v>
      </c>
      <c r="D228" t="s">
        <v>26</v>
      </c>
      <c r="E228" t="s">
        <v>52</v>
      </c>
      <c r="F228" s="2">
        <v>966</v>
      </c>
      <c r="G228" s="3">
        <v>198</v>
      </c>
    </row>
    <row r="229" spans="3:7" x14ac:dyDescent="0.25">
      <c r="C229" t="s">
        <v>42</v>
      </c>
      <c r="D229" t="s">
        <v>26</v>
      </c>
      <c r="E229" t="s">
        <v>22</v>
      </c>
      <c r="F229" s="2">
        <v>385</v>
      </c>
      <c r="G229" s="3">
        <v>249</v>
      </c>
    </row>
    <row r="230" spans="3:7" x14ac:dyDescent="0.25">
      <c r="C230" t="s">
        <v>25</v>
      </c>
      <c r="D230" t="s">
        <v>49</v>
      </c>
      <c r="E230" t="s">
        <v>29</v>
      </c>
      <c r="F230" s="2">
        <v>2219</v>
      </c>
      <c r="G230" s="3">
        <v>75</v>
      </c>
    </row>
    <row r="231" spans="3:7" x14ac:dyDescent="0.25">
      <c r="C231" t="s">
        <v>17</v>
      </c>
      <c r="D231" t="s">
        <v>21</v>
      </c>
      <c r="E231" t="s">
        <v>14</v>
      </c>
      <c r="F231" s="2">
        <v>2954</v>
      </c>
      <c r="G231" s="3">
        <v>189</v>
      </c>
    </row>
    <row r="232" spans="3:7" x14ac:dyDescent="0.25">
      <c r="C232" t="s">
        <v>39</v>
      </c>
      <c r="D232" t="s">
        <v>21</v>
      </c>
      <c r="E232" t="s">
        <v>14</v>
      </c>
      <c r="F232" s="2">
        <v>280</v>
      </c>
      <c r="G232" s="3">
        <v>87</v>
      </c>
    </row>
    <row r="233" spans="3:7" x14ac:dyDescent="0.25">
      <c r="C233" t="s">
        <v>20</v>
      </c>
      <c r="D233" t="s">
        <v>21</v>
      </c>
      <c r="E233" t="s">
        <v>9</v>
      </c>
      <c r="F233" s="2">
        <v>6118</v>
      </c>
      <c r="G233" s="3">
        <v>174</v>
      </c>
    </row>
    <row r="234" spans="3:7" x14ac:dyDescent="0.25">
      <c r="C234" t="s">
        <v>45</v>
      </c>
      <c r="D234" t="s">
        <v>26</v>
      </c>
      <c r="E234" t="s">
        <v>24</v>
      </c>
      <c r="F234" s="2">
        <v>4802</v>
      </c>
      <c r="G234" s="3">
        <v>36</v>
      </c>
    </row>
    <row r="235" spans="3:7" x14ac:dyDescent="0.25">
      <c r="C235" t="s">
        <v>17</v>
      </c>
      <c r="D235" t="s">
        <v>33</v>
      </c>
      <c r="E235" t="s">
        <v>48</v>
      </c>
      <c r="F235" s="2">
        <v>4137</v>
      </c>
      <c r="G235" s="3">
        <v>60</v>
      </c>
    </row>
    <row r="236" spans="3:7" x14ac:dyDescent="0.25">
      <c r="C236" t="s">
        <v>46</v>
      </c>
      <c r="D236" t="s">
        <v>13</v>
      </c>
      <c r="E236" t="s">
        <v>47</v>
      </c>
      <c r="F236" s="2">
        <v>2023</v>
      </c>
      <c r="G236" s="3">
        <v>78</v>
      </c>
    </row>
    <row r="237" spans="3:7" x14ac:dyDescent="0.25">
      <c r="C237" t="s">
        <v>17</v>
      </c>
      <c r="D237" t="s">
        <v>21</v>
      </c>
      <c r="E237" t="s">
        <v>9</v>
      </c>
      <c r="F237" s="2">
        <v>9051</v>
      </c>
      <c r="G237" s="3">
        <v>57</v>
      </c>
    </row>
    <row r="238" spans="3:7" x14ac:dyDescent="0.25">
      <c r="C238" t="s">
        <v>17</v>
      </c>
      <c r="D238" t="s">
        <v>8</v>
      </c>
      <c r="E238" t="s">
        <v>53</v>
      </c>
      <c r="F238" s="2">
        <v>2919</v>
      </c>
      <c r="G238" s="3">
        <v>45</v>
      </c>
    </row>
    <row r="239" spans="3:7" x14ac:dyDescent="0.25">
      <c r="C239" t="s">
        <v>20</v>
      </c>
      <c r="D239" t="s">
        <v>33</v>
      </c>
      <c r="E239" t="s">
        <v>36</v>
      </c>
      <c r="F239" s="2">
        <v>5915</v>
      </c>
      <c r="G239" s="3">
        <v>3</v>
      </c>
    </row>
    <row r="240" spans="3:7" x14ac:dyDescent="0.25">
      <c r="C240" t="s">
        <v>54</v>
      </c>
      <c r="D240" t="s">
        <v>13</v>
      </c>
      <c r="E240" t="s">
        <v>24</v>
      </c>
      <c r="F240" s="2">
        <v>2562</v>
      </c>
      <c r="G240" s="3">
        <v>6</v>
      </c>
    </row>
    <row r="241" spans="3:7" x14ac:dyDescent="0.25">
      <c r="C241" t="s">
        <v>42</v>
      </c>
      <c r="D241" t="s">
        <v>8</v>
      </c>
      <c r="E241" t="s">
        <v>27</v>
      </c>
      <c r="F241" s="2">
        <v>8813</v>
      </c>
      <c r="G241" s="3">
        <v>21</v>
      </c>
    </row>
    <row r="242" spans="3:7" x14ac:dyDescent="0.25">
      <c r="C242" t="s">
        <v>42</v>
      </c>
      <c r="D242" t="s">
        <v>21</v>
      </c>
      <c r="E242" t="s">
        <v>22</v>
      </c>
      <c r="F242" s="2">
        <v>6111</v>
      </c>
      <c r="G242" s="3">
        <v>3</v>
      </c>
    </row>
    <row r="243" spans="3:7" x14ac:dyDescent="0.25">
      <c r="C243" t="s">
        <v>12</v>
      </c>
      <c r="D243" t="s">
        <v>49</v>
      </c>
      <c r="E243" t="s">
        <v>77</v>
      </c>
      <c r="F243" s="2">
        <v>3507</v>
      </c>
      <c r="G243" s="3">
        <v>288</v>
      </c>
    </row>
    <row r="244" spans="3:7" x14ac:dyDescent="0.25">
      <c r="C244" t="s">
        <v>25</v>
      </c>
      <c r="D244" t="s">
        <v>21</v>
      </c>
      <c r="E244" t="s">
        <v>11</v>
      </c>
      <c r="F244" s="2">
        <v>4319</v>
      </c>
      <c r="G244" s="3">
        <v>30</v>
      </c>
    </row>
    <row r="245" spans="3:7" x14ac:dyDescent="0.25">
      <c r="C245" t="s">
        <v>7</v>
      </c>
      <c r="D245" t="s">
        <v>33</v>
      </c>
      <c r="E245" t="s">
        <v>50</v>
      </c>
      <c r="F245" s="2">
        <v>609</v>
      </c>
      <c r="G245" s="3">
        <v>87</v>
      </c>
    </row>
    <row r="246" spans="3:7" x14ac:dyDescent="0.25">
      <c r="C246" t="s">
        <v>7</v>
      </c>
      <c r="D246" t="s">
        <v>26</v>
      </c>
      <c r="E246" t="s">
        <v>52</v>
      </c>
      <c r="F246" s="2">
        <v>6370</v>
      </c>
      <c r="G246" s="3">
        <v>30</v>
      </c>
    </row>
    <row r="247" spans="3:7" x14ac:dyDescent="0.25">
      <c r="C247" t="s">
        <v>42</v>
      </c>
      <c r="D247" t="s">
        <v>33</v>
      </c>
      <c r="E247" t="s">
        <v>38</v>
      </c>
      <c r="F247" s="2">
        <v>5474</v>
      </c>
      <c r="G247" s="3">
        <v>168</v>
      </c>
    </row>
    <row r="248" spans="3:7" x14ac:dyDescent="0.25">
      <c r="C248" t="s">
        <v>7</v>
      </c>
      <c r="D248" t="s">
        <v>21</v>
      </c>
      <c r="E248" t="s">
        <v>52</v>
      </c>
      <c r="F248" s="2">
        <v>3164</v>
      </c>
      <c r="G248" s="3">
        <v>306</v>
      </c>
    </row>
    <row r="249" spans="3:7" x14ac:dyDescent="0.25">
      <c r="C249" t="s">
        <v>25</v>
      </c>
      <c r="D249" t="s">
        <v>13</v>
      </c>
      <c r="E249" t="s">
        <v>18</v>
      </c>
      <c r="F249" s="2">
        <v>1302</v>
      </c>
      <c r="G249" s="3">
        <v>402</v>
      </c>
    </row>
    <row r="250" spans="3:7" x14ac:dyDescent="0.25">
      <c r="C250" t="s">
        <v>46</v>
      </c>
      <c r="D250" t="s">
        <v>8</v>
      </c>
      <c r="E250" t="s">
        <v>53</v>
      </c>
      <c r="F250" s="2">
        <v>7308</v>
      </c>
      <c r="G250" s="3">
        <v>327</v>
      </c>
    </row>
    <row r="251" spans="3:7" x14ac:dyDescent="0.25">
      <c r="C251" t="s">
        <v>7</v>
      </c>
      <c r="D251" t="s">
        <v>8</v>
      </c>
      <c r="E251" t="s">
        <v>52</v>
      </c>
      <c r="F251" s="2">
        <v>6132</v>
      </c>
      <c r="G251" s="3">
        <v>93</v>
      </c>
    </row>
    <row r="252" spans="3:7" x14ac:dyDescent="0.25">
      <c r="C252" t="s">
        <v>54</v>
      </c>
      <c r="D252" t="s">
        <v>13</v>
      </c>
      <c r="E252" t="s">
        <v>16</v>
      </c>
      <c r="F252" s="2">
        <v>3472</v>
      </c>
      <c r="G252" s="3">
        <v>96</v>
      </c>
    </row>
    <row r="253" spans="3:7" x14ac:dyDescent="0.25">
      <c r="C253" t="s">
        <v>12</v>
      </c>
      <c r="D253" t="s">
        <v>26</v>
      </c>
      <c r="E253" t="s">
        <v>22</v>
      </c>
      <c r="F253" s="2">
        <v>9660</v>
      </c>
      <c r="G253" s="3">
        <v>27</v>
      </c>
    </row>
    <row r="254" spans="3:7" x14ac:dyDescent="0.25">
      <c r="C254" t="s">
        <v>17</v>
      </c>
      <c r="D254" t="s">
        <v>33</v>
      </c>
      <c r="E254" t="s">
        <v>50</v>
      </c>
      <c r="F254" s="2">
        <v>2436</v>
      </c>
      <c r="G254" s="3">
        <v>99</v>
      </c>
    </row>
    <row r="255" spans="3:7" x14ac:dyDescent="0.25">
      <c r="C255" t="s">
        <v>17</v>
      </c>
      <c r="D255" t="s">
        <v>33</v>
      </c>
      <c r="E255" t="s">
        <v>30</v>
      </c>
      <c r="F255" s="2">
        <v>9506</v>
      </c>
      <c r="G255" s="3">
        <v>87</v>
      </c>
    </row>
    <row r="256" spans="3:7" x14ac:dyDescent="0.25">
      <c r="C256" t="s">
        <v>54</v>
      </c>
      <c r="D256" t="s">
        <v>8</v>
      </c>
      <c r="E256" t="s">
        <v>44</v>
      </c>
      <c r="F256" s="2">
        <v>245</v>
      </c>
      <c r="G256" s="3">
        <v>288</v>
      </c>
    </row>
    <row r="257" spans="3:7" x14ac:dyDescent="0.25">
      <c r="C257" t="s">
        <v>12</v>
      </c>
      <c r="D257" t="s">
        <v>13</v>
      </c>
      <c r="E257" t="s">
        <v>41</v>
      </c>
      <c r="F257" s="2">
        <v>2702</v>
      </c>
      <c r="G257" s="3">
        <v>363</v>
      </c>
    </row>
    <row r="258" spans="3:7" x14ac:dyDescent="0.25">
      <c r="C258" t="s">
        <v>54</v>
      </c>
      <c r="D258" t="s">
        <v>49</v>
      </c>
      <c r="E258" t="s">
        <v>32</v>
      </c>
      <c r="F258" s="2">
        <v>700</v>
      </c>
      <c r="G258" s="3">
        <v>87</v>
      </c>
    </row>
    <row r="259" spans="3:7" x14ac:dyDescent="0.25">
      <c r="C259" t="s">
        <v>25</v>
      </c>
      <c r="D259" t="s">
        <v>49</v>
      </c>
      <c r="E259" t="s">
        <v>32</v>
      </c>
      <c r="F259" s="2">
        <v>3759</v>
      </c>
      <c r="G259" s="3">
        <v>150</v>
      </c>
    </row>
    <row r="260" spans="3:7" x14ac:dyDescent="0.25">
      <c r="C260" t="s">
        <v>45</v>
      </c>
      <c r="D260" t="s">
        <v>13</v>
      </c>
      <c r="E260" t="s">
        <v>32</v>
      </c>
      <c r="F260" s="2">
        <v>1589</v>
      </c>
      <c r="G260" s="3">
        <v>303</v>
      </c>
    </row>
    <row r="261" spans="3:7" x14ac:dyDescent="0.25">
      <c r="C261" t="s">
        <v>39</v>
      </c>
      <c r="D261" t="s">
        <v>13</v>
      </c>
      <c r="E261" t="s">
        <v>53</v>
      </c>
      <c r="F261" s="2">
        <v>5194</v>
      </c>
      <c r="G261" s="3">
        <v>288</v>
      </c>
    </row>
    <row r="262" spans="3:7" x14ac:dyDescent="0.25">
      <c r="C262" t="s">
        <v>54</v>
      </c>
      <c r="D262" t="s">
        <v>21</v>
      </c>
      <c r="E262" t="s">
        <v>11</v>
      </c>
      <c r="F262" s="2">
        <v>945</v>
      </c>
      <c r="G262" s="3">
        <v>75</v>
      </c>
    </row>
    <row r="263" spans="3:7" x14ac:dyDescent="0.25">
      <c r="C263" t="s">
        <v>7</v>
      </c>
      <c r="D263" t="s">
        <v>33</v>
      </c>
      <c r="E263" t="s">
        <v>77</v>
      </c>
      <c r="F263" s="2">
        <v>1988</v>
      </c>
      <c r="G263" s="3">
        <v>39</v>
      </c>
    </row>
    <row r="264" spans="3:7" x14ac:dyDescent="0.25">
      <c r="C264" t="s">
        <v>25</v>
      </c>
      <c r="D264" t="s">
        <v>49</v>
      </c>
      <c r="E264" t="s">
        <v>14</v>
      </c>
      <c r="F264" s="2">
        <v>6734</v>
      </c>
      <c r="G264" s="3">
        <v>123</v>
      </c>
    </row>
    <row r="265" spans="3:7" x14ac:dyDescent="0.25">
      <c r="C265" t="s">
        <v>7</v>
      </c>
      <c r="D265" t="s">
        <v>21</v>
      </c>
      <c r="E265" t="s">
        <v>18</v>
      </c>
      <c r="F265" s="2">
        <v>217</v>
      </c>
      <c r="G265" s="3">
        <v>36</v>
      </c>
    </row>
    <row r="266" spans="3:7" x14ac:dyDescent="0.25">
      <c r="C266" t="s">
        <v>42</v>
      </c>
      <c r="D266" t="s">
        <v>49</v>
      </c>
      <c r="E266" t="s">
        <v>36</v>
      </c>
      <c r="F266" s="2">
        <v>6279</v>
      </c>
      <c r="G266" s="3">
        <v>237</v>
      </c>
    </row>
    <row r="267" spans="3:7" x14ac:dyDescent="0.25">
      <c r="C267" t="s">
        <v>7</v>
      </c>
      <c r="D267" t="s">
        <v>21</v>
      </c>
      <c r="E267" t="s">
        <v>11</v>
      </c>
      <c r="F267" s="2">
        <v>4424</v>
      </c>
      <c r="G267" s="3">
        <v>201</v>
      </c>
    </row>
    <row r="268" spans="3:7" x14ac:dyDescent="0.25">
      <c r="C268" t="s">
        <v>45</v>
      </c>
      <c r="D268" t="s">
        <v>21</v>
      </c>
      <c r="E268" t="s">
        <v>32</v>
      </c>
      <c r="F268" s="2">
        <v>189</v>
      </c>
      <c r="G268" s="3">
        <v>48</v>
      </c>
    </row>
    <row r="269" spans="3:7" x14ac:dyDescent="0.25">
      <c r="C269" t="s">
        <v>42</v>
      </c>
      <c r="D269" t="s">
        <v>13</v>
      </c>
      <c r="E269" t="s">
        <v>36</v>
      </c>
      <c r="F269" s="2">
        <v>490</v>
      </c>
      <c r="G269" s="3">
        <v>84</v>
      </c>
    </row>
    <row r="270" spans="3:7" x14ac:dyDescent="0.25">
      <c r="C270" t="s">
        <v>12</v>
      </c>
      <c r="D270" t="s">
        <v>8</v>
      </c>
      <c r="E270" t="s">
        <v>44</v>
      </c>
      <c r="F270" s="2">
        <v>434</v>
      </c>
      <c r="G270" s="3">
        <v>87</v>
      </c>
    </row>
    <row r="271" spans="3:7" x14ac:dyDescent="0.25">
      <c r="C271" t="s">
        <v>39</v>
      </c>
      <c r="D271" t="s">
        <v>33</v>
      </c>
      <c r="E271" t="s">
        <v>9</v>
      </c>
      <c r="F271" s="2">
        <v>10129</v>
      </c>
      <c r="G271" s="3">
        <v>312</v>
      </c>
    </row>
    <row r="272" spans="3:7" x14ac:dyDescent="0.25">
      <c r="C272" t="s">
        <v>46</v>
      </c>
      <c r="D272" t="s">
        <v>26</v>
      </c>
      <c r="E272" t="s">
        <v>53</v>
      </c>
      <c r="F272" s="2">
        <v>1652</v>
      </c>
      <c r="G272" s="3">
        <v>102</v>
      </c>
    </row>
    <row r="273" spans="3:7" x14ac:dyDescent="0.25">
      <c r="C273" t="s">
        <v>12</v>
      </c>
      <c r="D273" t="s">
        <v>33</v>
      </c>
      <c r="E273" t="s">
        <v>44</v>
      </c>
      <c r="F273" s="2">
        <v>6433</v>
      </c>
      <c r="G273" s="3">
        <v>78</v>
      </c>
    </row>
    <row r="274" spans="3:7" x14ac:dyDescent="0.25">
      <c r="C274" t="s">
        <v>46</v>
      </c>
      <c r="D274" t="s">
        <v>49</v>
      </c>
      <c r="E274" t="s">
        <v>47</v>
      </c>
      <c r="F274" s="2">
        <v>2212</v>
      </c>
      <c r="G274" s="3">
        <v>117</v>
      </c>
    </row>
    <row r="275" spans="3:7" x14ac:dyDescent="0.25">
      <c r="C275" t="s">
        <v>20</v>
      </c>
      <c r="D275" t="s">
        <v>13</v>
      </c>
      <c r="E275" t="s">
        <v>38</v>
      </c>
      <c r="F275" s="2">
        <v>609</v>
      </c>
      <c r="G275" s="3">
        <v>99</v>
      </c>
    </row>
    <row r="276" spans="3:7" x14ac:dyDescent="0.25">
      <c r="C276" t="s">
        <v>7</v>
      </c>
      <c r="D276" t="s">
        <v>13</v>
      </c>
      <c r="E276" t="s">
        <v>48</v>
      </c>
      <c r="F276" s="2">
        <v>1638</v>
      </c>
      <c r="G276" s="3">
        <v>48</v>
      </c>
    </row>
    <row r="277" spans="3:7" x14ac:dyDescent="0.25">
      <c r="C277" t="s">
        <v>39</v>
      </c>
      <c r="D277" t="s">
        <v>49</v>
      </c>
      <c r="E277" t="s">
        <v>24</v>
      </c>
      <c r="F277" s="2">
        <v>3829</v>
      </c>
      <c r="G277" s="3">
        <v>24</v>
      </c>
    </row>
    <row r="278" spans="3:7" x14ac:dyDescent="0.25">
      <c r="C278" t="s">
        <v>7</v>
      </c>
      <c r="D278" t="s">
        <v>26</v>
      </c>
      <c r="E278" t="s">
        <v>24</v>
      </c>
      <c r="F278" s="2">
        <v>5775</v>
      </c>
      <c r="G278" s="3">
        <v>42</v>
      </c>
    </row>
    <row r="279" spans="3:7" x14ac:dyDescent="0.25">
      <c r="C279" t="s">
        <v>25</v>
      </c>
      <c r="D279" t="s">
        <v>13</v>
      </c>
      <c r="E279" t="s">
        <v>41</v>
      </c>
      <c r="F279" s="2">
        <v>1071</v>
      </c>
      <c r="G279" s="3">
        <v>270</v>
      </c>
    </row>
    <row r="280" spans="3:7" x14ac:dyDescent="0.25">
      <c r="C280" t="s">
        <v>12</v>
      </c>
      <c r="D280" t="s">
        <v>21</v>
      </c>
      <c r="E280" t="s">
        <v>47</v>
      </c>
      <c r="F280" s="2">
        <v>5019</v>
      </c>
      <c r="G280" s="3">
        <v>150</v>
      </c>
    </row>
    <row r="281" spans="3:7" x14ac:dyDescent="0.25">
      <c r="C281" t="s">
        <v>45</v>
      </c>
      <c r="D281" t="s">
        <v>8</v>
      </c>
      <c r="E281" t="s">
        <v>24</v>
      </c>
      <c r="F281" s="2">
        <v>2863</v>
      </c>
      <c r="G281" s="3">
        <v>42</v>
      </c>
    </row>
    <row r="282" spans="3:7" x14ac:dyDescent="0.25">
      <c r="C282" t="s">
        <v>7</v>
      </c>
      <c r="D282" t="s">
        <v>13</v>
      </c>
      <c r="E282" t="s">
        <v>51</v>
      </c>
      <c r="F282" s="2">
        <v>1617</v>
      </c>
      <c r="G282" s="3">
        <v>126</v>
      </c>
    </row>
    <row r="283" spans="3:7" x14ac:dyDescent="0.25">
      <c r="C283" t="s">
        <v>25</v>
      </c>
      <c r="D283" t="s">
        <v>8</v>
      </c>
      <c r="E283" t="s">
        <v>50</v>
      </c>
      <c r="F283" s="2">
        <v>6818</v>
      </c>
      <c r="G283" s="3">
        <v>6</v>
      </c>
    </row>
    <row r="284" spans="3:7" x14ac:dyDescent="0.25">
      <c r="C284" t="s">
        <v>46</v>
      </c>
      <c r="D284" t="s">
        <v>13</v>
      </c>
      <c r="E284" t="s">
        <v>24</v>
      </c>
      <c r="F284" s="2">
        <v>6657</v>
      </c>
      <c r="G284" s="3">
        <v>276</v>
      </c>
    </row>
    <row r="285" spans="3:7" x14ac:dyDescent="0.25">
      <c r="C285" t="s">
        <v>46</v>
      </c>
      <c r="D285" t="s">
        <v>49</v>
      </c>
      <c r="E285" t="s">
        <v>32</v>
      </c>
      <c r="F285" s="2">
        <v>2919</v>
      </c>
      <c r="G285" s="3">
        <v>93</v>
      </c>
    </row>
    <row r="286" spans="3:7" x14ac:dyDescent="0.25">
      <c r="C286" t="s">
        <v>45</v>
      </c>
      <c r="D286" t="s">
        <v>21</v>
      </c>
      <c r="E286" t="s">
        <v>77</v>
      </c>
      <c r="F286" s="2">
        <v>3094</v>
      </c>
      <c r="G286" s="3">
        <v>246</v>
      </c>
    </row>
    <row r="287" spans="3:7" x14ac:dyDescent="0.25">
      <c r="C287" t="s">
        <v>25</v>
      </c>
      <c r="D287" t="s">
        <v>26</v>
      </c>
      <c r="E287" t="s">
        <v>48</v>
      </c>
      <c r="F287" s="2">
        <v>2989</v>
      </c>
      <c r="G287" s="3">
        <v>3</v>
      </c>
    </row>
    <row r="288" spans="3:7" x14ac:dyDescent="0.25">
      <c r="C288" t="s">
        <v>12</v>
      </c>
      <c r="D288" t="s">
        <v>33</v>
      </c>
      <c r="E288" t="s">
        <v>52</v>
      </c>
      <c r="F288" s="2">
        <v>2268</v>
      </c>
      <c r="G288" s="3">
        <v>63</v>
      </c>
    </row>
    <row r="289" spans="3:7" x14ac:dyDescent="0.25">
      <c r="C289" t="s">
        <v>42</v>
      </c>
      <c r="D289" t="s">
        <v>13</v>
      </c>
      <c r="E289" t="s">
        <v>77</v>
      </c>
      <c r="F289" s="2">
        <v>4753</v>
      </c>
      <c r="G289" s="3">
        <v>246</v>
      </c>
    </row>
    <row r="290" spans="3:7" x14ac:dyDescent="0.25">
      <c r="C290" t="s">
        <v>45</v>
      </c>
      <c r="D290" t="s">
        <v>49</v>
      </c>
      <c r="E290" t="s">
        <v>38</v>
      </c>
      <c r="F290" s="2">
        <v>7511</v>
      </c>
      <c r="G290" s="3">
        <v>120</v>
      </c>
    </row>
    <row r="291" spans="3:7" x14ac:dyDescent="0.25">
      <c r="C291" t="s">
        <v>45</v>
      </c>
      <c r="D291" t="s">
        <v>33</v>
      </c>
      <c r="E291" t="s">
        <v>77</v>
      </c>
      <c r="F291" s="2">
        <v>4326</v>
      </c>
      <c r="G291" s="3">
        <v>348</v>
      </c>
    </row>
    <row r="292" spans="3:7" x14ac:dyDescent="0.25">
      <c r="C292" t="s">
        <v>20</v>
      </c>
      <c r="D292" t="s">
        <v>49</v>
      </c>
      <c r="E292" t="s">
        <v>47</v>
      </c>
      <c r="F292" s="2">
        <v>4935</v>
      </c>
      <c r="G292" s="3">
        <v>126</v>
      </c>
    </row>
    <row r="293" spans="3:7" x14ac:dyDescent="0.25">
      <c r="C293" t="s">
        <v>25</v>
      </c>
      <c r="D293" t="s">
        <v>13</v>
      </c>
      <c r="E293" t="s">
        <v>9</v>
      </c>
      <c r="F293" s="2">
        <v>4781</v>
      </c>
      <c r="G293" s="3">
        <v>123</v>
      </c>
    </row>
    <row r="294" spans="3:7" x14ac:dyDescent="0.25">
      <c r="C294" t="s">
        <v>42</v>
      </c>
      <c r="D294" t="s">
        <v>33</v>
      </c>
      <c r="E294" t="s">
        <v>27</v>
      </c>
      <c r="F294" s="2">
        <v>7483</v>
      </c>
      <c r="G294" s="3">
        <v>45</v>
      </c>
    </row>
    <row r="295" spans="3:7" x14ac:dyDescent="0.25">
      <c r="C295" t="s">
        <v>54</v>
      </c>
      <c r="D295" t="s">
        <v>33</v>
      </c>
      <c r="E295" t="s">
        <v>18</v>
      </c>
      <c r="F295" s="2">
        <v>6860</v>
      </c>
      <c r="G295" s="3">
        <v>126</v>
      </c>
    </row>
    <row r="296" spans="3:7" x14ac:dyDescent="0.25">
      <c r="C296" t="s">
        <v>7</v>
      </c>
      <c r="D296" t="s">
        <v>8</v>
      </c>
      <c r="E296" t="s">
        <v>51</v>
      </c>
      <c r="F296" s="2">
        <v>9002</v>
      </c>
      <c r="G296" s="3">
        <v>72</v>
      </c>
    </row>
    <row r="297" spans="3:7" x14ac:dyDescent="0.25">
      <c r="C297" t="s">
        <v>25</v>
      </c>
      <c r="D297" t="s">
        <v>21</v>
      </c>
      <c r="E297" t="s">
        <v>51</v>
      </c>
      <c r="F297" s="2">
        <v>1400</v>
      </c>
      <c r="G297" s="3">
        <v>135</v>
      </c>
    </row>
    <row r="298" spans="3:7" x14ac:dyDescent="0.25">
      <c r="C298" t="s">
        <v>54</v>
      </c>
      <c r="D298" t="s">
        <v>49</v>
      </c>
      <c r="E298" t="s">
        <v>36</v>
      </c>
      <c r="F298" s="2">
        <v>4053</v>
      </c>
      <c r="G298" s="3">
        <v>24</v>
      </c>
    </row>
    <row r="299" spans="3:7" x14ac:dyDescent="0.25">
      <c r="C299" t="s">
        <v>39</v>
      </c>
      <c r="D299" t="s">
        <v>21</v>
      </c>
      <c r="E299" t="s">
        <v>77</v>
      </c>
      <c r="F299" s="2">
        <v>2149</v>
      </c>
      <c r="G299" s="3">
        <v>117</v>
      </c>
    </row>
    <row r="300" spans="3:7" x14ac:dyDescent="0.25">
      <c r="C300" t="s">
        <v>46</v>
      </c>
      <c r="D300" t="s">
        <v>26</v>
      </c>
      <c r="E300" t="s">
        <v>51</v>
      </c>
      <c r="F300" s="2">
        <v>3640</v>
      </c>
      <c r="G300" s="3">
        <v>51</v>
      </c>
    </row>
    <row r="301" spans="3:7" x14ac:dyDescent="0.25">
      <c r="C301" t="s">
        <v>45</v>
      </c>
      <c r="D301" t="s">
        <v>26</v>
      </c>
      <c r="E301" t="s">
        <v>47</v>
      </c>
      <c r="F301" s="2">
        <v>630</v>
      </c>
      <c r="G301" s="3">
        <v>36</v>
      </c>
    </row>
    <row r="302" spans="3:7" x14ac:dyDescent="0.25">
      <c r="C302" t="s">
        <v>17</v>
      </c>
      <c r="D302" t="s">
        <v>13</v>
      </c>
      <c r="E302" t="s">
        <v>52</v>
      </c>
      <c r="F302" s="2">
        <v>2429</v>
      </c>
      <c r="G302" s="3">
        <v>144</v>
      </c>
    </row>
    <row r="303" spans="3:7" x14ac:dyDescent="0.25">
      <c r="C303" t="s">
        <v>17</v>
      </c>
      <c r="D303" t="s">
        <v>21</v>
      </c>
      <c r="E303" t="s">
        <v>27</v>
      </c>
      <c r="F303" s="2">
        <v>2142</v>
      </c>
      <c r="G303" s="3">
        <v>114</v>
      </c>
    </row>
    <row r="304" spans="3:7" x14ac:dyDescent="0.25">
      <c r="C304" t="s">
        <v>39</v>
      </c>
      <c r="D304" t="s">
        <v>8</v>
      </c>
      <c r="E304" t="s">
        <v>9</v>
      </c>
      <c r="F304" s="2">
        <v>6454</v>
      </c>
      <c r="G304" s="3">
        <v>54</v>
      </c>
    </row>
    <row r="305" spans="3:7" x14ac:dyDescent="0.25">
      <c r="C305" t="s">
        <v>39</v>
      </c>
      <c r="D305" t="s">
        <v>8</v>
      </c>
      <c r="E305" t="s">
        <v>29</v>
      </c>
      <c r="F305" s="2">
        <v>4487</v>
      </c>
      <c r="G305" s="3">
        <v>333</v>
      </c>
    </row>
    <row r="306" spans="3:7" x14ac:dyDescent="0.25">
      <c r="C306" t="s">
        <v>46</v>
      </c>
      <c r="D306" t="s">
        <v>8</v>
      </c>
      <c r="E306" t="s">
        <v>18</v>
      </c>
      <c r="F306" s="2">
        <v>938</v>
      </c>
      <c r="G306" s="3">
        <v>366</v>
      </c>
    </row>
    <row r="307" spans="3:7" x14ac:dyDescent="0.25">
      <c r="C307" t="s">
        <v>46</v>
      </c>
      <c r="D307" t="s">
        <v>33</v>
      </c>
      <c r="E307" t="s">
        <v>50</v>
      </c>
      <c r="F307" s="2">
        <v>8841</v>
      </c>
      <c r="G307" s="3">
        <v>303</v>
      </c>
    </row>
    <row r="308" spans="3:7" x14ac:dyDescent="0.25">
      <c r="C308" t="s">
        <v>45</v>
      </c>
      <c r="D308" t="s">
        <v>26</v>
      </c>
      <c r="E308" t="s">
        <v>30</v>
      </c>
      <c r="F308" s="2">
        <v>4018</v>
      </c>
      <c r="G308" s="3">
        <v>126</v>
      </c>
    </row>
    <row r="309" spans="3:7" x14ac:dyDescent="0.25">
      <c r="C309" t="s">
        <v>20</v>
      </c>
      <c r="D309" t="s">
        <v>8</v>
      </c>
      <c r="E309" t="s">
        <v>24</v>
      </c>
      <c r="F309" s="2">
        <v>714</v>
      </c>
      <c r="G309" s="3">
        <v>231</v>
      </c>
    </row>
    <row r="310" spans="3:7" x14ac:dyDescent="0.25">
      <c r="C310" t="s">
        <v>17</v>
      </c>
      <c r="D310" t="s">
        <v>33</v>
      </c>
      <c r="E310" t="s">
        <v>27</v>
      </c>
      <c r="F310" s="2">
        <v>3850</v>
      </c>
      <c r="G310" s="3">
        <v>102</v>
      </c>
    </row>
    <row r="311" spans="3:7" x14ac:dyDescent="0.25">
      <c r="F311" s="2"/>
      <c r="G311" s="3"/>
    </row>
    <row r="312" spans="3:7" x14ac:dyDescent="0.25">
      <c r="F312" s="2"/>
      <c r="G312" s="3"/>
    </row>
    <row r="313" spans="3:7" x14ac:dyDescent="0.25">
      <c r="F313" s="2"/>
      <c r="G313" s="3"/>
    </row>
    <row r="314" spans="3:7" x14ac:dyDescent="0.25">
      <c r="F314" s="2"/>
      <c r="G314" s="3"/>
    </row>
    <row r="315" spans="3:7" x14ac:dyDescent="0.25">
      <c r="F315" s="2"/>
      <c r="G315" s="3"/>
    </row>
    <row r="316" spans="3:7" x14ac:dyDescent="0.25">
      <c r="F316" s="2"/>
      <c r="G316" s="3"/>
    </row>
    <row r="317" spans="3:7" x14ac:dyDescent="0.25">
      <c r="F317" s="2"/>
      <c r="G317" s="3"/>
    </row>
    <row r="318" spans="3:7" x14ac:dyDescent="0.25">
      <c r="F318" s="2"/>
      <c r="G318" s="3"/>
    </row>
    <row r="319" spans="3:7" x14ac:dyDescent="0.25">
      <c r="F319" s="2"/>
      <c r="G319" s="3"/>
    </row>
    <row r="320" spans="3:7"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pageMargins left="0.7" right="0.7" top="0.75" bottom="0.75" header="0.3" footer="0.3"/>
  <pageSetup orientation="portrait" horizontalDpi="300" verticalDpi="3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432B6-F782-417C-837C-D8D3FAB3F0BB}">
  <dimension ref="B1:D14"/>
  <sheetViews>
    <sheetView workbookViewId="0">
      <selection activeCell="G12" sqref="G12"/>
    </sheetView>
  </sheetViews>
  <sheetFormatPr defaultRowHeight="15" x14ac:dyDescent="0.25"/>
  <cols>
    <col min="2" max="2" width="36.5703125" bestFit="1" customWidth="1"/>
    <col min="3" max="3" width="11.28515625" bestFit="1" customWidth="1"/>
  </cols>
  <sheetData>
    <row r="1" spans="2:4" ht="31.5" x14ac:dyDescent="0.5">
      <c r="B1" s="33" t="s">
        <v>55</v>
      </c>
      <c r="C1" s="34"/>
      <c r="D1" s="34"/>
    </row>
    <row r="2" spans="2:4" x14ac:dyDescent="0.25">
      <c r="B2" s="34"/>
      <c r="C2" s="34"/>
      <c r="D2" s="34"/>
    </row>
    <row r="3" spans="2:4" x14ac:dyDescent="0.25">
      <c r="B3" s="34"/>
      <c r="C3" s="34"/>
      <c r="D3" s="34"/>
    </row>
    <row r="4" spans="2:4" ht="21" x14ac:dyDescent="0.35">
      <c r="B4" s="34"/>
      <c r="C4" s="10" t="s">
        <v>3</v>
      </c>
      <c r="D4" s="10" t="s">
        <v>56</v>
      </c>
    </row>
    <row r="5" spans="2:4" ht="21" x14ac:dyDescent="0.35">
      <c r="B5" s="35" t="s">
        <v>57</v>
      </c>
      <c r="C5" s="36">
        <f>AVERAGE(data[Amount])</f>
        <v>4136.2299999999996</v>
      </c>
      <c r="D5" s="36">
        <f>AVERAGE(data[Units])</f>
        <v>152.19999999999999</v>
      </c>
    </row>
    <row r="6" spans="2:4" ht="21" x14ac:dyDescent="0.35">
      <c r="B6" s="35" t="s">
        <v>58</v>
      </c>
      <c r="C6" s="36">
        <f>MEDIAN(data[Amount])</f>
        <v>3437</v>
      </c>
      <c r="D6" s="36">
        <f>MEDIAN(data[Units])</f>
        <v>124.5</v>
      </c>
    </row>
    <row r="7" spans="2:4" ht="21" x14ac:dyDescent="0.35">
      <c r="B7" s="35" t="s">
        <v>59</v>
      </c>
      <c r="C7" s="36">
        <f>MIN(data[Amount])</f>
        <v>0</v>
      </c>
      <c r="D7" s="36">
        <f>MIN(data[Units])</f>
        <v>0</v>
      </c>
    </row>
    <row r="8" spans="2:4" ht="21" x14ac:dyDescent="0.35">
      <c r="B8" s="35" t="s">
        <v>60</v>
      </c>
      <c r="C8" s="36">
        <f>+MAX(data[Amount])</f>
        <v>16184</v>
      </c>
      <c r="D8" s="36">
        <f>+MAX(data[Units])</f>
        <v>525</v>
      </c>
    </row>
    <row r="9" spans="2:4" ht="21" x14ac:dyDescent="0.35">
      <c r="B9" s="35" t="s">
        <v>61</v>
      </c>
      <c r="C9" s="36">
        <f>C8-C7</f>
        <v>16184</v>
      </c>
      <c r="D9" s="36">
        <f>D8-D7</f>
        <v>525</v>
      </c>
    </row>
    <row r="10" spans="2:4" ht="15.75" x14ac:dyDescent="0.25">
      <c r="B10" s="34"/>
      <c r="C10" s="36"/>
      <c r="D10" s="36"/>
    </row>
    <row r="11" spans="2:4" ht="21" x14ac:dyDescent="0.35">
      <c r="B11" s="35" t="s">
        <v>62</v>
      </c>
      <c r="C11" s="36">
        <f>_xlfn.QUARTILE.EXC(data[Amount],1)</f>
        <v>1652</v>
      </c>
      <c r="D11" s="36">
        <f>_xlfn.QUARTILE.EXC(data[Units],1)</f>
        <v>54</v>
      </c>
    </row>
    <row r="12" spans="2:4" ht="21" x14ac:dyDescent="0.35">
      <c r="B12" s="35" t="s">
        <v>63</v>
      </c>
      <c r="C12" s="36">
        <f>_xlfn.QUARTILE.EXC(data[Amount],3)</f>
        <v>6245.75</v>
      </c>
      <c r="D12" s="36">
        <f>_xlfn.QUARTILE.EXC(data[Units],3)</f>
        <v>223.5</v>
      </c>
    </row>
    <row r="13" spans="2:4" x14ac:dyDescent="0.25">
      <c r="B13" s="34"/>
      <c r="C13" s="34"/>
      <c r="D13" s="34"/>
    </row>
    <row r="14" spans="2:4" ht="21" x14ac:dyDescent="0.35">
      <c r="B14" s="35" t="s">
        <v>64</v>
      </c>
      <c r="C14" s="36">
        <f>COUNTA(_xlfn.UNIQUE(data[Product]))</f>
        <v>22</v>
      </c>
      <c r="D14" s="34"/>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35819-6DE0-41AE-A3E9-AEE925F60F7B}">
  <dimension ref="B2:F305"/>
  <sheetViews>
    <sheetView tabSelected="1" workbookViewId="0">
      <selection activeCell="G16" sqref="G16"/>
    </sheetView>
  </sheetViews>
  <sheetFormatPr defaultRowHeight="15" x14ac:dyDescent="0.25"/>
  <cols>
    <col min="2" max="2" width="19.5703125" customWidth="1"/>
    <col min="3" max="3" width="14.7109375" customWidth="1"/>
    <col min="4" max="4" width="21.85546875" bestFit="1" customWidth="1"/>
    <col min="5" max="5" width="12.7109375" bestFit="1" customWidth="1"/>
    <col min="6" max="6" width="10.28515625" bestFit="1" customWidth="1"/>
  </cols>
  <sheetData>
    <row r="2" spans="2:6" ht="20.25" x14ac:dyDescent="0.3">
      <c r="B2" s="11" t="s">
        <v>65</v>
      </c>
    </row>
    <row r="5" spans="2:6" x14ac:dyDescent="0.25">
      <c r="B5" s="37" t="s">
        <v>0</v>
      </c>
      <c r="C5" s="37" t="s">
        <v>1</v>
      </c>
      <c r="D5" s="37" t="s">
        <v>2</v>
      </c>
      <c r="E5" s="37" t="s">
        <v>3</v>
      </c>
      <c r="F5" s="37" t="s">
        <v>4</v>
      </c>
    </row>
    <row r="6" spans="2:6" x14ac:dyDescent="0.25">
      <c r="B6" t="s">
        <v>54</v>
      </c>
      <c r="C6" t="s">
        <v>33</v>
      </c>
      <c r="D6" t="s">
        <v>16</v>
      </c>
      <c r="E6" s="2">
        <v>5586</v>
      </c>
      <c r="F6" s="3">
        <v>525</v>
      </c>
    </row>
    <row r="7" spans="2:6" x14ac:dyDescent="0.25">
      <c r="B7" t="s">
        <v>45</v>
      </c>
      <c r="C7" t="s">
        <v>21</v>
      </c>
      <c r="D7" t="s">
        <v>52</v>
      </c>
      <c r="E7" s="2">
        <v>798</v>
      </c>
      <c r="F7" s="3">
        <v>519</v>
      </c>
    </row>
    <row r="8" spans="2:6" x14ac:dyDescent="0.25">
      <c r="B8" t="s">
        <v>12</v>
      </c>
      <c r="C8" t="s">
        <v>33</v>
      </c>
      <c r="D8" t="s">
        <v>11</v>
      </c>
      <c r="E8" s="2">
        <v>819</v>
      </c>
      <c r="F8" s="3">
        <v>510</v>
      </c>
    </row>
    <row r="9" spans="2:6" x14ac:dyDescent="0.25">
      <c r="B9" t="s">
        <v>46</v>
      </c>
      <c r="C9" t="s">
        <v>49</v>
      </c>
      <c r="D9" t="s">
        <v>14</v>
      </c>
      <c r="E9" s="2">
        <v>7777</v>
      </c>
      <c r="F9" s="3">
        <v>504</v>
      </c>
    </row>
    <row r="10" spans="2:6" x14ac:dyDescent="0.25">
      <c r="B10" t="s">
        <v>17</v>
      </c>
      <c r="C10" t="s">
        <v>49</v>
      </c>
      <c r="D10" t="s">
        <v>41</v>
      </c>
      <c r="E10" s="2">
        <v>8463</v>
      </c>
      <c r="F10" s="3">
        <v>492</v>
      </c>
    </row>
    <row r="11" spans="2:6" x14ac:dyDescent="0.25">
      <c r="B11" t="s">
        <v>45</v>
      </c>
      <c r="C11" t="s">
        <v>26</v>
      </c>
      <c r="D11" t="s">
        <v>27</v>
      </c>
      <c r="E11" s="2">
        <v>1785</v>
      </c>
      <c r="F11" s="3">
        <v>462</v>
      </c>
    </row>
    <row r="12" spans="2:6" x14ac:dyDescent="0.25">
      <c r="B12" t="s">
        <v>12</v>
      </c>
      <c r="C12" t="s">
        <v>13</v>
      </c>
      <c r="D12" t="s">
        <v>14</v>
      </c>
      <c r="E12" s="2">
        <v>6706</v>
      </c>
      <c r="F12" s="3">
        <v>459</v>
      </c>
    </row>
    <row r="13" spans="2:6" x14ac:dyDescent="0.25">
      <c r="B13" t="s">
        <v>25</v>
      </c>
      <c r="C13" t="s">
        <v>8</v>
      </c>
      <c r="D13" t="s">
        <v>53</v>
      </c>
      <c r="E13" s="2">
        <v>3556</v>
      </c>
      <c r="F13" s="3">
        <v>459</v>
      </c>
    </row>
    <row r="14" spans="2:6" x14ac:dyDescent="0.25">
      <c r="B14" t="s">
        <v>25</v>
      </c>
      <c r="C14" t="s">
        <v>49</v>
      </c>
      <c r="D14" t="s">
        <v>50</v>
      </c>
      <c r="E14" s="2">
        <v>8008</v>
      </c>
      <c r="F14" s="3">
        <v>456</v>
      </c>
    </row>
    <row r="15" spans="2:6" x14ac:dyDescent="0.25">
      <c r="B15" t="s">
        <v>7</v>
      </c>
      <c r="C15" t="s">
        <v>13</v>
      </c>
      <c r="D15" t="s">
        <v>9</v>
      </c>
      <c r="E15" s="2">
        <v>2275</v>
      </c>
      <c r="F15" s="3">
        <v>447</v>
      </c>
    </row>
    <row r="16" spans="2:6" x14ac:dyDescent="0.25">
      <c r="B16" t="s">
        <v>7</v>
      </c>
      <c r="C16" t="s">
        <v>13</v>
      </c>
      <c r="D16" t="s">
        <v>30</v>
      </c>
      <c r="E16" s="2">
        <v>8869</v>
      </c>
      <c r="F16" s="3">
        <v>432</v>
      </c>
    </row>
    <row r="17" spans="2:6" x14ac:dyDescent="0.25">
      <c r="B17" t="s">
        <v>25</v>
      </c>
      <c r="C17" t="s">
        <v>26</v>
      </c>
      <c r="D17" t="s">
        <v>27</v>
      </c>
      <c r="E17" s="2">
        <v>2100</v>
      </c>
      <c r="F17" s="3">
        <v>414</v>
      </c>
    </row>
    <row r="18" spans="2:6" x14ac:dyDescent="0.25">
      <c r="B18" t="s">
        <v>25</v>
      </c>
      <c r="C18" t="s">
        <v>8</v>
      </c>
      <c r="D18" t="s">
        <v>29</v>
      </c>
      <c r="E18" s="2">
        <v>1904</v>
      </c>
      <c r="F18" s="3">
        <v>405</v>
      </c>
    </row>
    <row r="19" spans="2:6" x14ac:dyDescent="0.25">
      <c r="B19" t="s">
        <v>25</v>
      </c>
      <c r="C19" t="s">
        <v>13</v>
      </c>
      <c r="D19" t="s">
        <v>18</v>
      </c>
      <c r="E19" s="2">
        <v>1302</v>
      </c>
      <c r="F19" s="3">
        <v>402</v>
      </c>
    </row>
    <row r="20" spans="2:6" x14ac:dyDescent="0.25">
      <c r="B20" t="s">
        <v>25</v>
      </c>
      <c r="C20" t="s">
        <v>26</v>
      </c>
      <c r="D20" t="s">
        <v>51</v>
      </c>
      <c r="E20" s="2">
        <v>3052</v>
      </c>
      <c r="F20" s="3">
        <v>378</v>
      </c>
    </row>
    <row r="21" spans="2:6" x14ac:dyDescent="0.25">
      <c r="B21" t="s">
        <v>7</v>
      </c>
      <c r="C21" t="s">
        <v>13</v>
      </c>
      <c r="D21" t="s">
        <v>36</v>
      </c>
      <c r="E21" s="2">
        <v>6853</v>
      </c>
      <c r="F21" s="3">
        <v>372</v>
      </c>
    </row>
    <row r="22" spans="2:6" x14ac:dyDescent="0.25">
      <c r="B22" t="s">
        <v>39</v>
      </c>
      <c r="C22" t="s">
        <v>49</v>
      </c>
      <c r="D22" t="s">
        <v>16</v>
      </c>
      <c r="E22" s="2">
        <v>1932</v>
      </c>
      <c r="F22" s="3">
        <v>369</v>
      </c>
    </row>
    <row r="23" spans="2:6" x14ac:dyDescent="0.25">
      <c r="B23" t="s">
        <v>25</v>
      </c>
      <c r="C23" t="s">
        <v>49</v>
      </c>
      <c r="D23" t="s">
        <v>9</v>
      </c>
      <c r="E23" s="2">
        <v>3402</v>
      </c>
      <c r="F23" s="3">
        <v>366</v>
      </c>
    </row>
    <row r="24" spans="2:6" x14ac:dyDescent="0.25">
      <c r="B24" t="s">
        <v>46</v>
      </c>
      <c r="C24" t="s">
        <v>8</v>
      </c>
      <c r="D24" t="s">
        <v>18</v>
      </c>
      <c r="E24" s="2">
        <v>938</v>
      </c>
      <c r="F24" s="3">
        <v>366</v>
      </c>
    </row>
    <row r="25" spans="2:6" x14ac:dyDescent="0.25">
      <c r="B25" t="s">
        <v>12</v>
      </c>
      <c r="C25" t="s">
        <v>13</v>
      </c>
      <c r="D25" t="s">
        <v>41</v>
      </c>
      <c r="E25" s="2">
        <v>2702</v>
      </c>
      <c r="F25" s="3">
        <v>363</v>
      </c>
    </row>
    <row r="26" spans="2:6" x14ac:dyDescent="0.25">
      <c r="B26" t="s">
        <v>42</v>
      </c>
      <c r="C26" t="s">
        <v>13</v>
      </c>
      <c r="D26" t="s">
        <v>51</v>
      </c>
      <c r="E26" s="2">
        <v>4480</v>
      </c>
      <c r="F26" s="3">
        <v>357</v>
      </c>
    </row>
    <row r="27" spans="2:6" x14ac:dyDescent="0.25">
      <c r="B27" t="s">
        <v>45</v>
      </c>
      <c r="C27" t="s">
        <v>33</v>
      </c>
      <c r="D27" t="s">
        <v>34</v>
      </c>
      <c r="E27" s="2">
        <v>4326</v>
      </c>
      <c r="F27" s="3">
        <v>348</v>
      </c>
    </row>
    <row r="28" spans="2:6" x14ac:dyDescent="0.25">
      <c r="B28" t="s">
        <v>42</v>
      </c>
      <c r="C28" t="s">
        <v>21</v>
      </c>
      <c r="D28" t="s">
        <v>32</v>
      </c>
      <c r="E28" s="2">
        <v>3339</v>
      </c>
      <c r="F28" s="3">
        <v>348</v>
      </c>
    </row>
    <row r="29" spans="2:6" x14ac:dyDescent="0.25">
      <c r="B29" t="s">
        <v>54</v>
      </c>
      <c r="C29" t="s">
        <v>21</v>
      </c>
      <c r="D29" t="s">
        <v>51</v>
      </c>
      <c r="E29" s="2">
        <v>2471</v>
      </c>
      <c r="F29" s="3">
        <v>342</v>
      </c>
    </row>
    <row r="30" spans="2:6" x14ac:dyDescent="0.25">
      <c r="B30" t="s">
        <v>42</v>
      </c>
      <c r="C30" t="s">
        <v>49</v>
      </c>
      <c r="D30" t="s">
        <v>41</v>
      </c>
      <c r="E30" s="2">
        <v>15610</v>
      </c>
      <c r="F30" s="3">
        <v>339</v>
      </c>
    </row>
    <row r="31" spans="2:6" x14ac:dyDescent="0.25">
      <c r="B31" t="s">
        <v>39</v>
      </c>
      <c r="C31" t="s">
        <v>8</v>
      </c>
      <c r="D31" t="s">
        <v>29</v>
      </c>
      <c r="E31" s="2">
        <v>4487</v>
      </c>
      <c r="F31" s="3">
        <v>333</v>
      </c>
    </row>
    <row r="32" spans="2:6" x14ac:dyDescent="0.25">
      <c r="B32" t="s">
        <v>46</v>
      </c>
      <c r="C32" t="s">
        <v>8</v>
      </c>
      <c r="D32" t="s">
        <v>53</v>
      </c>
      <c r="E32" s="2">
        <v>7308</v>
      </c>
      <c r="F32" s="3">
        <v>327</v>
      </c>
    </row>
    <row r="33" spans="2:6" x14ac:dyDescent="0.25">
      <c r="B33" t="s">
        <v>46</v>
      </c>
      <c r="C33" t="s">
        <v>8</v>
      </c>
      <c r="D33" t="s">
        <v>51</v>
      </c>
      <c r="E33" s="2">
        <v>4592</v>
      </c>
      <c r="F33" s="3">
        <v>324</v>
      </c>
    </row>
    <row r="34" spans="2:6" x14ac:dyDescent="0.25">
      <c r="B34" t="s">
        <v>39</v>
      </c>
      <c r="C34" t="s">
        <v>33</v>
      </c>
      <c r="D34" t="s">
        <v>9</v>
      </c>
      <c r="E34" s="2">
        <v>10129</v>
      </c>
      <c r="F34" s="3">
        <v>312</v>
      </c>
    </row>
    <row r="35" spans="2:6" x14ac:dyDescent="0.25">
      <c r="B35" t="s">
        <v>46</v>
      </c>
      <c r="C35" t="s">
        <v>49</v>
      </c>
      <c r="D35" t="s">
        <v>53</v>
      </c>
      <c r="E35" s="2">
        <v>3689</v>
      </c>
      <c r="F35" s="3">
        <v>312</v>
      </c>
    </row>
    <row r="36" spans="2:6" x14ac:dyDescent="0.25">
      <c r="B36" t="s">
        <v>20</v>
      </c>
      <c r="C36" t="s">
        <v>21</v>
      </c>
      <c r="D36" t="s">
        <v>53</v>
      </c>
      <c r="E36" s="2">
        <v>854</v>
      </c>
      <c r="F36" s="3">
        <v>309</v>
      </c>
    </row>
    <row r="37" spans="2:6" x14ac:dyDescent="0.25">
      <c r="B37" t="s">
        <v>17</v>
      </c>
      <c r="C37" t="s">
        <v>26</v>
      </c>
      <c r="D37" t="s">
        <v>48</v>
      </c>
      <c r="E37" s="2">
        <v>3920</v>
      </c>
      <c r="F37" s="3">
        <v>306</v>
      </c>
    </row>
    <row r="38" spans="2:6" x14ac:dyDescent="0.25">
      <c r="B38" t="s">
        <v>7</v>
      </c>
      <c r="C38" t="s">
        <v>21</v>
      </c>
      <c r="D38" t="s">
        <v>52</v>
      </c>
      <c r="E38" s="2">
        <v>3164</v>
      </c>
      <c r="F38" s="3">
        <v>306</v>
      </c>
    </row>
    <row r="39" spans="2:6" x14ac:dyDescent="0.25">
      <c r="B39" t="s">
        <v>46</v>
      </c>
      <c r="C39" t="s">
        <v>13</v>
      </c>
      <c r="D39" t="s">
        <v>30</v>
      </c>
      <c r="E39" s="2">
        <v>819</v>
      </c>
      <c r="F39" s="3">
        <v>306</v>
      </c>
    </row>
    <row r="40" spans="2:6" x14ac:dyDescent="0.25">
      <c r="B40" t="s">
        <v>46</v>
      </c>
      <c r="C40" t="s">
        <v>33</v>
      </c>
      <c r="D40" t="s">
        <v>50</v>
      </c>
      <c r="E40" s="2">
        <v>8841</v>
      </c>
      <c r="F40" s="3">
        <v>303</v>
      </c>
    </row>
    <row r="41" spans="2:6" x14ac:dyDescent="0.25">
      <c r="B41" t="s">
        <v>54</v>
      </c>
      <c r="C41" t="s">
        <v>21</v>
      </c>
      <c r="D41" t="s">
        <v>14</v>
      </c>
      <c r="E41" s="2">
        <v>6657</v>
      </c>
      <c r="F41" s="3">
        <v>303</v>
      </c>
    </row>
    <row r="42" spans="2:6" x14ac:dyDescent="0.25">
      <c r="B42" t="s">
        <v>45</v>
      </c>
      <c r="C42" t="s">
        <v>13</v>
      </c>
      <c r="D42" t="s">
        <v>32</v>
      </c>
      <c r="E42" s="2">
        <v>1589</v>
      </c>
      <c r="F42" s="3">
        <v>303</v>
      </c>
    </row>
    <row r="43" spans="2:6" x14ac:dyDescent="0.25">
      <c r="B43" t="s">
        <v>12</v>
      </c>
      <c r="C43" t="s">
        <v>13</v>
      </c>
      <c r="D43" t="s">
        <v>52</v>
      </c>
      <c r="E43" s="2">
        <v>4753</v>
      </c>
      <c r="F43" s="3">
        <v>300</v>
      </c>
    </row>
    <row r="44" spans="2:6" x14ac:dyDescent="0.25">
      <c r="B44" t="s">
        <v>39</v>
      </c>
      <c r="C44" t="s">
        <v>21</v>
      </c>
      <c r="D44" t="s">
        <v>38</v>
      </c>
      <c r="E44" s="2">
        <v>2870</v>
      </c>
      <c r="F44" s="3">
        <v>300</v>
      </c>
    </row>
    <row r="45" spans="2:6" x14ac:dyDescent="0.25">
      <c r="B45" t="s">
        <v>7</v>
      </c>
      <c r="C45" t="s">
        <v>33</v>
      </c>
      <c r="D45" t="s">
        <v>11</v>
      </c>
      <c r="E45" s="2">
        <v>5670</v>
      </c>
      <c r="F45" s="3">
        <v>297</v>
      </c>
    </row>
    <row r="46" spans="2:6" x14ac:dyDescent="0.25">
      <c r="B46" t="s">
        <v>20</v>
      </c>
      <c r="C46" t="s">
        <v>21</v>
      </c>
      <c r="D46" t="s">
        <v>22</v>
      </c>
      <c r="E46" s="2">
        <v>9632</v>
      </c>
      <c r="F46" s="3">
        <v>288</v>
      </c>
    </row>
    <row r="47" spans="2:6" x14ac:dyDescent="0.25">
      <c r="B47" t="s">
        <v>39</v>
      </c>
      <c r="C47" t="s">
        <v>13</v>
      </c>
      <c r="D47" t="s">
        <v>53</v>
      </c>
      <c r="E47" s="2">
        <v>5194</v>
      </c>
      <c r="F47" s="3">
        <v>288</v>
      </c>
    </row>
    <row r="48" spans="2:6" x14ac:dyDescent="0.25">
      <c r="B48" t="s">
        <v>12</v>
      </c>
      <c r="C48" t="s">
        <v>49</v>
      </c>
      <c r="D48" t="s">
        <v>34</v>
      </c>
      <c r="E48" s="2">
        <v>3507</v>
      </c>
      <c r="F48" s="3">
        <v>288</v>
      </c>
    </row>
    <row r="49" spans="2:6" x14ac:dyDescent="0.25">
      <c r="B49" t="s">
        <v>54</v>
      </c>
      <c r="C49" t="s">
        <v>8</v>
      </c>
      <c r="D49" t="s">
        <v>44</v>
      </c>
      <c r="E49" s="2">
        <v>245</v>
      </c>
      <c r="F49" s="3">
        <v>288</v>
      </c>
    </row>
    <row r="50" spans="2:6" x14ac:dyDescent="0.25">
      <c r="B50" t="s">
        <v>25</v>
      </c>
      <c r="C50" t="s">
        <v>33</v>
      </c>
      <c r="D50" t="s">
        <v>52</v>
      </c>
      <c r="E50" s="2">
        <v>1134</v>
      </c>
      <c r="F50" s="3">
        <v>282</v>
      </c>
    </row>
    <row r="51" spans="2:6" x14ac:dyDescent="0.25">
      <c r="B51" t="s">
        <v>54</v>
      </c>
      <c r="C51" t="s">
        <v>26</v>
      </c>
      <c r="D51" t="s">
        <v>44</v>
      </c>
      <c r="E51" s="2">
        <v>4858</v>
      </c>
      <c r="F51" s="3">
        <v>279</v>
      </c>
    </row>
    <row r="52" spans="2:6" x14ac:dyDescent="0.25">
      <c r="B52" t="s">
        <v>54</v>
      </c>
      <c r="C52" t="s">
        <v>13</v>
      </c>
      <c r="D52" t="s">
        <v>22</v>
      </c>
      <c r="E52" s="2">
        <v>3808</v>
      </c>
      <c r="F52" s="3">
        <v>279</v>
      </c>
    </row>
    <row r="53" spans="2:6" x14ac:dyDescent="0.25">
      <c r="B53" t="s">
        <v>46</v>
      </c>
      <c r="C53" t="s">
        <v>49</v>
      </c>
      <c r="D53" t="s">
        <v>16</v>
      </c>
      <c r="E53" s="2">
        <v>7259</v>
      </c>
      <c r="F53" s="3">
        <v>276</v>
      </c>
    </row>
    <row r="54" spans="2:6" x14ac:dyDescent="0.25">
      <c r="B54" t="s">
        <v>46</v>
      </c>
      <c r="C54" t="s">
        <v>13</v>
      </c>
      <c r="D54" t="s">
        <v>24</v>
      </c>
      <c r="E54" s="2">
        <v>6657</v>
      </c>
      <c r="F54" s="3">
        <v>276</v>
      </c>
    </row>
    <row r="55" spans="2:6" x14ac:dyDescent="0.25">
      <c r="B55" t="s">
        <v>17</v>
      </c>
      <c r="C55" t="s">
        <v>8</v>
      </c>
      <c r="D55" t="s">
        <v>51</v>
      </c>
      <c r="E55" s="2">
        <v>1085</v>
      </c>
      <c r="F55" s="3">
        <v>273</v>
      </c>
    </row>
    <row r="56" spans="2:6" x14ac:dyDescent="0.25">
      <c r="B56" t="s">
        <v>39</v>
      </c>
      <c r="C56" t="s">
        <v>33</v>
      </c>
      <c r="D56" t="s">
        <v>22</v>
      </c>
      <c r="E56" s="2">
        <v>1778</v>
      </c>
      <c r="F56" s="3">
        <v>270</v>
      </c>
    </row>
    <row r="57" spans="2:6" x14ac:dyDescent="0.25">
      <c r="B57" t="s">
        <v>25</v>
      </c>
      <c r="C57" t="s">
        <v>13</v>
      </c>
      <c r="D57" t="s">
        <v>41</v>
      </c>
      <c r="E57" s="2">
        <v>1071</v>
      </c>
      <c r="F57" s="3">
        <v>270</v>
      </c>
    </row>
    <row r="58" spans="2:6" x14ac:dyDescent="0.25">
      <c r="B58" t="s">
        <v>54</v>
      </c>
      <c r="C58" t="s">
        <v>21</v>
      </c>
      <c r="D58" t="s">
        <v>47</v>
      </c>
      <c r="E58" s="2">
        <v>2317</v>
      </c>
      <c r="F58" s="3">
        <v>261</v>
      </c>
    </row>
    <row r="59" spans="2:6" x14ac:dyDescent="0.25">
      <c r="B59" t="s">
        <v>39</v>
      </c>
      <c r="C59" t="s">
        <v>33</v>
      </c>
      <c r="D59" t="s">
        <v>53</v>
      </c>
      <c r="E59" s="2">
        <v>5677</v>
      </c>
      <c r="F59" s="3">
        <v>258</v>
      </c>
    </row>
    <row r="60" spans="2:6" x14ac:dyDescent="0.25">
      <c r="B60" t="s">
        <v>46</v>
      </c>
      <c r="C60" t="s">
        <v>13</v>
      </c>
      <c r="D60" t="s">
        <v>16</v>
      </c>
      <c r="E60" s="2">
        <v>2415</v>
      </c>
      <c r="F60" s="3">
        <v>255</v>
      </c>
    </row>
    <row r="61" spans="2:6" x14ac:dyDescent="0.25">
      <c r="B61" t="s">
        <v>39</v>
      </c>
      <c r="C61" t="s">
        <v>13</v>
      </c>
      <c r="D61" t="s">
        <v>9</v>
      </c>
      <c r="E61" s="2">
        <v>6755</v>
      </c>
      <c r="F61" s="3">
        <v>252</v>
      </c>
    </row>
    <row r="62" spans="2:6" x14ac:dyDescent="0.25">
      <c r="B62" t="s">
        <v>39</v>
      </c>
      <c r="C62" t="s">
        <v>21</v>
      </c>
      <c r="D62" t="s">
        <v>51</v>
      </c>
      <c r="E62" s="2">
        <v>5551</v>
      </c>
      <c r="F62" s="3">
        <v>252</v>
      </c>
    </row>
    <row r="63" spans="2:6" x14ac:dyDescent="0.25">
      <c r="B63" t="s">
        <v>42</v>
      </c>
      <c r="C63" t="s">
        <v>26</v>
      </c>
      <c r="D63" t="s">
        <v>22</v>
      </c>
      <c r="E63" s="2">
        <v>385</v>
      </c>
      <c r="F63" s="3">
        <v>249</v>
      </c>
    </row>
    <row r="64" spans="2:6" x14ac:dyDescent="0.25">
      <c r="B64" t="s">
        <v>42</v>
      </c>
      <c r="C64" t="s">
        <v>13</v>
      </c>
      <c r="D64" t="s">
        <v>34</v>
      </c>
      <c r="E64" s="2">
        <v>4753</v>
      </c>
      <c r="F64" s="3">
        <v>246</v>
      </c>
    </row>
    <row r="65" spans="2:6" x14ac:dyDescent="0.25">
      <c r="B65" t="s">
        <v>39</v>
      </c>
      <c r="C65" t="s">
        <v>26</v>
      </c>
      <c r="D65" t="s">
        <v>32</v>
      </c>
      <c r="E65" s="2">
        <v>4438</v>
      </c>
      <c r="F65" s="3">
        <v>246</v>
      </c>
    </row>
    <row r="66" spans="2:6" x14ac:dyDescent="0.25">
      <c r="B66" t="s">
        <v>45</v>
      </c>
      <c r="C66" t="s">
        <v>21</v>
      </c>
      <c r="D66" t="s">
        <v>34</v>
      </c>
      <c r="E66" s="2">
        <v>3094</v>
      </c>
      <c r="F66" s="3">
        <v>246</v>
      </c>
    </row>
    <row r="67" spans="2:6" x14ac:dyDescent="0.25">
      <c r="B67" t="s">
        <v>17</v>
      </c>
      <c r="C67" t="s">
        <v>8</v>
      </c>
      <c r="D67" t="s">
        <v>50</v>
      </c>
      <c r="E67" s="2">
        <v>2856</v>
      </c>
      <c r="F67" s="3">
        <v>246</v>
      </c>
    </row>
    <row r="68" spans="2:6" x14ac:dyDescent="0.25">
      <c r="B68" t="s">
        <v>17</v>
      </c>
      <c r="C68" t="s">
        <v>13</v>
      </c>
      <c r="D68" t="s">
        <v>24</v>
      </c>
      <c r="E68" s="2">
        <v>7833</v>
      </c>
      <c r="F68" s="3">
        <v>243</v>
      </c>
    </row>
    <row r="69" spans="2:6" x14ac:dyDescent="0.25">
      <c r="B69" t="s">
        <v>39</v>
      </c>
      <c r="C69" t="s">
        <v>13</v>
      </c>
      <c r="D69" t="s">
        <v>38</v>
      </c>
      <c r="E69" s="2">
        <v>4585</v>
      </c>
      <c r="F69" s="3">
        <v>240</v>
      </c>
    </row>
    <row r="70" spans="2:6" x14ac:dyDescent="0.25">
      <c r="B70" t="s">
        <v>20</v>
      </c>
      <c r="C70" t="s">
        <v>8</v>
      </c>
      <c r="D70" t="s">
        <v>9</v>
      </c>
      <c r="E70" s="2">
        <v>1526</v>
      </c>
      <c r="F70" s="3">
        <v>240</v>
      </c>
    </row>
    <row r="71" spans="2:6" x14ac:dyDescent="0.25">
      <c r="B71" t="s">
        <v>42</v>
      </c>
      <c r="C71" t="s">
        <v>49</v>
      </c>
      <c r="D71" t="s">
        <v>36</v>
      </c>
      <c r="E71" s="2">
        <v>6279</v>
      </c>
      <c r="F71" s="3">
        <v>237</v>
      </c>
    </row>
    <row r="72" spans="2:6" x14ac:dyDescent="0.25">
      <c r="B72" t="s">
        <v>7</v>
      </c>
      <c r="C72" t="s">
        <v>13</v>
      </c>
      <c r="D72" t="s">
        <v>14</v>
      </c>
      <c r="E72" s="2">
        <v>12348</v>
      </c>
      <c r="F72" s="3">
        <v>234</v>
      </c>
    </row>
    <row r="73" spans="2:6" x14ac:dyDescent="0.25">
      <c r="B73" t="s">
        <v>46</v>
      </c>
      <c r="C73" t="s">
        <v>13</v>
      </c>
      <c r="D73" t="s">
        <v>27</v>
      </c>
      <c r="E73" s="2">
        <v>2464</v>
      </c>
      <c r="F73" s="3">
        <v>234</v>
      </c>
    </row>
    <row r="74" spans="2:6" x14ac:dyDescent="0.25">
      <c r="B74" t="s">
        <v>12</v>
      </c>
      <c r="C74" t="s">
        <v>33</v>
      </c>
      <c r="D74" t="s">
        <v>47</v>
      </c>
      <c r="E74" s="2">
        <v>1701</v>
      </c>
      <c r="F74" s="3">
        <v>234</v>
      </c>
    </row>
    <row r="75" spans="2:6" x14ac:dyDescent="0.25">
      <c r="B75" t="s">
        <v>20</v>
      </c>
      <c r="C75" t="s">
        <v>21</v>
      </c>
      <c r="D75" t="s">
        <v>11</v>
      </c>
      <c r="E75" s="2">
        <v>10311</v>
      </c>
      <c r="F75" s="3">
        <v>231</v>
      </c>
    </row>
    <row r="76" spans="2:6" x14ac:dyDescent="0.25">
      <c r="B76" t="s">
        <v>20</v>
      </c>
      <c r="C76" t="s">
        <v>8</v>
      </c>
      <c r="D76" t="s">
        <v>24</v>
      </c>
      <c r="E76" s="2">
        <v>714</v>
      </c>
      <c r="F76" s="3">
        <v>231</v>
      </c>
    </row>
    <row r="77" spans="2:6" x14ac:dyDescent="0.25">
      <c r="B77" t="s">
        <v>54</v>
      </c>
      <c r="C77" t="s">
        <v>13</v>
      </c>
      <c r="D77" t="s">
        <v>44</v>
      </c>
      <c r="E77" s="2">
        <v>567</v>
      </c>
      <c r="F77" s="3">
        <v>228</v>
      </c>
    </row>
    <row r="78" spans="2:6" x14ac:dyDescent="0.25">
      <c r="B78" t="s">
        <v>39</v>
      </c>
      <c r="C78" t="s">
        <v>8</v>
      </c>
      <c r="D78" t="s">
        <v>16</v>
      </c>
      <c r="E78" s="2">
        <v>6608</v>
      </c>
      <c r="F78" s="3">
        <v>225</v>
      </c>
    </row>
    <row r="79" spans="2:6" x14ac:dyDescent="0.25">
      <c r="B79" t="s">
        <v>7</v>
      </c>
      <c r="C79" t="s">
        <v>26</v>
      </c>
      <c r="D79" t="s">
        <v>53</v>
      </c>
      <c r="E79" s="2">
        <v>3101</v>
      </c>
      <c r="F79" s="3">
        <v>225</v>
      </c>
    </row>
    <row r="80" spans="2:6" x14ac:dyDescent="0.25">
      <c r="B80" t="s">
        <v>20</v>
      </c>
      <c r="C80" t="s">
        <v>49</v>
      </c>
      <c r="D80" t="s">
        <v>29</v>
      </c>
      <c r="E80" s="2">
        <v>1274</v>
      </c>
      <c r="F80" s="3">
        <v>225</v>
      </c>
    </row>
    <row r="81" spans="2:6" x14ac:dyDescent="0.25">
      <c r="B81" t="s">
        <v>12</v>
      </c>
      <c r="C81" t="s">
        <v>49</v>
      </c>
      <c r="D81" t="s">
        <v>29</v>
      </c>
      <c r="E81" s="2">
        <v>2009</v>
      </c>
      <c r="F81" s="3">
        <v>219</v>
      </c>
    </row>
    <row r="82" spans="2:6" x14ac:dyDescent="0.25">
      <c r="B82" t="s">
        <v>20</v>
      </c>
      <c r="C82" t="s">
        <v>13</v>
      </c>
      <c r="D82" t="s">
        <v>53</v>
      </c>
      <c r="E82" s="2">
        <v>7455</v>
      </c>
      <c r="F82" s="3">
        <v>216</v>
      </c>
    </row>
    <row r="83" spans="2:6" x14ac:dyDescent="0.25">
      <c r="B83" t="s">
        <v>45</v>
      </c>
      <c r="C83" t="s">
        <v>26</v>
      </c>
      <c r="D83" t="s">
        <v>44</v>
      </c>
      <c r="E83" s="2">
        <v>7651</v>
      </c>
      <c r="F83" s="3">
        <v>213</v>
      </c>
    </row>
    <row r="84" spans="2:6" x14ac:dyDescent="0.25">
      <c r="B84" t="s">
        <v>12</v>
      </c>
      <c r="C84" t="s">
        <v>33</v>
      </c>
      <c r="D84" t="s">
        <v>14</v>
      </c>
      <c r="E84" s="2">
        <v>3752</v>
      </c>
      <c r="F84" s="3">
        <v>213</v>
      </c>
    </row>
    <row r="85" spans="2:6" x14ac:dyDescent="0.25">
      <c r="B85" t="s">
        <v>12</v>
      </c>
      <c r="C85" t="s">
        <v>26</v>
      </c>
      <c r="D85" t="s">
        <v>34</v>
      </c>
      <c r="E85" s="2">
        <v>8890</v>
      </c>
      <c r="F85" s="3">
        <v>210</v>
      </c>
    </row>
    <row r="86" spans="2:6" x14ac:dyDescent="0.25">
      <c r="B86" t="s">
        <v>12</v>
      </c>
      <c r="C86" t="s">
        <v>13</v>
      </c>
      <c r="D86" t="s">
        <v>36</v>
      </c>
      <c r="E86" s="2">
        <v>5012</v>
      </c>
      <c r="F86" s="3">
        <v>210</v>
      </c>
    </row>
    <row r="87" spans="2:6" x14ac:dyDescent="0.25">
      <c r="B87" t="s">
        <v>39</v>
      </c>
      <c r="C87" t="s">
        <v>8</v>
      </c>
      <c r="D87" t="s">
        <v>36</v>
      </c>
      <c r="E87" s="2">
        <v>9835</v>
      </c>
      <c r="F87" s="3">
        <v>207</v>
      </c>
    </row>
    <row r="88" spans="2:6" x14ac:dyDescent="0.25">
      <c r="B88" t="s">
        <v>25</v>
      </c>
      <c r="C88" t="s">
        <v>49</v>
      </c>
      <c r="D88" t="s">
        <v>52</v>
      </c>
      <c r="E88" s="2">
        <v>4242</v>
      </c>
      <c r="F88" s="3">
        <v>207</v>
      </c>
    </row>
    <row r="89" spans="2:6" x14ac:dyDescent="0.25">
      <c r="B89" t="s">
        <v>17</v>
      </c>
      <c r="C89" t="s">
        <v>8</v>
      </c>
      <c r="D89" t="s">
        <v>18</v>
      </c>
      <c r="E89" s="2">
        <v>259</v>
      </c>
      <c r="F89" s="3">
        <v>207</v>
      </c>
    </row>
    <row r="90" spans="2:6" x14ac:dyDescent="0.25">
      <c r="B90" t="s">
        <v>17</v>
      </c>
      <c r="C90" t="s">
        <v>21</v>
      </c>
      <c r="D90" t="s">
        <v>52</v>
      </c>
      <c r="E90" s="2">
        <v>11522</v>
      </c>
      <c r="F90" s="3">
        <v>204</v>
      </c>
    </row>
    <row r="91" spans="2:6" x14ac:dyDescent="0.25">
      <c r="B91" t="s">
        <v>54</v>
      </c>
      <c r="C91" t="s">
        <v>49</v>
      </c>
      <c r="D91" t="s">
        <v>38</v>
      </c>
      <c r="E91" s="2">
        <v>5355</v>
      </c>
      <c r="F91" s="3">
        <v>204</v>
      </c>
    </row>
    <row r="92" spans="2:6" x14ac:dyDescent="0.25">
      <c r="B92" t="s">
        <v>17</v>
      </c>
      <c r="C92" t="s">
        <v>26</v>
      </c>
      <c r="D92" t="s">
        <v>22</v>
      </c>
      <c r="E92" s="2">
        <v>2639</v>
      </c>
      <c r="F92" s="3">
        <v>204</v>
      </c>
    </row>
    <row r="93" spans="2:6" x14ac:dyDescent="0.25">
      <c r="B93" t="s">
        <v>12</v>
      </c>
      <c r="C93" t="s">
        <v>8</v>
      </c>
      <c r="D93" t="s">
        <v>38</v>
      </c>
      <c r="E93" s="2">
        <v>1771</v>
      </c>
      <c r="F93" s="3">
        <v>204</v>
      </c>
    </row>
    <row r="94" spans="2:6" x14ac:dyDescent="0.25">
      <c r="B94" t="s">
        <v>20</v>
      </c>
      <c r="C94" t="s">
        <v>21</v>
      </c>
      <c r="D94" t="s">
        <v>50</v>
      </c>
      <c r="E94" s="2">
        <v>98</v>
      </c>
      <c r="F94" s="3">
        <v>204</v>
      </c>
    </row>
    <row r="95" spans="2:6" x14ac:dyDescent="0.25">
      <c r="B95" t="s">
        <v>42</v>
      </c>
      <c r="C95" t="s">
        <v>13</v>
      </c>
      <c r="D95" t="s">
        <v>24</v>
      </c>
      <c r="E95" s="2">
        <v>13391</v>
      </c>
      <c r="F95" s="3">
        <v>201</v>
      </c>
    </row>
    <row r="96" spans="2:6" x14ac:dyDescent="0.25">
      <c r="B96" t="s">
        <v>45</v>
      </c>
      <c r="C96" t="s">
        <v>8</v>
      </c>
      <c r="D96" t="s">
        <v>32</v>
      </c>
      <c r="E96" s="2">
        <v>9926</v>
      </c>
      <c r="F96" s="3">
        <v>201</v>
      </c>
    </row>
    <row r="97" spans="2:6" x14ac:dyDescent="0.25">
      <c r="B97" t="s">
        <v>42</v>
      </c>
      <c r="C97" t="s">
        <v>49</v>
      </c>
      <c r="D97" t="s">
        <v>24</v>
      </c>
      <c r="E97" s="2">
        <v>7280</v>
      </c>
      <c r="F97" s="3">
        <v>201</v>
      </c>
    </row>
    <row r="98" spans="2:6" x14ac:dyDescent="0.25">
      <c r="B98" t="s">
        <v>7</v>
      </c>
      <c r="C98" t="s">
        <v>21</v>
      </c>
      <c r="D98" t="s">
        <v>11</v>
      </c>
      <c r="E98" s="2">
        <v>4424</v>
      </c>
      <c r="F98" s="3">
        <v>201</v>
      </c>
    </row>
    <row r="99" spans="2:6" x14ac:dyDescent="0.25">
      <c r="B99" t="s">
        <v>39</v>
      </c>
      <c r="C99" t="s">
        <v>26</v>
      </c>
      <c r="D99" t="s">
        <v>52</v>
      </c>
      <c r="E99" s="2">
        <v>966</v>
      </c>
      <c r="F99" s="3">
        <v>198</v>
      </c>
    </row>
    <row r="100" spans="2:6" x14ac:dyDescent="0.25">
      <c r="B100" t="s">
        <v>54</v>
      </c>
      <c r="C100" t="s">
        <v>13</v>
      </c>
      <c r="D100" t="s">
        <v>41</v>
      </c>
      <c r="E100" s="2">
        <v>1974</v>
      </c>
      <c r="F100" s="3">
        <v>195</v>
      </c>
    </row>
    <row r="101" spans="2:6" x14ac:dyDescent="0.25">
      <c r="B101" t="s">
        <v>12</v>
      </c>
      <c r="C101" t="s">
        <v>8</v>
      </c>
      <c r="D101" t="s">
        <v>36</v>
      </c>
      <c r="E101" s="2">
        <v>1890</v>
      </c>
      <c r="F101" s="3">
        <v>195</v>
      </c>
    </row>
    <row r="102" spans="2:6" x14ac:dyDescent="0.25">
      <c r="B102" t="s">
        <v>42</v>
      </c>
      <c r="C102" t="s">
        <v>49</v>
      </c>
      <c r="D102" t="s">
        <v>38</v>
      </c>
      <c r="E102" s="2">
        <v>861</v>
      </c>
      <c r="F102" s="3">
        <v>195</v>
      </c>
    </row>
    <row r="103" spans="2:6" x14ac:dyDescent="0.25">
      <c r="B103" t="s">
        <v>20</v>
      </c>
      <c r="C103" t="s">
        <v>21</v>
      </c>
      <c r="D103" t="s">
        <v>38</v>
      </c>
      <c r="E103" s="2">
        <v>1925</v>
      </c>
      <c r="F103" s="3">
        <v>192</v>
      </c>
    </row>
    <row r="104" spans="2:6" x14ac:dyDescent="0.25">
      <c r="B104" t="s">
        <v>39</v>
      </c>
      <c r="C104" t="s">
        <v>49</v>
      </c>
      <c r="D104" t="s">
        <v>48</v>
      </c>
      <c r="E104" s="2">
        <v>8862</v>
      </c>
      <c r="F104" s="3">
        <v>189</v>
      </c>
    </row>
    <row r="105" spans="2:6" x14ac:dyDescent="0.25">
      <c r="B105" t="s">
        <v>25</v>
      </c>
      <c r="C105" t="s">
        <v>8</v>
      </c>
      <c r="D105" t="s">
        <v>47</v>
      </c>
      <c r="E105" s="2">
        <v>4949</v>
      </c>
      <c r="F105" s="3">
        <v>189</v>
      </c>
    </row>
    <row r="106" spans="2:6" x14ac:dyDescent="0.25">
      <c r="B106" t="s">
        <v>17</v>
      </c>
      <c r="C106" t="s">
        <v>21</v>
      </c>
      <c r="D106" t="s">
        <v>14</v>
      </c>
      <c r="E106" s="2">
        <v>2954</v>
      </c>
      <c r="F106" s="3">
        <v>189</v>
      </c>
    </row>
    <row r="107" spans="2:6" x14ac:dyDescent="0.25">
      <c r="B107" t="s">
        <v>17</v>
      </c>
      <c r="C107" t="s">
        <v>49</v>
      </c>
      <c r="D107" t="s">
        <v>29</v>
      </c>
      <c r="E107" s="2">
        <v>938</v>
      </c>
      <c r="F107" s="3">
        <v>189</v>
      </c>
    </row>
    <row r="108" spans="2:6" x14ac:dyDescent="0.25">
      <c r="B108" t="s">
        <v>20</v>
      </c>
      <c r="C108" t="s">
        <v>13</v>
      </c>
      <c r="D108" t="s">
        <v>24</v>
      </c>
      <c r="E108" s="2">
        <v>2114</v>
      </c>
      <c r="F108" s="3">
        <v>186</v>
      </c>
    </row>
    <row r="109" spans="2:6" x14ac:dyDescent="0.25">
      <c r="B109" t="s">
        <v>12</v>
      </c>
      <c r="C109" t="s">
        <v>26</v>
      </c>
      <c r="D109" t="s">
        <v>9</v>
      </c>
      <c r="E109" s="2">
        <v>7021</v>
      </c>
      <c r="F109" s="3">
        <v>183</v>
      </c>
    </row>
    <row r="110" spans="2:6" x14ac:dyDescent="0.25">
      <c r="B110" t="s">
        <v>45</v>
      </c>
      <c r="C110" t="s">
        <v>33</v>
      </c>
      <c r="D110" t="s">
        <v>53</v>
      </c>
      <c r="E110" s="2">
        <v>6580</v>
      </c>
      <c r="F110" s="3">
        <v>183</v>
      </c>
    </row>
    <row r="111" spans="2:6" x14ac:dyDescent="0.25">
      <c r="B111" t="s">
        <v>25</v>
      </c>
      <c r="C111" t="s">
        <v>13</v>
      </c>
      <c r="D111" t="s">
        <v>52</v>
      </c>
      <c r="E111" s="2">
        <v>3864</v>
      </c>
      <c r="F111" s="3">
        <v>177</v>
      </c>
    </row>
    <row r="112" spans="2:6" x14ac:dyDescent="0.25">
      <c r="B112" t="s">
        <v>39</v>
      </c>
      <c r="C112" t="s">
        <v>21</v>
      </c>
      <c r="D112" t="s">
        <v>22</v>
      </c>
      <c r="E112" s="2">
        <v>2646</v>
      </c>
      <c r="F112" s="3">
        <v>177</v>
      </c>
    </row>
    <row r="113" spans="2:6" x14ac:dyDescent="0.25">
      <c r="B113" t="s">
        <v>20</v>
      </c>
      <c r="C113" t="s">
        <v>8</v>
      </c>
      <c r="D113" t="s">
        <v>50</v>
      </c>
      <c r="E113" s="2">
        <v>2324</v>
      </c>
      <c r="F113" s="3">
        <v>177</v>
      </c>
    </row>
    <row r="114" spans="2:6" x14ac:dyDescent="0.25">
      <c r="B114" t="s">
        <v>20</v>
      </c>
      <c r="C114" t="s">
        <v>49</v>
      </c>
      <c r="D114" t="s">
        <v>30</v>
      </c>
      <c r="E114" s="2">
        <v>7847</v>
      </c>
      <c r="F114" s="3">
        <v>174</v>
      </c>
    </row>
    <row r="115" spans="2:6" x14ac:dyDescent="0.25">
      <c r="B115" t="s">
        <v>20</v>
      </c>
      <c r="C115" t="s">
        <v>21</v>
      </c>
      <c r="D115" t="s">
        <v>9</v>
      </c>
      <c r="E115" s="2">
        <v>6118</v>
      </c>
      <c r="F115" s="3">
        <v>174</v>
      </c>
    </row>
    <row r="116" spans="2:6" x14ac:dyDescent="0.25">
      <c r="B116" t="s">
        <v>7</v>
      </c>
      <c r="C116" t="s">
        <v>13</v>
      </c>
      <c r="D116" t="s">
        <v>29</v>
      </c>
      <c r="E116" s="2">
        <v>4725</v>
      </c>
      <c r="F116" s="3">
        <v>174</v>
      </c>
    </row>
    <row r="117" spans="2:6" x14ac:dyDescent="0.25">
      <c r="B117" t="s">
        <v>17</v>
      </c>
      <c r="C117" t="s">
        <v>49</v>
      </c>
      <c r="D117" t="s">
        <v>32</v>
      </c>
      <c r="E117" s="2">
        <v>707</v>
      </c>
      <c r="F117" s="3">
        <v>174</v>
      </c>
    </row>
    <row r="118" spans="2:6" x14ac:dyDescent="0.25">
      <c r="B118" t="s">
        <v>46</v>
      </c>
      <c r="C118" t="s">
        <v>26</v>
      </c>
      <c r="D118" t="s">
        <v>50</v>
      </c>
      <c r="E118" s="2">
        <v>4956</v>
      </c>
      <c r="F118" s="3">
        <v>171</v>
      </c>
    </row>
    <row r="119" spans="2:6" x14ac:dyDescent="0.25">
      <c r="B119" t="s">
        <v>42</v>
      </c>
      <c r="C119" t="s">
        <v>26</v>
      </c>
      <c r="D119" t="s">
        <v>48</v>
      </c>
      <c r="E119" s="2">
        <v>4018</v>
      </c>
      <c r="F119" s="3">
        <v>171</v>
      </c>
    </row>
    <row r="120" spans="2:6" x14ac:dyDescent="0.25">
      <c r="B120" t="s">
        <v>42</v>
      </c>
      <c r="C120" t="s">
        <v>33</v>
      </c>
      <c r="D120" t="s">
        <v>38</v>
      </c>
      <c r="E120" s="2">
        <v>5474</v>
      </c>
      <c r="F120" s="3">
        <v>168</v>
      </c>
    </row>
    <row r="121" spans="2:6" x14ac:dyDescent="0.25">
      <c r="B121" t="s">
        <v>12</v>
      </c>
      <c r="C121" t="s">
        <v>13</v>
      </c>
      <c r="D121" t="s">
        <v>51</v>
      </c>
      <c r="E121" s="2">
        <v>2023</v>
      </c>
      <c r="F121" s="3">
        <v>168</v>
      </c>
    </row>
    <row r="122" spans="2:6" x14ac:dyDescent="0.25">
      <c r="B122" t="s">
        <v>46</v>
      </c>
      <c r="C122" t="s">
        <v>26</v>
      </c>
      <c r="D122" t="s">
        <v>29</v>
      </c>
      <c r="E122" s="2">
        <v>21</v>
      </c>
      <c r="F122" s="3">
        <v>168</v>
      </c>
    </row>
    <row r="123" spans="2:6" x14ac:dyDescent="0.25">
      <c r="B123" t="s">
        <v>46</v>
      </c>
      <c r="C123" t="s">
        <v>21</v>
      </c>
      <c r="D123" t="s">
        <v>47</v>
      </c>
      <c r="E123" s="2">
        <v>3773</v>
      </c>
      <c r="F123" s="3">
        <v>165</v>
      </c>
    </row>
    <row r="124" spans="2:6" x14ac:dyDescent="0.25">
      <c r="B124" t="s">
        <v>45</v>
      </c>
      <c r="C124" t="s">
        <v>26</v>
      </c>
      <c r="D124" t="s">
        <v>41</v>
      </c>
      <c r="E124" s="2">
        <v>9443</v>
      </c>
      <c r="F124" s="3">
        <v>162</v>
      </c>
    </row>
    <row r="125" spans="2:6" x14ac:dyDescent="0.25">
      <c r="B125" t="s">
        <v>7</v>
      </c>
      <c r="C125" t="s">
        <v>49</v>
      </c>
      <c r="D125" t="s">
        <v>38</v>
      </c>
      <c r="E125" s="2">
        <v>4018</v>
      </c>
      <c r="F125" s="3">
        <v>162</v>
      </c>
    </row>
    <row r="126" spans="2:6" x14ac:dyDescent="0.25">
      <c r="B126" t="s">
        <v>46</v>
      </c>
      <c r="C126" t="s">
        <v>21</v>
      </c>
      <c r="D126" t="s">
        <v>53</v>
      </c>
      <c r="E126" s="2">
        <v>973</v>
      </c>
      <c r="F126" s="3">
        <v>162</v>
      </c>
    </row>
    <row r="127" spans="2:6" x14ac:dyDescent="0.25">
      <c r="B127" t="s">
        <v>7</v>
      </c>
      <c r="C127" t="s">
        <v>49</v>
      </c>
      <c r="D127" t="s">
        <v>30</v>
      </c>
      <c r="E127" s="2">
        <v>3794</v>
      </c>
      <c r="F127" s="3">
        <v>159</v>
      </c>
    </row>
    <row r="128" spans="2:6" x14ac:dyDescent="0.25">
      <c r="B128" t="s">
        <v>17</v>
      </c>
      <c r="C128" t="s">
        <v>13</v>
      </c>
      <c r="D128" t="s">
        <v>50</v>
      </c>
      <c r="E128" s="2">
        <v>98</v>
      </c>
      <c r="F128" s="3">
        <v>159</v>
      </c>
    </row>
    <row r="129" spans="2:6" x14ac:dyDescent="0.25">
      <c r="B129" t="s">
        <v>7</v>
      </c>
      <c r="C129" t="s">
        <v>49</v>
      </c>
      <c r="D129" t="s">
        <v>32</v>
      </c>
      <c r="E129" s="2">
        <v>5019</v>
      </c>
      <c r="F129" s="3">
        <v>156</v>
      </c>
    </row>
    <row r="130" spans="2:6" x14ac:dyDescent="0.25">
      <c r="B130" t="s">
        <v>25</v>
      </c>
      <c r="C130" t="s">
        <v>21</v>
      </c>
      <c r="D130" t="s">
        <v>32</v>
      </c>
      <c r="E130" s="2">
        <v>4970</v>
      </c>
      <c r="F130" s="3">
        <v>156</v>
      </c>
    </row>
    <row r="131" spans="2:6" x14ac:dyDescent="0.25">
      <c r="B131" t="s">
        <v>17</v>
      </c>
      <c r="C131" t="s">
        <v>8</v>
      </c>
      <c r="D131" t="s">
        <v>27</v>
      </c>
      <c r="E131" s="2">
        <v>4305</v>
      </c>
      <c r="F131" s="3">
        <v>156</v>
      </c>
    </row>
    <row r="132" spans="2:6" x14ac:dyDescent="0.25">
      <c r="B132" t="s">
        <v>45</v>
      </c>
      <c r="C132" t="s">
        <v>33</v>
      </c>
      <c r="D132" t="s">
        <v>47</v>
      </c>
      <c r="E132" s="2">
        <v>4417</v>
      </c>
      <c r="F132" s="3">
        <v>153</v>
      </c>
    </row>
    <row r="133" spans="2:6" x14ac:dyDescent="0.25">
      <c r="B133" t="s">
        <v>17</v>
      </c>
      <c r="C133" t="s">
        <v>49</v>
      </c>
      <c r="D133" t="s">
        <v>53</v>
      </c>
      <c r="E133" s="2">
        <v>14329</v>
      </c>
      <c r="F133" s="3">
        <v>150</v>
      </c>
    </row>
    <row r="134" spans="2:6" x14ac:dyDescent="0.25">
      <c r="B134" t="s">
        <v>12</v>
      </c>
      <c r="C134" t="s">
        <v>21</v>
      </c>
      <c r="D134" t="s">
        <v>47</v>
      </c>
      <c r="E134" s="2">
        <v>5019</v>
      </c>
      <c r="F134" s="3">
        <v>150</v>
      </c>
    </row>
    <row r="135" spans="2:6" x14ac:dyDescent="0.25">
      <c r="B135" t="s">
        <v>25</v>
      </c>
      <c r="C135" t="s">
        <v>49</v>
      </c>
      <c r="D135" t="s">
        <v>32</v>
      </c>
      <c r="E135" s="2">
        <v>3759</v>
      </c>
      <c r="F135" s="3">
        <v>150</v>
      </c>
    </row>
    <row r="136" spans="2:6" x14ac:dyDescent="0.25">
      <c r="B136" t="s">
        <v>12</v>
      </c>
      <c r="C136" t="s">
        <v>8</v>
      </c>
      <c r="D136" t="s">
        <v>9</v>
      </c>
      <c r="E136" s="2">
        <v>42</v>
      </c>
      <c r="F136" s="3">
        <v>150</v>
      </c>
    </row>
    <row r="137" spans="2:6" x14ac:dyDescent="0.25">
      <c r="B137" t="s">
        <v>17</v>
      </c>
      <c r="C137" t="s">
        <v>13</v>
      </c>
      <c r="D137" t="s">
        <v>18</v>
      </c>
      <c r="E137" s="2">
        <v>959</v>
      </c>
      <c r="F137" s="3">
        <v>147</v>
      </c>
    </row>
    <row r="138" spans="2:6" x14ac:dyDescent="0.25">
      <c r="B138" t="s">
        <v>45</v>
      </c>
      <c r="C138" t="s">
        <v>26</v>
      </c>
      <c r="D138" t="s">
        <v>53</v>
      </c>
      <c r="E138" s="2">
        <v>6027</v>
      </c>
      <c r="F138" s="3">
        <v>144</v>
      </c>
    </row>
    <row r="139" spans="2:6" x14ac:dyDescent="0.25">
      <c r="B139" t="s">
        <v>46</v>
      </c>
      <c r="C139" t="s">
        <v>8</v>
      </c>
      <c r="D139" t="s">
        <v>32</v>
      </c>
      <c r="E139" s="2">
        <v>3983</v>
      </c>
      <c r="F139" s="3">
        <v>144</v>
      </c>
    </row>
    <row r="140" spans="2:6" x14ac:dyDescent="0.25">
      <c r="B140" t="s">
        <v>17</v>
      </c>
      <c r="C140" t="s">
        <v>13</v>
      </c>
      <c r="D140" t="s">
        <v>52</v>
      </c>
      <c r="E140" s="2">
        <v>2429</v>
      </c>
      <c r="F140" s="3">
        <v>144</v>
      </c>
    </row>
    <row r="141" spans="2:6" x14ac:dyDescent="0.25">
      <c r="B141" t="s">
        <v>20</v>
      </c>
      <c r="C141" t="s">
        <v>49</v>
      </c>
      <c r="D141" t="s">
        <v>36</v>
      </c>
      <c r="E141" s="2">
        <v>336</v>
      </c>
      <c r="F141" s="3">
        <v>144</v>
      </c>
    </row>
    <row r="142" spans="2:6" x14ac:dyDescent="0.25">
      <c r="B142" t="s">
        <v>54</v>
      </c>
      <c r="C142" t="s">
        <v>33</v>
      </c>
      <c r="D142" t="s">
        <v>36</v>
      </c>
      <c r="E142" s="2">
        <v>2205</v>
      </c>
      <c r="F142" s="3">
        <v>141</v>
      </c>
    </row>
    <row r="143" spans="2:6" x14ac:dyDescent="0.25">
      <c r="B143" t="s">
        <v>45</v>
      </c>
      <c r="C143" t="s">
        <v>26</v>
      </c>
      <c r="D143" t="s">
        <v>36</v>
      </c>
      <c r="E143" s="2">
        <v>1568</v>
      </c>
      <c r="F143" s="3">
        <v>141</v>
      </c>
    </row>
    <row r="144" spans="2:6" x14ac:dyDescent="0.25">
      <c r="B144" t="s">
        <v>45</v>
      </c>
      <c r="C144" t="s">
        <v>8</v>
      </c>
      <c r="D144" t="s">
        <v>22</v>
      </c>
      <c r="E144" s="2">
        <v>11571</v>
      </c>
      <c r="F144" s="3">
        <v>138</v>
      </c>
    </row>
    <row r="145" spans="2:6" x14ac:dyDescent="0.25">
      <c r="B145" t="s">
        <v>39</v>
      </c>
      <c r="C145" t="s">
        <v>49</v>
      </c>
      <c r="D145" t="s">
        <v>41</v>
      </c>
      <c r="E145" s="2">
        <v>2205</v>
      </c>
      <c r="F145" s="3">
        <v>138</v>
      </c>
    </row>
    <row r="146" spans="2:6" x14ac:dyDescent="0.25">
      <c r="B146" t="s">
        <v>7</v>
      </c>
      <c r="C146" t="s">
        <v>49</v>
      </c>
      <c r="D146" t="s">
        <v>52</v>
      </c>
      <c r="E146" s="2">
        <v>2289</v>
      </c>
      <c r="F146" s="3">
        <v>135</v>
      </c>
    </row>
    <row r="147" spans="2:6" x14ac:dyDescent="0.25">
      <c r="B147" t="s">
        <v>25</v>
      </c>
      <c r="C147" t="s">
        <v>21</v>
      </c>
      <c r="D147" t="s">
        <v>51</v>
      </c>
      <c r="E147" s="2">
        <v>1400</v>
      </c>
      <c r="F147" s="3">
        <v>135</v>
      </c>
    </row>
    <row r="148" spans="2:6" x14ac:dyDescent="0.25">
      <c r="B148" t="s">
        <v>25</v>
      </c>
      <c r="C148" t="s">
        <v>33</v>
      </c>
      <c r="D148" t="s">
        <v>30</v>
      </c>
      <c r="E148" s="2">
        <v>959</v>
      </c>
      <c r="F148" s="3">
        <v>135</v>
      </c>
    </row>
    <row r="149" spans="2:6" x14ac:dyDescent="0.25">
      <c r="B149" t="s">
        <v>7</v>
      </c>
      <c r="C149" t="s">
        <v>26</v>
      </c>
      <c r="D149" t="s">
        <v>51</v>
      </c>
      <c r="E149" s="2">
        <v>0</v>
      </c>
      <c r="F149" s="3">
        <v>135</v>
      </c>
    </row>
    <row r="150" spans="2:6" x14ac:dyDescent="0.25">
      <c r="B150" t="s">
        <v>20</v>
      </c>
      <c r="C150" t="s">
        <v>13</v>
      </c>
      <c r="D150" t="s">
        <v>52</v>
      </c>
      <c r="E150" s="2">
        <v>847</v>
      </c>
      <c r="F150" s="3">
        <v>129</v>
      </c>
    </row>
    <row r="151" spans="2:6" x14ac:dyDescent="0.25">
      <c r="B151" t="s">
        <v>54</v>
      </c>
      <c r="C151" t="s">
        <v>33</v>
      </c>
      <c r="D151" t="s">
        <v>18</v>
      </c>
      <c r="E151" s="2">
        <v>6860</v>
      </c>
      <c r="F151" s="3">
        <v>126</v>
      </c>
    </row>
    <row r="152" spans="2:6" x14ac:dyDescent="0.25">
      <c r="B152" t="s">
        <v>20</v>
      </c>
      <c r="C152" t="s">
        <v>49</v>
      </c>
      <c r="D152" t="s">
        <v>47</v>
      </c>
      <c r="E152" s="2">
        <v>4935</v>
      </c>
      <c r="F152" s="3">
        <v>126</v>
      </c>
    </row>
    <row r="153" spans="2:6" x14ac:dyDescent="0.25">
      <c r="B153" t="s">
        <v>45</v>
      </c>
      <c r="C153" t="s">
        <v>26</v>
      </c>
      <c r="D153" t="s">
        <v>30</v>
      </c>
      <c r="E153" s="2">
        <v>4018</v>
      </c>
      <c r="F153" s="3">
        <v>126</v>
      </c>
    </row>
    <row r="154" spans="2:6" x14ac:dyDescent="0.25">
      <c r="B154" t="s">
        <v>7</v>
      </c>
      <c r="C154" t="s">
        <v>13</v>
      </c>
      <c r="D154" t="s">
        <v>51</v>
      </c>
      <c r="E154" s="2">
        <v>1617</v>
      </c>
      <c r="F154" s="3">
        <v>126</v>
      </c>
    </row>
    <row r="155" spans="2:6" x14ac:dyDescent="0.25">
      <c r="B155" t="s">
        <v>12</v>
      </c>
      <c r="C155" t="s">
        <v>13</v>
      </c>
      <c r="D155" t="s">
        <v>30</v>
      </c>
      <c r="E155" s="2">
        <v>357</v>
      </c>
      <c r="F155" s="3">
        <v>126</v>
      </c>
    </row>
    <row r="156" spans="2:6" x14ac:dyDescent="0.25">
      <c r="B156" t="s">
        <v>25</v>
      </c>
      <c r="C156" t="s">
        <v>49</v>
      </c>
      <c r="D156" t="s">
        <v>14</v>
      </c>
      <c r="E156" s="2">
        <v>6734</v>
      </c>
      <c r="F156" s="3">
        <v>123</v>
      </c>
    </row>
    <row r="157" spans="2:6" x14ac:dyDescent="0.25">
      <c r="B157" t="s">
        <v>25</v>
      </c>
      <c r="C157" t="s">
        <v>13</v>
      </c>
      <c r="D157" t="s">
        <v>9</v>
      </c>
      <c r="E157" s="2">
        <v>4781</v>
      </c>
      <c r="F157" s="3">
        <v>123</v>
      </c>
    </row>
    <row r="158" spans="2:6" x14ac:dyDescent="0.25">
      <c r="B158" t="s">
        <v>20</v>
      </c>
      <c r="C158" t="s">
        <v>8</v>
      </c>
      <c r="D158" t="s">
        <v>41</v>
      </c>
      <c r="E158" s="2">
        <v>3388</v>
      </c>
      <c r="F158" s="3">
        <v>123</v>
      </c>
    </row>
    <row r="159" spans="2:6" x14ac:dyDescent="0.25">
      <c r="B159" t="s">
        <v>25</v>
      </c>
      <c r="C159" t="s">
        <v>33</v>
      </c>
      <c r="D159" t="s">
        <v>11</v>
      </c>
      <c r="E159" s="2">
        <v>2317</v>
      </c>
      <c r="F159" s="3">
        <v>123</v>
      </c>
    </row>
    <row r="160" spans="2:6" x14ac:dyDescent="0.25">
      <c r="B160" t="s">
        <v>54</v>
      </c>
      <c r="C160" t="s">
        <v>33</v>
      </c>
      <c r="D160" t="s">
        <v>11</v>
      </c>
      <c r="E160" s="2">
        <v>63</v>
      </c>
      <c r="F160" s="3">
        <v>123</v>
      </c>
    </row>
    <row r="161" spans="2:6" x14ac:dyDescent="0.25">
      <c r="B161" t="s">
        <v>25</v>
      </c>
      <c r="C161" t="s">
        <v>21</v>
      </c>
      <c r="D161" t="s">
        <v>18</v>
      </c>
      <c r="E161" s="2">
        <v>10073</v>
      </c>
      <c r="F161" s="3">
        <v>120</v>
      </c>
    </row>
    <row r="162" spans="2:6" x14ac:dyDescent="0.25">
      <c r="B162" t="s">
        <v>45</v>
      </c>
      <c r="C162" t="s">
        <v>49</v>
      </c>
      <c r="D162" t="s">
        <v>38</v>
      </c>
      <c r="E162" s="2">
        <v>7511</v>
      </c>
      <c r="F162" s="3">
        <v>120</v>
      </c>
    </row>
    <row r="163" spans="2:6" x14ac:dyDescent="0.25">
      <c r="B163" t="s">
        <v>17</v>
      </c>
      <c r="C163" t="s">
        <v>33</v>
      </c>
      <c r="D163" t="s">
        <v>29</v>
      </c>
      <c r="E163" s="2">
        <v>2646</v>
      </c>
      <c r="F163" s="3">
        <v>120</v>
      </c>
    </row>
    <row r="164" spans="2:6" x14ac:dyDescent="0.25">
      <c r="B164" t="s">
        <v>46</v>
      </c>
      <c r="C164" t="s">
        <v>49</v>
      </c>
      <c r="D164" t="s">
        <v>47</v>
      </c>
      <c r="E164" s="2">
        <v>2212</v>
      </c>
      <c r="F164" s="3">
        <v>117</v>
      </c>
    </row>
    <row r="165" spans="2:6" x14ac:dyDescent="0.25">
      <c r="B165" t="s">
        <v>39</v>
      </c>
      <c r="C165" t="s">
        <v>21</v>
      </c>
      <c r="D165" t="s">
        <v>34</v>
      </c>
      <c r="E165" s="2">
        <v>2149</v>
      </c>
      <c r="F165" s="3">
        <v>117</v>
      </c>
    </row>
    <row r="166" spans="2:6" x14ac:dyDescent="0.25">
      <c r="B166" t="s">
        <v>45</v>
      </c>
      <c r="C166" t="s">
        <v>26</v>
      </c>
      <c r="D166" t="s">
        <v>29</v>
      </c>
      <c r="E166" s="2">
        <v>2016</v>
      </c>
      <c r="F166" s="3">
        <v>117</v>
      </c>
    </row>
    <row r="167" spans="2:6" x14ac:dyDescent="0.25">
      <c r="B167" t="s">
        <v>39</v>
      </c>
      <c r="C167" t="s">
        <v>13</v>
      </c>
      <c r="D167" t="s">
        <v>48</v>
      </c>
      <c r="E167" s="2">
        <v>2793</v>
      </c>
      <c r="F167" s="3">
        <v>114</v>
      </c>
    </row>
    <row r="168" spans="2:6" x14ac:dyDescent="0.25">
      <c r="B168" t="s">
        <v>17</v>
      </c>
      <c r="C168" t="s">
        <v>21</v>
      </c>
      <c r="D168" t="s">
        <v>27</v>
      </c>
      <c r="E168" s="2">
        <v>2142</v>
      </c>
      <c r="F168" s="3">
        <v>114</v>
      </c>
    </row>
    <row r="169" spans="2:6" x14ac:dyDescent="0.25">
      <c r="B169" t="s">
        <v>7</v>
      </c>
      <c r="C169" t="s">
        <v>8</v>
      </c>
      <c r="D169" t="s">
        <v>9</v>
      </c>
      <c r="E169" s="2">
        <v>1624</v>
      </c>
      <c r="F169" s="3">
        <v>114</v>
      </c>
    </row>
    <row r="170" spans="2:6" x14ac:dyDescent="0.25">
      <c r="B170" t="s">
        <v>39</v>
      </c>
      <c r="C170" t="s">
        <v>8</v>
      </c>
      <c r="D170" t="s">
        <v>32</v>
      </c>
      <c r="E170" s="2">
        <v>4487</v>
      </c>
      <c r="F170" s="3">
        <v>111</v>
      </c>
    </row>
    <row r="171" spans="2:6" x14ac:dyDescent="0.25">
      <c r="B171" t="s">
        <v>42</v>
      </c>
      <c r="C171" t="s">
        <v>21</v>
      </c>
      <c r="D171" t="s">
        <v>9</v>
      </c>
      <c r="E171" s="2">
        <v>1526</v>
      </c>
      <c r="F171" s="3">
        <v>105</v>
      </c>
    </row>
    <row r="172" spans="2:6" x14ac:dyDescent="0.25">
      <c r="B172" t="s">
        <v>20</v>
      </c>
      <c r="C172" t="s">
        <v>8</v>
      </c>
      <c r="D172" t="s">
        <v>48</v>
      </c>
      <c r="E172" s="2">
        <v>6398</v>
      </c>
      <c r="F172" s="3">
        <v>102</v>
      </c>
    </row>
    <row r="173" spans="2:6" x14ac:dyDescent="0.25">
      <c r="B173" t="s">
        <v>7</v>
      </c>
      <c r="C173" t="s">
        <v>33</v>
      </c>
      <c r="D173" t="s">
        <v>18</v>
      </c>
      <c r="E173" s="2">
        <v>6125</v>
      </c>
      <c r="F173" s="3">
        <v>102</v>
      </c>
    </row>
    <row r="174" spans="2:6" x14ac:dyDescent="0.25">
      <c r="B174" t="s">
        <v>17</v>
      </c>
      <c r="C174" t="s">
        <v>33</v>
      </c>
      <c r="D174" t="s">
        <v>27</v>
      </c>
      <c r="E174" s="2">
        <v>3850</v>
      </c>
      <c r="F174" s="3">
        <v>102</v>
      </c>
    </row>
    <row r="175" spans="2:6" x14ac:dyDescent="0.25">
      <c r="B175" t="s">
        <v>42</v>
      </c>
      <c r="C175" t="s">
        <v>49</v>
      </c>
      <c r="D175" t="s">
        <v>51</v>
      </c>
      <c r="E175" s="2">
        <v>2891</v>
      </c>
      <c r="F175" s="3">
        <v>102</v>
      </c>
    </row>
    <row r="176" spans="2:6" x14ac:dyDescent="0.25">
      <c r="B176" t="s">
        <v>46</v>
      </c>
      <c r="C176" t="s">
        <v>26</v>
      </c>
      <c r="D176" t="s">
        <v>53</v>
      </c>
      <c r="E176" s="2">
        <v>1652</v>
      </c>
      <c r="F176" s="3">
        <v>102</v>
      </c>
    </row>
    <row r="177" spans="2:6" x14ac:dyDescent="0.25">
      <c r="B177" t="s">
        <v>25</v>
      </c>
      <c r="C177" t="s">
        <v>8</v>
      </c>
      <c r="D177" t="s">
        <v>22</v>
      </c>
      <c r="E177" s="2">
        <v>1505</v>
      </c>
      <c r="F177" s="3">
        <v>102</v>
      </c>
    </row>
    <row r="178" spans="2:6" x14ac:dyDescent="0.25">
      <c r="B178" t="s">
        <v>17</v>
      </c>
      <c r="C178" t="s">
        <v>33</v>
      </c>
      <c r="D178" t="s">
        <v>50</v>
      </c>
      <c r="E178" s="2">
        <v>2436</v>
      </c>
      <c r="F178" s="3">
        <v>99</v>
      </c>
    </row>
    <row r="179" spans="2:6" x14ac:dyDescent="0.25">
      <c r="B179" t="s">
        <v>20</v>
      </c>
      <c r="C179" t="s">
        <v>13</v>
      </c>
      <c r="D179" t="s">
        <v>38</v>
      </c>
      <c r="E179" s="2">
        <v>609</v>
      </c>
      <c r="F179" s="3">
        <v>99</v>
      </c>
    </row>
    <row r="180" spans="2:6" x14ac:dyDescent="0.25">
      <c r="B180" t="s">
        <v>17</v>
      </c>
      <c r="C180" t="s">
        <v>8</v>
      </c>
      <c r="D180" t="s">
        <v>41</v>
      </c>
      <c r="E180" s="2">
        <v>7273</v>
      </c>
      <c r="F180" s="3">
        <v>96</v>
      </c>
    </row>
    <row r="181" spans="2:6" x14ac:dyDescent="0.25">
      <c r="B181" t="s">
        <v>54</v>
      </c>
      <c r="C181" t="s">
        <v>13</v>
      </c>
      <c r="D181" t="s">
        <v>16</v>
      </c>
      <c r="E181" s="2">
        <v>3472</v>
      </c>
      <c r="F181" s="3">
        <v>96</v>
      </c>
    </row>
    <row r="182" spans="2:6" x14ac:dyDescent="0.25">
      <c r="B182" t="s">
        <v>39</v>
      </c>
      <c r="C182" t="s">
        <v>49</v>
      </c>
      <c r="D182" t="s">
        <v>27</v>
      </c>
      <c r="E182" s="2">
        <v>1568</v>
      </c>
      <c r="F182" s="3">
        <v>96</v>
      </c>
    </row>
    <row r="183" spans="2:6" x14ac:dyDescent="0.25">
      <c r="B183" t="s">
        <v>7</v>
      </c>
      <c r="C183" t="s">
        <v>8</v>
      </c>
      <c r="D183" t="s">
        <v>52</v>
      </c>
      <c r="E183" s="2">
        <v>6132</v>
      </c>
      <c r="F183" s="3">
        <v>93</v>
      </c>
    </row>
    <row r="184" spans="2:6" x14ac:dyDescent="0.25">
      <c r="B184" t="s">
        <v>46</v>
      </c>
      <c r="C184" t="s">
        <v>49</v>
      </c>
      <c r="D184" t="s">
        <v>32</v>
      </c>
      <c r="E184" s="2">
        <v>2919</v>
      </c>
      <c r="F184" s="3">
        <v>93</v>
      </c>
    </row>
    <row r="185" spans="2:6" x14ac:dyDescent="0.25">
      <c r="B185" t="s">
        <v>17</v>
      </c>
      <c r="C185" t="s">
        <v>8</v>
      </c>
      <c r="D185" t="s">
        <v>47</v>
      </c>
      <c r="E185" s="2">
        <v>2737</v>
      </c>
      <c r="F185" s="3">
        <v>93</v>
      </c>
    </row>
    <row r="186" spans="2:6" x14ac:dyDescent="0.25">
      <c r="B186" t="s">
        <v>42</v>
      </c>
      <c r="C186" t="s">
        <v>49</v>
      </c>
      <c r="D186" t="s">
        <v>30</v>
      </c>
      <c r="E186" s="2">
        <v>1652</v>
      </c>
      <c r="F186" s="3">
        <v>93</v>
      </c>
    </row>
    <row r="187" spans="2:6" x14ac:dyDescent="0.25">
      <c r="B187" t="s">
        <v>54</v>
      </c>
      <c r="C187" t="s">
        <v>49</v>
      </c>
      <c r="D187" t="s">
        <v>27</v>
      </c>
      <c r="E187" s="2">
        <v>1428</v>
      </c>
      <c r="F187" s="3">
        <v>93</v>
      </c>
    </row>
    <row r="188" spans="2:6" x14ac:dyDescent="0.25">
      <c r="B188" t="s">
        <v>7</v>
      </c>
      <c r="C188" t="s">
        <v>21</v>
      </c>
      <c r="D188" t="s">
        <v>30</v>
      </c>
      <c r="E188" s="2">
        <v>9772</v>
      </c>
      <c r="F188" s="3">
        <v>90</v>
      </c>
    </row>
    <row r="189" spans="2:6" x14ac:dyDescent="0.25">
      <c r="B189" t="s">
        <v>17</v>
      </c>
      <c r="C189" t="s">
        <v>49</v>
      </c>
      <c r="D189" t="s">
        <v>47</v>
      </c>
      <c r="E189" s="2">
        <v>8155</v>
      </c>
      <c r="F189" s="3">
        <v>90</v>
      </c>
    </row>
    <row r="190" spans="2:6" x14ac:dyDescent="0.25">
      <c r="B190" t="s">
        <v>7</v>
      </c>
      <c r="C190" t="s">
        <v>33</v>
      </c>
      <c r="D190" t="s">
        <v>27</v>
      </c>
      <c r="E190" s="2">
        <v>2541</v>
      </c>
      <c r="F190" s="3">
        <v>90</v>
      </c>
    </row>
    <row r="191" spans="2:6" x14ac:dyDescent="0.25">
      <c r="B191" t="s">
        <v>17</v>
      </c>
      <c r="C191" t="s">
        <v>33</v>
      </c>
      <c r="D191" t="s">
        <v>30</v>
      </c>
      <c r="E191" s="2">
        <v>9506</v>
      </c>
      <c r="F191" s="3">
        <v>87</v>
      </c>
    </row>
    <row r="192" spans="2:6" x14ac:dyDescent="0.25">
      <c r="B192" t="s">
        <v>25</v>
      </c>
      <c r="C192" t="s">
        <v>8</v>
      </c>
      <c r="D192" t="s">
        <v>34</v>
      </c>
      <c r="E192" s="2">
        <v>7693</v>
      </c>
      <c r="F192" s="3">
        <v>87</v>
      </c>
    </row>
    <row r="193" spans="2:6" x14ac:dyDescent="0.25">
      <c r="B193" t="s">
        <v>54</v>
      </c>
      <c r="C193" t="s">
        <v>49</v>
      </c>
      <c r="D193" t="s">
        <v>32</v>
      </c>
      <c r="E193" s="2">
        <v>700</v>
      </c>
      <c r="F193" s="3">
        <v>87</v>
      </c>
    </row>
    <row r="194" spans="2:6" x14ac:dyDescent="0.25">
      <c r="B194" t="s">
        <v>7</v>
      </c>
      <c r="C194" t="s">
        <v>33</v>
      </c>
      <c r="D194" t="s">
        <v>50</v>
      </c>
      <c r="E194" s="2">
        <v>609</v>
      </c>
      <c r="F194" s="3">
        <v>87</v>
      </c>
    </row>
    <row r="195" spans="2:6" x14ac:dyDescent="0.25">
      <c r="B195" t="s">
        <v>12</v>
      </c>
      <c r="C195" t="s">
        <v>8</v>
      </c>
      <c r="D195" t="s">
        <v>44</v>
      </c>
      <c r="E195" s="2">
        <v>434</v>
      </c>
      <c r="F195" s="3">
        <v>87</v>
      </c>
    </row>
    <row r="196" spans="2:6" x14ac:dyDescent="0.25">
      <c r="B196" t="s">
        <v>39</v>
      </c>
      <c r="C196" t="s">
        <v>21</v>
      </c>
      <c r="D196" t="s">
        <v>14</v>
      </c>
      <c r="E196" s="2">
        <v>280</v>
      </c>
      <c r="F196" s="3">
        <v>87</v>
      </c>
    </row>
    <row r="197" spans="2:6" x14ac:dyDescent="0.25">
      <c r="B197" t="s">
        <v>20</v>
      </c>
      <c r="C197" t="s">
        <v>21</v>
      </c>
      <c r="D197" t="s">
        <v>14</v>
      </c>
      <c r="E197" s="2">
        <v>10304</v>
      </c>
      <c r="F197" s="3">
        <v>84</v>
      </c>
    </row>
    <row r="198" spans="2:6" x14ac:dyDescent="0.25">
      <c r="B198" t="s">
        <v>42</v>
      </c>
      <c r="C198" t="s">
        <v>13</v>
      </c>
      <c r="D198" t="s">
        <v>36</v>
      </c>
      <c r="E198" s="2">
        <v>490</v>
      </c>
      <c r="F198" s="3">
        <v>84</v>
      </c>
    </row>
    <row r="199" spans="2:6" x14ac:dyDescent="0.25">
      <c r="B199" t="s">
        <v>12</v>
      </c>
      <c r="C199" t="s">
        <v>33</v>
      </c>
      <c r="D199" t="s">
        <v>36</v>
      </c>
      <c r="E199" s="2">
        <v>168</v>
      </c>
      <c r="F199" s="3">
        <v>84</v>
      </c>
    </row>
    <row r="200" spans="2:6" x14ac:dyDescent="0.25">
      <c r="B200" t="s">
        <v>45</v>
      </c>
      <c r="C200" t="s">
        <v>26</v>
      </c>
      <c r="D200" t="s">
        <v>52</v>
      </c>
      <c r="E200" s="2">
        <v>7812</v>
      </c>
      <c r="F200" s="3">
        <v>81</v>
      </c>
    </row>
    <row r="201" spans="2:6" x14ac:dyDescent="0.25">
      <c r="B201" t="s">
        <v>42</v>
      </c>
      <c r="C201" t="s">
        <v>26</v>
      </c>
      <c r="D201" t="s">
        <v>36</v>
      </c>
      <c r="E201" s="2">
        <v>6909</v>
      </c>
      <c r="F201" s="3">
        <v>81</v>
      </c>
    </row>
    <row r="202" spans="2:6" x14ac:dyDescent="0.25">
      <c r="B202" t="s">
        <v>12</v>
      </c>
      <c r="C202" t="s">
        <v>13</v>
      </c>
      <c r="D202" t="s">
        <v>9</v>
      </c>
      <c r="E202" s="2">
        <v>3598</v>
      </c>
      <c r="F202" s="3">
        <v>81</v>
      </c>
    </row>
    <row r="203" spans="2:6" x14ac:dyDescent="0.25">
      <c r="B203" t="s">
        <v>25</v>
      </c>
      <c r="C203" t="s">
        <v>8</v>
      </c>
      <c r="D203" t="s">
        <v>9</v>
      </c>
      <c r="E203" s="2">
        <v>560</v>
      </c>
      <c r="F203" s="3">
        <v>81</v>
      </c>
    </row>
    <row r="204" spans="2:6" x14ac:dyDescent="0.25">
      <c r="B204" t="s">
        <v>12</v>
      </c>
      <c r="C204" t="s">
        <v>33</v>
      </c>
      <c r="D204" t="s">
        <v>44</v>
      </c>
      <c r="E204" s="2">
        <v>6433</v>
      </c>
      <c r="F204" s="3">
        <v>78</v>
      </c>
    </row>
    <row r="205" spans="2:6" x14ac:dyDescent="0.25">
      <c r="B205" t="s">
        <v>46</v>
      </c>
      <c r="C205" t="s">
        <v>13</v>
      </c>
      <c r="D205" t="s">
        <v>47</v>
      </c>
      <c r="E205" s="2">
        <v>2023</v>
      </c>
      <c r="F205" s="3">
        <v>78</v>
      </c>
    </row>
    <row r="206" spans="2:6" x14ac:dyDescent="0.25">
      <c r="B206" t="s">
        <v>45</v>
      </c>
      <c r="C206" t="s">
        <v>21</v>
      </c>
      <c r="D206" t="s">
        <v>51</v>
      </c>
      <c r="E206" s="2">
        <v>8211</v>
      </c>
      <c r="F206" s="3">
        <v>75</v>
      </c>
    </row>
    <row r="207" spans="2:6" x14ac:dyDescent="0.25">
      <c r="B207" t="s">
        <v>25</v>
      </c>
      <c r="C207" t="s">
        <v>49</v>
      </c>
      <c r="D207" t="s">
        <v>51</v>
      </c>
      <c r="E207" s="2">
        <v>3339</v>
      </c>
      <c r="F207" s="3">
        <v>75</v>
      </c>
    </row>
    <row r="208" spans="2:6" x14ac:dyDescent="0.25">
      <c r="B208" t="s">
        <v>39</v>
      </c>
      <c r="C208" t="s">
        <v>49</v>
      </c>
      <c r="D208" t="s">
        <v>14</v>
      </c>
      <c r="E208" s="2">
        <v>3262</v>
      </c>
      <c r="F208" s="3">
        <v>75</v>
      </c>
    </row>
    <row r="209" spans="2:6" x14ac:dyDescent="0.25">
      <c r="B209" t="s">
        <v>7</v>
      </c>
      <c r="C209" t="s">
        <v>49</v>
      </c>
      <c r="D209" t="s">
        <v>47</v>
      </c>
      <c r="E209" s="2">
        <v>2779</v>
      </c>
      <c r="F209" s="3">
        <v>75</v>
      </c>
    </row>
    <row r="210" spans="2:6" x14ac:dyDescent="0.25">
      <c r="B210" t="s">
        <v>25</v>
      </c>
      <c r="C210" t="s">
        <v>49</v>
      </c>
      <c r="D210" t="s">
        <v>29</v>
      </c>
      <c r="E210" s="2">
        <v>2219</v>
      </c>
      <c r="F210" s="3">
        <v>75</v>
      </c>
    </row>
    <row r="211" spans="2:6" x14ac:dyDescent="0.25">
      <c r="B211" t="s">
        <v>39</v>
      </c>
      <c r="C211" t="s">
        <v>33</v>
      </c>
      <c r="D211" t="s">
        <v>16</v>
      </c>
      <c r="E211" s="2">
        <v>1281</v>
      </c>
      <c r="F211" s="3">
        <v>75</v>
      </c>
    </row>
    <row r="212" spans="2:6" x14ac:dyDescent="0.25">
      <c r="B212" t="s">
        <v>54</v>
      </c>
      <c r="C212" t="s">
        <v>21</v>
      </c>
      <c r="D212" t="s">
        <v>11</v>
      </c>
      <c r="E212" s="2">
        <v>945</v>
      </c>
      <c r="F212" s="3">
        <v>75</v>
      </c>
    </row>
    <row r="213" spans="2:6" x14ac:dyDescent="0.25">
      <c r="B213" t="s">
        <v>42</v>
      </c>
      <c r="C213" t="s">
        <v>8</v>
      </c>
      <c r="D213" t="s">
        <v>36</v>
      </c>
      <c r="E213" s="2">
        <v>518</v>
      </c>
      <c r="F213" s="3">
        <v>75</v>
      </c>
    </row>
    <row r="214" spans="2:6" x14ac:dyDescent="0.25">
      <c r="B214" t="s">
        <v>25</v>
      </c>
      <c r="C214" t="s">
        <v>33</v>
      </c>
      <c r="D214" t="s">
        <v>27</v>
      </c>
      <c r="E214" s="2">
        <v>469</v>
      </c>
      <c r="F214" s="3">
        <v>75</v>
      </c>
    </row>
    <row r="215" spans="2:6" x14ac:dyDescent="0.25">
      <c r="B215" t="s">
        <v>7</v>
      </c>
      <c r="C215" t="s">
        <v>8</v>
      </c>
      <c r="D215" t="s">
        <v>51</v>
      </c>
      <c r="E215" s="2">
        <v>9002</v>
      </c>
      <c r="F215" s="3">
        <v>72</v>
      </c>
    </row>
    <row r="216" spans="2:6" x14ac:dyDescent="0.25">
      <c r="B216" t="s">
        <v>20</v>
      </c>
      <c r="C216" t="s">
        <v>26</v>
      </c>
      <c r="D216" t="s">
        <v>16</v>
      </c>
      <c r="E216" s="2">
        <v>3976</v>
      </c>
      <c r="F216" s="3">
        <v>72</v>
      </c>
    </row>
    <row r="217" spans="2:6" x14ac:dyDescent="0.25">
      <c r="B217" t="s">
        <v>17</v>
      </c>
      <c r="C217" t="s">
        <v>26</v>
      </c>
      <c r="D217" t="s">
        <v>27</v>
      </c>
      <c r="E217" s="2">
        <v>3192</v>
      </c>
      <c r="F217" s="3">
        <v>72</v>
      </c>
    </row>
    <row r="218" spans="2:6" x14ac:dyDescent="0.25">
      <c r="B218" t="s">
        <v>54</v>
      </c>
      <c r="C218" t="s">
        <v>21</v>
      </c>
      <c r="D218" t="s">
        <v>52</v>
      </c>
      <c r="E218" s="2">
        <v>1407</v>
      </c>
      <c r="F218" s="3">
        <v>72</v>
      </c>
    </row>
    <row r="219" spans="2:6" x14ac:dyDescent="0.25">
      <c r="B219" t="s">
        <v>20</v>
      </c>
      <c r="C219" t="s">
        <v>13</v>
      </c>
      <c r="D219" t="s">
        <v>11</v>
      </c>
      <c r="E219" s="2">
        <v>4760</v>
      </c>
      <c r="F219" s="3">
        <v>69</v>
      </c>
    </row>
    <row r="220" spans="2:6" x14ac:dyDescent="0.25">
      <c r="B220" t="s">
        <v>46</v>
      </c>
      <c r="C220" t="s">
        <v>13</v>
      </c>
      <c r="D220" t="s">
        <v>51</v>
      </c>
      <c r="E220" s="2">
        <v>2114</v>
      </c>
      <c r="F220" s="3">
        <v>66</v>
      </c>
    </row>
    <row r="221" spans="2:6" x14ac:dyDescent="0.25">
      <c r="B221" t="s">
        <v>42</v>
      </c>
      <c r="C221" t="s">
        <v>21</v>
      </c>
      <c r="D221" t="s">
        <v>11</v>
      </c>
      <c r="E221" s="2">
        <v>6146</v>
      </c>
      <c r="F221" s="3">
        <v>63</v>
      </c>
    </row>
    <row r="222" spans="2:6" x14ac:dyDescent="0.25">
      <c r="B222" t="s">
        <v>39</v>
      </c>
      <c r="C222" t="s">
        <v>13</v>
      </c>
      <c r="D222" t="s">
        <v>16</v>
      </c>
      <c r="E222" s="2">
        <v>4606</v>
      </c>
      <c r="F222" s="3">
        <v>63</v>
      </c>
    </row>
    <row r="223" spans="2:6" x14ac:dyDescent="0.25">
      <c r="B223" t="s">
        <v>12</v>
      </c>
      <c r="C223" t="s">
        <v>33</v>
      </c>
      <c r="D223" t="s">
        <v>52</v>
      </c>
      <c r="E223" s="2">
        <v>2268</v>
      </c>
      <c r="F223" s="3">
        <v>63</v>
      </c>
    </row>
    <row r="224" spans="2:6" x14ac:dyDescent="0.25">
      <c r="B224" t="s">
        <v>25</v>
      </c>
      <c r="C224" t="s">
        <v>26</v>
      </c>
      <c r="D224" t="s">
        <v>9</v>
      </c>
      <c r="E224" s="2">
        <v>1638</v>
      </c>
      <c r="F224" s="3">
        <v>63</v>
      </c>
    </row>
    <row r="225" spans="2:6" x14ac:dyDescent="0.25">
      <c r="B225" t="s">
        <v>25</v>
      </c>
      <c r="C225" t="s">
        <v>21</v>
      </c>
      <c r="D225" t="s">
        <v>44</v>
      </c>
      <c r="E225" s="2">
        <v>497</v>
      </c>
      <c r="F225" s="3">
        <v>63</v>
      </c>
    </row>
    <row r="226" spans="2:6" x14ac:dyDescent="0.25">
      <c r="B226" t="s">
        <v>17</v>
      </c>
      <c r="C226" t="s">
        <v>33</v>
      </c>
      <c r="D226" t="s">
        <v>48</v>
      </c>
      <c r="E226" s="2">
        <v>4137</v>
      </c>
      <c r="F226" s="3">
        <v>60</v>
      </c>
    </row>
    <row r="227" spans="2:6" x14ac:dyDescent="0.25">
      <c r="B227" t="s">
        <v>17</v>
      </c>
      <c r="C227" t="s">
        <v>21</v>
      </c>
      <c r="D227" t="s">
        <v>9</v>
      </c>
      <c r="E227" s="2">
        <v>9051</v>
      </c>
      <c r="F227" s="3">
        <v>57</v>
      </c>
    </row>
    <row r="228" spans="2:6" x14ac:dyDescent="0.25">
      <c r="B228" t="s">
        <v>42</v>
      </c>
      <c r="C228" t="s">
        <v>33</v>
      </c>
      <c r="D228" t="s">
        <v>11</v>
      </c>
      <c r="E228" s="2">
        <v>7189</v>
      </c>
      <c r="F228" s="3">
        <v>54</v>
      </c>
    </row>
    <row r="229" spans="2:6" x14ac:dyDescent="0.25">
      <c r="B229" t="s">
        <v>39</v>
      </c>
      <c r="C229" t="s">
        <v>8</v>
      </c>
      <c r="D229" t="s">
        <v>9</v>
      </c>
      <c r="E229" s="2">
        <v>6454</v>
      </c>
      <c r="F229" s="3">
        <v>54</v>
      </c>
    </row>
    <row r="230" spans="2:6" x14ac:dyDescent="0.25">
      <c r="B230" t="s">
        <v>46</v>
      </c>
      <c r="C230" t="s">
        <v>49</v>
      </c>
      <c r="D230" t="s">
        <v>50</v>
      </c>
      <c r="E230" s="2">
        <v>3108</v>
      </c>
      <c r="F230" s="3">
        <v>54</v>
      </c>
    </row>
    <row r="231" spans="2:6" x14ac:dyDescent="0.25">
      <c r="B231" t="s">
        <v>25</v>
      </c>
      <c r="C231" t="s">
        <v>33</v>
      </c>
      <c r="D231" t="s">
        <v>34</v>
      </c>
      <c r="E231" s="2">
        <v>2681</v>
      </c>
      <c r="F231" s="3">
        <v>54</v>
      </c>
    </row>
    <row r="232" spans="2:6" x14ac:dyDescent="0.25">
      <c r="B232" t="s">
        <v>45</v>
      </c>
      <c r="C232" t="s">
        <v>8</v>
      </c>
      <c r="D232" t="s">
        <v>16</v>
      </c>
      <c r="E232" s="2">
        <v>1057</v>
      </c>
      <c r="F232" s="3">
        <v>54</v>
      </c>
    </row>
    <row r="233" spans="2:6" x14ac:dyDescent="0.25">
      <c r="B233" t="s">
        <v>45</v>
      </c>
      <c r="C233" t="s">
        <v>49</v>
      </c>
      <c r="D233" t="s">
        <v>11</v>
      </c>
      <c r="E233" s="2">
        <v>252</v>
      </c>
      <c r="F233" s="3">
        <v>54</v>
      </c>
    </row>
    <row r="234" spans="2:6" x14ac:dyDescent="0.25">
      <c r="B234" t="s">
        <v>42</v>
      </c>
      <c r="C234" t="s">
        <v>26</v>
      </c>
      <c r="D234" t="s">
        <v>50</v>
      </c>
      <c r="E234" s="2">
        <v>5236</v>
      </c>
      <c r="F234" s="3">
        <v>51</v>
      </c>
    </row>
    <row r="235" spans="2:6" x14ac:dyDescent="0.25">
      <c r="B235" t="s">
        <v>46</v>
      </c>
      <c r="C235" t="s">
        <v>26</v>
      </c>
      <c r="D235" t="s">
        <v>51</v>
      </c>
      <c r="E235" s="2">
        <v>3640</v>
      </c>
      <c r="F235" s="3">
        <v>51</v>
      </c>
    </row>
    <row r="236" spans="2:6" x14ac:dyDescent="0.25">
      <c r="B236" t="s">
        <v>7</v>
      </c>
      <c r="C236" t="s">
        <v>33</v>
      </c>
      <c r="D236" t="s">
        <v>48</v>
      </c>
      <c r="E236" s="2">
        <v>623</v>
      </c>
      <c r="F236" s="3">
        <v>51</v>
      </c>
    </row>
    <row r="237" spans="2:6" x14ac:dyDescent="0.25">
      <c r="B237" t="s">
        <v>45</v>
      </c>
      <c r="C237" t="s">
        <v>33</v>
      </c>
      <c r="D237" t="s">
        <v>11</v>
      </c>
      <c r="E237" s="2">
        <v>56</v>
      </c>
      <c r="F237" s="3">
        <v>51</v>
      </c>
    </row>
    <row r="238" spans="2:6" x14ac:dyDescent="0.25">
      <c r="B238" t="s">
        <v>7</v>
      </c>
      <c r="C238" t="s">
        <v>49</v>
      </c>
      <c r="D238" t="s">
        <v>50</v>
      </c>
      <c r="E238" s="2">
        <v>6748</v>
      </c>
      <c r="F238" s="3">
        <v>48</v>
      </c>
    </row>
    <row r="239" spans="2:6" x14ac:dyDescent="0.25">
      <c r="B239" t="s">
        <v>39</v>
      </c>
      <c r="C239" t="s">
        <v>8</v>
      </c>
      <c r="D239" t="s">
        <v>30</v>
      </c>
      <c r="E239" s="2">
        <v>6391</v>
      </c>
      <c r="F239" s="3">
        <v>48</v>
      </c>
    </row>
    <row r="240" spans="2:6" x14ac:dyDescent="0.25">
      <c r="B240" t="s">
        <v>39</v>
      </c>
      <c r="C240" t="s">
        <v>49</v>
      </c>
      <c r="D240" t="s">
        <v>30</v>
      </c>
      <c r="E240" s="2">
        <v>2226</v>
      </c>
      <c r="F240" s="3">
        <v>48</v>
      </c>
    </row>
    <row r="241" spans="2:6" x14ac:dyDescent="0.25">
      <c r="B241" t="s">
        <v>7</v>
      </c>
      <c r="C241" t="s">
        <v>13</v>
      </c>
      <c r="D241" t="s">
        <v>48</v>
      </c>
      <c r="E241" s="2">
        <v>1638</v>
      </c>
      <c r="F241" s="3">
        <v>48</v>
      </c>
    </row>
    <row r="242" spans="2:6" x14ac:dyDescent="0.25">
      <c r="B242" t="s">
        <v>25</v>
      </c>
      <c r="C242" t="s">
        <v>49</v>
      </c>
      <c r="D242" t="s">
        <v>18</v>
      </c>
      <c r="E242" s="2">
        <v>525</v>
      </c>
      <c r="F242" s="3">
        <v>48</v>
      </c>
    </row>
    <row r="243" spans="2:6" x14ac:dyDescent="0.25">
      <c r="B243" t="s">
        <v>45</v>
      </c>
      <c r="C243" t="s">
        <v>21</v>
      </c>
      <c r="D243" t="s">
        <v>32</v>
      </c>
      <c r="E243" s="2">
        <v>189</v>
      </c>
      <c r="F243" s="3">
        <v>48</v>
      </c>
    </row>
    <row r="244" spans="2:6" x14ac:dyDescent="0.25">
      <c r="B244" t="s">
        <v>42</v>
      </c>
      <c r="C244" t="s">
        <v>8</v>
      </c>
      <c r="D244" t="s">
        <v>34</v>
      </c>
      <c r="E244" s="2">
        <v>182</v>
      </c>
      <c r="F244" s="3">
        <v>48</v>
      </c>
    </row>
    <row r="245" spans="2:6" x14ac:dyDescent="0.25">
      <c r="B245" t="s">
        <v>42</v>
      </c>
      <c r="C245" t="s">
        <v>33</v>
      </c>
      <c r="D245" t="s">
        <v>27</v>
      </c>
      <c r="E245" s="2">
        <v>7483</v>
      </c>
      <c r="F245" s="3">
        <v>45</v>
      </c>
    </row>
    <row r="246" spans="2:6" x14ac:dyDescent="0.25">
      <c r="B246" t="s">
        <v>12</v>
      </c>
      <c r="C246" t="s">
        <v>8</v>
      </c>
      <c r="D246" t="s">
        <v>50</v>
      </c>
      <c r="E246" s="2">
        <v>6279</v>
      </c>
      <c r="F246" s="3">
        <v>45</v>
      </c>
    </row>
    <row r="247" spans="2:6" x14ac:dyDescent="0.25">
      <c r="B247" t="s">
        <v>17</v>
      </c>
      <c r="C247" t="s">
        <v>8</v>
      </c>
      <c r="D247" t="s">
        <v>53</v>
      </c>
      <c r="E247" s="2">
        <v>2919</v>
      </c>
      <c r="F247" s="3">
        <v>45</v>
      </c>
    </row>
    <row r="248" spans="2:6" x14ac:dyDescent="0.25">
      <c r="B248" t="s">
        <v>7</v>
      </c>
      <c r="C248" t="s">
        <v>33</v>
      </c>
      <c r="D248" t="s">
        <v>51</v>
      </c>
      <c r="E248" s="2">
        <v>2541</v>
      </c>
      <c r="F248" s="3">
        <v>45</v>
      </c>
    </row>
    <row r="249" spans="2:6" x14ac:dyDescent="0.25">
      <c r="B249" t="s">
        <v>39</v>
      </c>
      <c r="C249" t="s">
        <v>21</v>
      </c>
      <c r="D249" t="s">
        <v>36</v>
      </c>
      <c r="E249" s="2">
        <v>8435</v>
      </c>
      <c r="F249" s="3">
        <v>42</v>
      </c>
    </row>
    <row r="250" spans="2:6" x14ac:dyDescent="0.25">
      <c r="B250" t="s">
        <v>46</v>
      </c>
      <c r="C250" t="s">
        <v>49</v>
      </c>
      <c r="D250" t="s">
        <v>27</v>
      </c>
      <c r="E250" s="2">
        <v>6300</v>
      </c>
      <c r="F250" s="3">
        <v>42</v>
      </c>
    </row>
    <row r="251" spans="2:6" x14ac:dyDescent="0.25">
      <c r="B251" t="s">
        <v>7</v>
      </c>
      <c r="C251" t="s">
        <v>26</v>
      </c>
      <c r="D251" t="s">
        <v>24</v>
      </c>
      <c r="E251" s="2">
        <v>5775</v>
      </c>
      <c r="F251" s="3">
        <v>42</v>
      </c>
    </row>
    <row r="252" spans="2:6" x14ac:dyDescent="0.25">
      <c r="B252" t="s">
        <v>45</v>
      </c>
      <c r="C252" t="s">
        <v>8</v>
      </c>
      <c r="D252" t="s">
        <v>24</v>
      </c>
      <c r="E252" s="2">
        <v>2863</v>
      </c>
      <c r="F252" s="3">
        <v>42</v>
      </c>
    </row>
    <row r="253" spans="2:6" x14ac:dyDescent="0.25">
      <c r="B253" t="s">
        <v>42</v>
      </c>
      <c r="C253" t="s">
        <v>21</v>
      </c>
      <c r="D253" t="s">
        <v>29</v>
      </c>
      <c r="E253" s="2">
        <v>16184</v>
      </c>
      <c r="F253" s="3">
        <v>39</v>
      </c>
    </row>
    <row r="254" spans="2:6" x14ac:dyDescent="0.25">
      <c r="B254" t="s">
        <v>39</v>
      </c>
      <c r="C254" t="s">
        <v>49</v>
      </c>
      <c r="D254" t="s">
        <v>32</v>
      </c>
      <c r="E254" s="2">
        <v>7777</v>
      </c>
      <c r="F254" s="3">
        <v>39</v>
      </c>
    </row>
    <row r="255" spans="2:6" x14ac:dyDescent="0.25">
      <c r="B255" t="s">
        <v>46</v>
      </c>
      <c r="C255" t="s">
        <v>21</v>
      </c>
      <c r="D255" t="s">
        <v>27</v>
      </c>
      <c r="E255" s="2">
        <v>3339</v>
      </c>
      <c r="F255" s="3">
        <v>39</v>
      </c>
    </row>
    <row r="256" spans="2:6" x14ac:dyDescent="0.25">
      <c r="B256" t="s">
        <v>7</v>
      </c>
      <c r="C256" t="s">
        <v>33</v>
      </c>
      <c r="D256" t="s">
        <v>34</v>
      </c>
      <c r="E256" s="2">
        <v>1988</v>
      </c>
      <c r="F256" s="3">
        <v>39</v>
      </c>
    </row>
    <row r="257" spans="2:6" x14ac:dyDescent="0.25">
      <c r="B257" t="s">
        <v>20</v>
      </c>
      <c r="C257" t="s">
        <v>49</v>
      </c>
      <c r="D257" t="s">
        <v>32</v>
      </c>
      <c r="E257" s="2">
        <v>1463</v>
      </c>
      <c r="F257" s="3">
        <v>39</v>
      </c>
    </row>
    <row r="258" spans="2:6" x14ac:dyDescent="0.25">
      <c r="B258" t="s">
        <v>46</v>
      </c>
      <c r="C258" t="s">
        <v>21</v>
      </c>
      <c r="D258" t="s">
        <v>29</v>
      </c>
      <c r="E258" s="2">
        <v>9198</v>
      </c>
      <c r="F258" s="3">
        <v>36</v>
      </c>
    </row>
    <row r="259" spans="2:6" x14ac:dyDescent="0.25">
      <c r="B259" t="s">
        <v>25</v>
      </c>
      <c r="C259" t="s">
        <v>33</v>
      </c>
      <c r="D259" t="s">
        <v>44</v>
      </c>
      <c r="E259" s="2">
        <v>7322</v>
      </c>
      <c r="F259" s="3">
        <v>36</v>
      </c>
    </row>
    <row r="260" spans="2:6" x14ac:dyDescent="0.25">
      <c r="B260" t="s">
        <v>45</v>
      </c>
      <c r="C260" t="s">
        <v>26</v>
      </c>
      <c r="D260" t="s">
        <v>24</v>
      </c>
      <c r="E260" s="2">
        <v>4802</v>
      </c>
      <c r="F260" s="3">
        <v>36</v>
      </c>
    </row>
    <row r="261" spans="2:6" x14ac:dyDescent="0.25">
      <c r="B261" t="s">
        <v>45</v>
      </c>
      <c r="C261" t="s">
        <v>26</v>
      </c>
      <c r="D261" t="s">
        <v>47</v>
      </c>
      <c r="E261" s="2">
        <v>630</v>
      </c>
      <c r="F261" s="3">
        <v>36</v>
      </c>
    </row>
    <row r="262" spans="2:6" x14ac:dyDescent="0.25">
      <c r="B262" t="s">
        <v>7</v>
      </c>
      <c r="C262" t="s">
        <v>21</v>
      </c>
      <c r="D262" t="s">
        <v>18</v>
      </c>
      <c r="E262" s="2">
        <v>217</v>
      </c>
      <c r="F262" s="3">
        <v>36</v>
      </c>
    </row>
    <row r="263" spans="2:6" x14ac:dyDescent="0.25">
      <c r="B263" t="s">
        <v>54</v>
      </c>
      <c r="C263" t="s">
        <v>26</v>
      </c>
      <c r="D263" t="s">
        <v>30</v>
      </c>
      <c r="E263" s="2">
        <v>12950</v>
      </c>
      <c r="F263" s="3">
        <v>30</v>
      </c>
    </row>
    <row r="264" spans="2:6" x14ac:dyDescent="0.25">
      <c r="B264" t="s">
        <v>12</v>
      </c>
      <c r="C264" t="s">
        <v>8</v>
      </c>
      <c r="D264" t="s">
        <v>24</v>
      </c>
      <c r="E264" s="2">
        <v>9709</v>
      </c>
      <c r="F264" s="3">
        <v>30</v>
      </c>
    </row>
    <row r="265" spans="2:6" x14ac:dyDescent="0.25">
      <c r="B265" t="s">
        <v>7</v>
      </c>
      <c r="C265" t="s">
        <v>26</v>
      </c>
      <c r="D265" t="s">
        <v>52</v>
      </c>
      <c r="E265" s="2">
        <v>6370</v>
      </c>
      <c r="F265" s="3">
        <v>30</v>
      </c>
    </row>
    <row r="266" spans="2:6" x14ac:dyDescent="0.25">
      <c r="B266" t="s">
        <v>7</v>
      </c>
      <c r="C266" t="s">
        <v>21</v>
      </c>
      <c r="D266" t="s">
        <v>27</v>
      </c>
      <c r="E266" s="2">
        <v>5439</v>
      </c>
      <c r="F266" s="3">
        <v>30</v>
      </c>
    </row>
    <row r="267" spans="2:6" x14ac:dyDescent="0.25">
      <c r="B267" t="s">
        <v>54</v>
      </c>
      <c r="C267" t="s">
        <v>8</v>
      </c>
      <c r="D267" t="s">
        <v>47</v>
      </c>
      <c r="E267" s="2">
        <v>4683</v>
      </c>
      <c r="F267" s="3">
        <v>30</v>
      </c>
    </row>
    <row r="268" spans="2:6" x14ac:dyDescent="0.25">
      <c r="B268" t="s">
        <v>25</v>
      </c>
      <c r="C268" t="s">
        <v>21</v>
      </c>
      <c r="D268" t="s">
        <v>11</v>
      </c>
      <c r="E268" s="2">
        <v>4319</v>
      </c>
      <c r="F268" s="3">
        <v>30</v>
      </c>
    </row>
    <row r="269" spans="2:6" x14ac:dyDescent="0.25">
      <c r="B269" t="s">
        <v>12</v>
      </c>
      <c r="C269" t="s">
        <v>26</v>
      </c>
      <c r="D269" t="s">
        <v>22</v>
      </c>
      <c r="E269" s="2">
        <v>9660</v>
      </c>
      <c r="F269" s="3">
        <v>27</v>
      </c>
    </row>
    <row r="270" spans="2:6" x14ac:dyDescent="0.25">
      <c r="B270" t="s">
        <v>17</v>
      </c>
      <c r="C270" t="s">
        <v>49</v>
      </c>
      <c r="D270" t="s">
        <v>44</v>
      </c>
      <c r="E270" s="2">
        <v>6832</v>
      </c>
      <c r="F270" s="3">
        <v>27</v>
      </c>
    </row>
    <row r="271" spans="2:6" x14ac:dyDescent="0.25">
      <c r="B271" t="s">
        <v>25</v>
      </c>
      <c r="C271" t="s">
        <v>26</v>
      </c>
      <c r="D271" t="s">
        <v>32</v>
      </c>
      <c r="E271" s="2">
        <v>6048</v>
      </c>
      <c r="F271" s="3">
        <v>27</v>
      </c>
    </row>
    <row r="272" spans="2:6" x14ac:dyDescent="0.25">
      <c r="B272" t="s">
        <v>54</v>
      </c>
      <c r="C272" t="s">
        <v>8</v>
      </c>
      <c r="D272" t="s">
        <v>53</v>
      </c>
      <c r="E272" s="2">
        <v>3059</v>
      </c>
      <c r="F272" s="3">
        <v>27</v>
      </c>
    </row>
    <row r="273" spans="2:6" x14ac:dyDescent="0.25">
      <c r="B273" t="s">
        <v>39</v>
      </c>
      <c r="C273" t="s">
        <v>13</v>
      </c>
      <c r="D273" t="s">
        <v>29</v>
      </c>
      <c r="E273" s="2">
        <v>2135</v>
      </c>
      <c r="F273" s="3">
        <v>27</v>
      </c>
    </row>
    <row r="274" spans="2:6" x14ac:dyDescent="0.25">
      <c r="B274" t="s">
        <v>12</v>
      </c>
      <c r="C274" t="s">
        <v>26</v>
      </c>
      <c r="D274" t="s">
        <v>50</v>
      </c>
      <c r="E274" s="2">
        <v>1561</v>
      </c>
      <c r="F274" s="3">
        <v>27</v>
      </c>
    </row>
    <row r="275" spans="2:6" x14ac:dyDescent="0.25">
      <c r="B275" t="s">
        <v>54</v>
      </c>
      <c r="C275" t="s">
        <v>49</v>
      </c>
      <c r="D275" t="s">
        <v>36</v>
      </c>
      <c r="E275" s="2">
        <v>4053</v>
      </c>
      <c r="F275" s="3">
        <v>24</v>
      </c>
    </row>
    <row r="276" spans="2:6" x14ac:dyDescent="0.25">
      <c r="B276" t="s">
        <v>39</v>
      </c>
      <c r="C276" t="s">
        <v>49</v>
      </c>
      <c r="D276" t="s">
        <v>24</v>
      </c>
      <c r="E276" s="2">
        <v>3829</v>
      </c>
      <c r="F276" s="3">
        <v>24</v>
      </c>
    </row>
    <row r="277" spans="2:6" x14ac:dyDescent="0.25">
      <c r="B277" t="s">
        <v>45</v>
      </c>
      <c r="C277" t="s">
        <v>21</v>
      </c>
      <c r="D277" t="s">
        <v>29</v>
      </c>
      <c r="E277" s="2">
        <v>11417</v>
      </c>
      <c r="F277" s="3">
        <v>21</v>
      </c>
    </row>
    <row r="278" spans="2:6" x14ac:dyDescent="0.25">
      <c r="B278" t="s">
        <v>42</v>
      </c>
      <c r="C278" t="s">
        <v>8</v>
      </c>
      <c r="D278" t="s">
        <v>27</v>
      </c>
      <c r="E278" s="2">
        <v>8813</v>
      </c>
      <c r="F278" s="3">
        <v>21</v>
      </c>
    </row>
    <row r="279" spans="2:6" x14ac:dyDescent="0.25">
      <c r="B279" t="s">
        <v>7</v>
      </c>
      <c r="C279" t="s">
        <v>8</v>
      </c>
      <c r="D279" t="s">
        <v>38</v>
      </c>
      <c r="E279" s="2">
        <v>7693</v>
      </c>
      <c r="F279" s="3">
        <v>21</v>
      </c>
    </row>
    <row r="280" spans="2:6" x14ac:dyDescent="0.25">
      <c r="B280" t="s">
        <v>42</v>
      </c>
      <c r="C280" t="s">
        <v>49</v>
      </c>
      <c r="D280" t="s">
        <v>52</v>
      </c>
      <c r="E280" s="2">
        <v>6986</v>
      </c>
      <c r="F280" s="3">
        <v>21</v>
      </c>
    </row>
    <row r="281" spans="2:6" x14ac:dyDescent="0.25">
      <c r="B281" t="s">
        <v>42</v>
      </c>
      <c r="C281" t="s">
        <v>33</v>
      </c>
      <c r="D281" t="s">
        <v>14</v>
      </c>
      <c r="E281" s="2">
        <v>5075</v>
      </c>
      <c r="F281" s="3">
        <v>21</v>
      </c>
    </row>
    <row r="282" spans="2:6" x14ac:dyDescent="0.25">
      <c r="B282" t="s">
        <v>39</v>
      </c>
      <c r="C282" t="s">
        <v>13</v>
      </c>
      <c r="D282" t="s">
        <v>52</v>
      </c>
      <c r="E282" s="2">
        <v>2478</v>
      </c>
      <c r="F282" s="3">
        <v>21</v>
      </c>
    </row>
    <row r="283" spans="2:6" x14ac:dyDescent="0.25">
      <c r="B283" t="s">
        <v>20</v>
      </c>
      <c r="C283" t="s">
        <v>33</v>
      </c>
      <c r="D283" t="s">
        <v>27</v>
      </c>
      <c r="E283" s="2">
        <v>154</v>
      </c>
      <c r="F283" s="3">
        <v>21</v>
      </c>
    </row>
    <row r="284" spans="2:6" x14ac:dyDescent="0.25">
      <c r="B284" t="s">
        <v>46</v>
      </c>
      <c r="C284" t="s">
        <v>49</v>
      </c>
      <c r="D284" t="s">
        <v>41</v>
      </c>
      <c r="E284" s="2">
        <v>2583</v>
      </c>
      <c r="F284" s="3">
        <v>18</v>
      </c>
    </row>
    <row r="285" spans="2:6" x14ac:dyDescent="0.25">
      <c r="B285" t="s">
        <v>46</v>
      </c>
      <c r="C285" t="s">
        <v>21</v>
      </c>
      <c r="D285" t="s">
        <v>38</v>
      </c>
      <c r="E285" s="2">
        <v>1281</v>
      </c>
      <c r="F285" s="3">
        <v>18</v>
      </c>
    </row>
    <row r="286" spans="2:6" x14ac:dyDescent="0.25">
      <c r="B286" t="s">
        <v>45</v>
      </c>
      <c r="C286" t="s">
        <v>8</v>
      </c>
      <c r="D286" t="s">
        <v>38</v>
      </c>
      <c r="E286" s="2">
        <v>238</v>
      </c>
      <c r="F286" s="3">
        <v>18</v>
      </c>
    </row>
    <row r="287" spans="2:6" x14ac:dyDescent="0.25">
      <c r="B287" t="s">
        <v>42</v>
      </c>
      <c r="C287" t="s">
        <v>21</v>
      </c>
      <c r="D287" t="s">
        <v>47</v>
      </c>
      <c r="E287" s="2">
        <v>6314</v>
      </c>
      <c r="F287" s="3">
        <v>15</v>
      </c>
    </row>
    <row r="288" spans="2:6" x14ac:dyDescent="0.25">
      <c r="B288" t="s">
        <v>42</v>
      </c>
      <c r="C288" t="s">
        <v>13</v>
      </c>
      <c r="D288" t="s">
        <v>22</v>
      </c>
      <c r="E288" s="2">
        <v>2415</v>
      </c>
      <c r="F288" s="3">
        <v>15</v>
      </c>
    </row>
    <row r="289" spans="2:6" x14ac:dyDescent="0.25">
      <c r="B289" t="s">
        <v>25</v>
      </c>
      <c r="C289" t="s">
        <v>49</v>
      </c>
      <c r="D289" t="s">
        <v>24</v>
      </c>
      <c r="E289" s="2">
        <v>1442</v>
      </c>
      <c r="F289" s="3">
        <v>15</v>
      </c>
    </row>
    <row r="290" spans="2:6" x14ac:dyDescent="0.25">
      <c r="B290" t="s">
        <v>45</v>
      </c>
      <c r="C290" t="s">
        <v>13</v>
      </c>
      <c r="D290" t="s">
        <v>38</v>
      </c>
      <c r="E290" s="2">
        <v>553</v>
      </c>
      <c r="F290" s="3">
        <v>15</v>
      </c>
    </row>
    <row r="291" spans="2:6" x14ac:dyDescent="0.25">
      <c r="B291" t="s">
        <v>7</v>
      </c>
      <c r="C291" t="s">
        <v>26</v>
      </c>
      <c r="D291" t="s">
        <v>36</v>
      </c>
      <c r="E291" s="2">
        <v>5817</v>
      </c>
      <c r="F291" s="3">
        <v>12</v>
      </c>
    </row>
    <row r="292" spans="2:6" x14ac:dyDescent="0.25">
      <c r="B292" t="s">
        <v>42</v>
      </c>
      <c r="C292" t="s">
        <v>8</v>
      </c>
      <c r="D292" t="s">
        <v>16</v>
      </c>
      <c r="E292" s="2">
        <v>4991</v>
      </c>
      <c r="F292" s="3">
        <v>12</v>
      </c>
    </row>
    <row r="293" spans="2:6" x14ac:dyDescent="0.25">
      <c r="B293" t="s">
        <v>25</v>
      </c>
      <c r="C293" t="s">
        <v>21</v>
      </c>
      <c r="D293" t="s">
        <v>14</v>
      </c>
      <c r="E293" s="2">
        <v>6118</v>
      </c>
      <c r="F293" s="3">
        <v>9</v>
      </c>
    </row>
    <row r="294" spans="2:6" x14ac:dyDescent="0.25">
      <c r="B294" t="s">
        <v>54</v>
      </c>
      <c r="C294" t="s">
        <v>49</v>
      </c>
      <c r="D294" t="s">
        <v>50</v>
      </c>
      <c r="E294" s="2">
        <v>4991</v>
      </c>
      <c r="F294" s="3">
        <v>9</v>
      </c>
    </row>
    <row r="295" spans="2:6" x14ac:dyDescent="0.25">
      <c r="B295" t="s">
        <v>20</v>
      </c>
      <c r="C295" t="s">
        <v>8</v>
      </c>
      <c r="D295" t="s">
        <v>44</v>
      </c>
      <c r="E295" s="2">
        <v>2933</v>
      </c>
      <c r="F295" s="3">
        <v>9</v>
      </c>
    </row>
    <row r="296" spans="2:6" x14ac:dyDescent="0.25">
      <c r="B296" t="s">
        <v>42</v>
      </c>
      <c r="C296" t="s">
        <v>13</v>
      </c>
      <c r="D296" t="s">
        <v>18</v>
      </c>
      <c r="E296" s="2">
        <v>2744</v>
      </c>
      <c r="F296" s="3">
        <v>9</v>
      </c>
    </row>
    <row r="297" spans="2:6" x14ac:dyDescent="0.25">
      <c r="B297" t="s">
        <v>17</v>
      </c>
      <c r="C297" t="s">
        <v>33</v>
      </c>
      <c r="D297" t="s">
        <v>32</v>
      </c>
      <c r="E297" s="2">
        <v>2408</v>
      </c>
      <c r="F297" s="3">
        <v>9</v>
      </c>
    </row>
    <row r="298" spans="2:6" x14ac:dyDescent="0.25">
      <c r="B298" t="s">
        <v>25</v>
      </c>
      <c r="C298" t="s">
        <v>8</v>
      </c>
      <c r="D298" t="s">
        <v>50</v>
      </c>
      <c r="E298" s="2">
        <v>6818</v>
      </c>
      <c r="F298" s="3">
        <v>6</v>
      </c>
    </row>
    <row r="299" spans="2:6" x14ac:dyDescent="0.25">
      <c r="B299" t="s">
        <v>54</v>
      </c>
      <c r="C299" t="s">
        <v>13</v>
      </c>
      <c r="D299" t="s">
        <v>24</v>
      </c>
      <c r="E299" s="2">
        <v>2562</v>
      </c>
      <c r="F299" s="3">
        <v>6</v>
      </c>
    </row>
    <row r="300" spans="2:6" x14ac:dyDescent="0.25">
      <c r="B300" t="s">
        <v>25</v>
      </c>
      <c r="C300" t="s">
        <v>33</v>
      </c>
      <c r="D300" t="s">
        <v>29</v>
      </c>
      <c r="E300" s="2">
        <v>938</v>
      </c>
      <c r="F300" s="3">
        <v>6</v>
      </c>
    </row>
    <row r="301" spans="2:6" x14ac:dyDescent="0.25">
      <c r="B301" t="s">
        <v>42</v>
      </c>
      <c r="C301" t="s">
        <v>21</v>
      </c>
      <c r="D301" t="s">
        <v>22</v>
      </c>
      <c r="E301" s="2">
        <v>6111</v>
      </c>
      <c r="F301" s="3">
        <v>3</v>
      </c>
    </row>
    <row r="302" spans="2:6" x14ac:dyDescent="0.25">
      <c r="B302" t="s">
        <v>20</v>
      </c>
      <c r="C302" t="s">
        <v>33</v>
      </c>
      <c r="D302" t="s">
        <v>36</v>
      </c>
      <c r="E302" s="2">
        <v>5915</v>
      </c>
      <c r="F302" s="3">
        <v>3</v>
      </c>
    </row>
    <row r="303" spans="2:6" x14ac:dyDescent="0.25">
      <c r="B303" t="s">
        <v>45</v>
      </c>
      <c r="C303" t="s">
        <v>33</v>
      </c>
      <c r="D303" t="s">
        <v>18</v>
      </c>
      <c r="E303" s="2">
        <v>3549</v>
      </c>
      <c r="F303" s="3">
        <v>3</v>
      </c>
    </row>
    <row r="304" spans="2:6" x14ac:dyDescent="0.25">
      <c r="B304" t="s">
        <v>25</v>
      </c>
      <c r="C304" t="s">
        <v>26</v>
      </c>
      <c r="D304" t="s">
        <v>48</v>
      </c>
      <c r="E304" s="2">
        <v>2989</v>
      </c>
      <c r="F304" s="3">
        <v>3</v>
      </c>
    </row>
    <row r="305" spans="2:6" x14ac:dyDescent="0.25">
      <c r="B305" t="s">
        <v>39</v>
      </c>
      <c r="C305" t="s">
        <v>8</v>
      </c>
      <c r="D305" t="s">
        <v>50</v>
      </c>
      <c r="E305" s="2">
        <v>5306</v>
      </c>
      <c r="F305" s="3">
        <v>0</v>
      </c>
    </row>
  </sheetData>
  <conditionalFormatting sqref="E6:E305">
    <cfRule type="colorScale" priority="2">
      <colorScale>
        <cfvo type="min"/>
        <cfvo type="percentile" val="50"/>
        <cfvo type="max"/>
        <color rgb="FF63BE7B"/>
        <color rgb="FFFFEB84"/>
        <color rgb="FFF8696B"/>
      </colorScale>
    </cfRule>
  </conditionalFormatting>
  <conditionalFormatting sqref="F6:F305">
    <cfRule type="dataBar" priority="1">
      <dataBar>
        <cfvo type="min"/>
        <cfvo type="max"/>
        <color rgb="FF638EC6"/>
      </dataBar>
      <extLst>
        <ext xmlns:x14="http://schemas.microsoft.com/office/spreadsheetml/2009/9/main" uri="{B025F937-C7B1-47D3-B67F-A62EFF666E3E}">
          <x14:id>{D3CCA918-1D45-4402-A292-50EB405400BD}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3CCA918-1D45-4402-A292-50EB405400BD}">
            <x14:dataBar minLength="0" maxLength="100" gradient="0">
              <x14:cfvo type="autoMin"/>
              <x14:cfvo type="autoMax"/>
              <x14:negativeFillColor rgb="FFFF0000"/>
              <x14:axisColor rgb="FF000000"/>
            </x14:dataBar>
          </x14:cfRule>
          <xm:sqref>F6:F305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90F8-CDFB-4C49-A21C-5D558EEEBA1B}">
  <dimension ref="B2:F305"/>
  <sheetViews>
    <sheetView workbookViewId="0">
      <selection activeCell="H323" sqref="H323"/>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2" spans="2:6" ht="20.25" x14ac:dyDescent="0.3">
      <c r="B2" s="11" t="s">
        <v>66</v>
      </c>
    </row>
    <row r="5" spans="2:6" x14ac:dyDescent="0.25">
      <c r="B5" s="4" t="s">
        <v>0</v>
      </c>
      <c r="C5" s="4" t="s">
        <v>1</v>
      </c>
      <c r="D5" s="4" t="s">
        <v>2</v>
      </c>
      <c r="E5" s="8" t="s">
        <v>3</v>
      </c>
      <c r="F5" s="8" t="s">
        <v>4</v>
      </c>
    </row>
    <row r="6" spans="2:6" x14ac:dyDescent="0.25">
      <c r="B6" t="s">
        <v>42</v>
      </c>
      <c r="C6" t="s">
        <v>21</v>
      </c>
      <c r="D6" t="s">
        <v>29</v>
      </c>
      <c r="E6" s="2">
        <v>16184</v>
      </c>
      <c r="F6" s="3">
        <v>39</v>
      </c>
    </row>
    <row r="7" spans="2:6" x14ac:dyDescent="0.25">
      <c r="B7" t="s">
        <v>42</v>
      </c>
      <c r="C7" t="s">
        <v>49</v>
      </c>
      <c r="D7" t="s">
        <v>41</v>
      </c>
      <c r="E7" s="2">
        <v>15610</v>
      </c>
      <c r="F7" s="3">
        <v>339</v>
      </c>
    </row>
    <row r="8" spans="2:6" x14ac:dyDescent="0.25">
      <c r="B8" t="s">
        <v>17</v>
      </c>
      <c r="C8" t="s">
        <v>49</v>
      </c>
      <c r="D8" t="s">
        <v>53</v>
      </c>
      <c r="E8" s="2">
        <v>14329</v>
      </c>
      <c r="F8" s="3">
        <v>150</v>
      </c>
    </row>
    <row r="9" spans="2:6" x14ac:dyDescent="0.25">
      <c r="B9" t="s">
        <v>42</v>
      </c>
      <c r="C9" t="s">
        <v>13</v>
      </c>
      <c r="D9" t="s">
        <v>24</v>
      </c>
      <c r="E9" s="2">
        <v>13391</v>
      </c>
      <c r="F9" s="3">
        <v>201</v>
      </c>
    </row>
    <row r="10" spans="2:6" x14ac:dyDescent="0.25">
      <c r="B10" t="s">
        <v>54</v>
      </c>
      <c r="C10" t="s">
        <v>26</v>
      </c>
      <c r="D10" t="s">
        <v>30</v>
      </c>
      <c r="E10" s="2">
        <v>12950</v>
      </c>
      <c r="F10" s="3">
        <v>30</v>
      </c>
    </row>
    <row r="11" spans="2:6" x14ac:dyDescent="0.25">
      <c r="B11" t="s">
        <v>7</v>
      </c>
      <c r="C11" t="s">
        <v>13</v>
      </c>
      <c r="D11" t="s">
        <v>14</v>
      </c>
      <c r="E11" s="2">
        <v>12348</v>
      </c>
      <c r="F11" s="3">
        <v>234</v>
      </c>
    </row>
    <row r="12" spans="2:6" x14ac:dyDescent="0.25">
      <c r="B12" t="s">
        <v>45</v>
      </c>
      <c r="C12" t="s">
        <v>8</v>
      </c>
      <c r="D12" t="s">
        <v>22</v>
      </c>
      <c r="E12" s="2">
        <v>11571</v>
      </c>
      <c r="F12" s="3">
        <v>138</v>
      </c>
    </row>
    <row r="13" spans="2:6" x14ac:dyDescent="0.25">
      <c r="B13" t="s">
        <v>17</v>
      </c>
      <c r="C13" t="s">
        <v>21</v>
      </c>
      <c r="D13" t="s">
        <v>52</v>
      </c>
      <c r="E13" s="2">
        <v>11522</v>
      </c>
      <c r="F13" s="3">
        <v>204</v>
      </c>
    </row>
    <row r="14" spans="2:6" x14ac:dyDescent="0.25">
      <c r="B14" t="s">
        <v>45</v>
      </c>
      <c r="C14" t="s">
        <v>21</v>
      </c>
      <c r="D14" t="s">
        <v>29</v>
      </c>
      <c r="E14" s="2">
        <v>11417</v>
      </c>
      <c r="F14" s="3">
        <v>21</v>
      </c>
    </row>
    <row r="15" spans="2:6" x14ac:dyDescent="0.25">
      <c r="B15" t="s">
        <v>20</v>
      </c>
      <c r="C15" t="s">
        <v>21</v>
      </c>
      <c r="D15" t="s">
        <v>11</v>
      </c>
      <c r="E15" s="2">
        <v>10311</v>
      </c>
      <c r="F15" s="3">
        <v>231</v>
      </c>
    </row>
    <row r="16" spans="2:6" hidden="1" x14ac:dyDescent="0.25">
      <c r="B16" t="s">
        <v>20</v>
      </c>
      <c r="C16" t="s">
        <v>21</v>
      </c>
      <c r="D16" t="s">
        <v>14</v>
      </c>
      <c r="E16" s="2">
        <v>10304</v>
      </c>
      <c r="F16" s="3">
        <v>84</v>
      </c>
    </row>
    <row r="17" spans="2:6" hidden="1" x14ac:dyDescent="0.25">
      <c r="B17" t="s">
        <v>39</v>
      </c>
      <c r="C17" t="s">
        <v>33</v>
      </c>
      <c r="D17" t="s">
        <v>9</v>
      </c>
      <c r="E17" s="2">
        <v>10129</v>
      </c>
      <c r="F17" s="3">
        <v>312</v>
      </c>
    </row>
    <row r="18" spans="2:6" hidden="1" x14ac:dyDescent="0.25">
      <c r="B18" t="s">
        <v>25</v>
      </c>
      <c r="C18" t="s">
        <v>21</v>
      </c>
      <c r="D18" t="s">
        <v>18</v>
      </c>
      <c r="E18" s="2">
        <v>10073</v>
      </c>
      <c r="F18" s="3">
        <v>120</v>
      </c>
    </row>
    <row r="19" spans="2:6" hidden="1" x14ac:dyDescent="0.25">
      <c r="B19" t="s">
        <v>45</v>
      </c>
      <c r="C19" t="s">
        <v>8</v>
      </c>
      <c r="D19" t="s">
        <v>32</v>
      </c>
      <c r="E19" s="2">
        <v>9926</v>
      </c>
      <c r="F19" s="3">
        <v>201</v>
      </c>
    </row>
    <row r="20" spans="2:6" hidden="1" x14ac:dyDescent="0.25">
      <c r="B20" t="s">
        <v>39</v>
      </c>
      <c r="C20" t="s">
        <v>8</v>
      </c>
      <c r="D20" t="s">
        <v>36</v>
      </c>
      <c r="E20" s="2">
        <v>9835</v>
      </c>
      <c r="F20" s="3">
        <v>207</v>
      </c>
    </row>
    <row r="21" spans="2:6" hidden="1" x14ac:dyDescent="0.25">
      <c r="B21" t="s">
        <v>7</v>
      </c>
      <c r="C21" t="s">
        <v>21</v>
      </c>
      <c r="D21" t="s">
        <v>30</v>
      </c>
      <c r="E21" s="2">
        <v>9772</v>
      </c>
      <c r="F21" s="3">
        <v>90</v>
      </c>
    </row>
    <row r="22" spans="2:6" hidden="1" x14ac:dyDescent="0.25">
      <c r="B22" t="s">
        <v>12</v>
      </c>
      <c r="C22" t="s">
        <v>8</v>
      </c>
      <c r="D22" t="s">
        <v>24</v>
      </c>
      <c r="E22" s="2">
        <v>9709</v>
      </c>
      <c r="F22" s="3">
        <v>30</v>
      </c>
    </row>
    <row r="23" spans="2:6" hidden="1" x14ac:dyDescent="0.25">
      <c r="B23" t="s">
        <v>12</v>
      </c>
      <c r="C23" t="s">
        <v>26</v>
      </c>
      <c r="D23" t="s">
        <v>22</v>
      </c>
      <c r="E23" s="2">
        <v>9660</v>
      </c>
      <c r="F23" s="3">
        <v>27</v>
      </c>
    </row>
    <row r="24" spans="2:6" hidden="1" x14ac:dyDescent="0.25">
      <c r="B24" t="s">
        <v>20</v>
      </c>
      <c r="C24" t="s">
        <v>21</v>
      </c>
      <c r="D24" t="s">
        <v>22</v>
      </c>
      <c r="E24" s="2">
        <v>9632</v>
      </c>
      <c r="F24" s="3">
        <v>288</v>
      </c>
    </row>
    <row r="25" spans="2:6" hidden="1" x14ac:dyDescent="0.25">
      <c r="B25" t="s">
        <v>17</v>
      </c>
      <c r="C25" t="s">
        <v>33</v>
      </c>
      <c r="D25" t="s">
        <v>30</v>
      </c>
      <c r="E25" s="2">
        <v>9506</v>
      </c>
      <c r="F25" s="3">
        <v>87</v>
      </c>
    </row>
    <row r="26" spans="2:6" hidden="1" x14ac:dyDescent="0.25">
      <c r="B26" t="s">
        <v>45</v>
      </c>
      <c r="C26" t="s">
        <v>26</v>
      </c>
      <c r="D26" t="s">
        <v>41</v>
      </c>
      <c r="E26" s="2">
        <v>9443</v>
      </c>
      <c r="F26" s="3">
        <v>162</v>
      </c>
    </row>
    <row r="27" spans="2:6" hidden="1" x14ac:dyDescent="0.25">
      <c r="B27" t="s">
        <v>46</v>
      </c>
      <c r="C27" t="s">
        <v>21</v>
      </c>
      <c r="D27" t="s">
        <v>29</v>
      </c>
      <c r="E27" s="2">
        <v>9198</v>
      </c>
      <c r="F27" s="3">
        <v>36</v>
      </c>
    </row>
    <row r="28" spans="2:6" hidden="1" x14ac:dyDescent="0.25">
      <c r="B28" t="s">
        <v>17</v>
      </c>
      <c r="C28" t="s">
        <v>21</v>
      </c>
      <c r="D28" t="s">
        <v>9</v>
      </c>
      <c r="E28" s="2">
        <v>9051</v>
      </c>
      <c r="F28" s="3">
        <v>57</v>
      </c>
    </row>
    <row r="29" spans="2:6" hidden="1" x14ac:dyDescent="0.25">
      <c r="B29" t="s">
        <v>7</v>
      </c>
      <c r="C29" t="s">
        <v>8</v>
      </c>
      <c r="D29" t="s">
        <v>51</v>
      </c>
      <c r="E29" s="2">
        <v>9002</v>
      </c>
      <c r="F29" s="3">
        <v>72</v>
      </c>
    </row>
    <row r="30" spans="2:6" hidden="1" x14ac:dyDescent="0.25">
      <c r="B30" t="s">
        <v>12</v>
      </c>
      <c r="C30" t="s">
        <v>26</v>
      </c>
      <c r="D30" t="s">
        <v>34</v>
      </c>
      <c r="E30" s="2">
        <v>8890</v>
      </c>
      <c r="F30" s="3">
        <v>210</v>
      </c>
    </row>
    <row r="31" spans="2:6" hidden="1" x14ac:dyDescent="0.25">
      <c r="B31" t="s">
        <v>7</v>
      </c>
      <c r="C31" t="s">
        <v>13</v>
      </c>
      <c r="D31" t="s">
        <v>30</v>
      </c>
      <c r="E31" s="2">
        <v>8869</v>
      </c>
      <c r="F31" s="3">
        <v>432</v>
      </c>
    </row>
    <row r="32" spans="2:6" hidden="1" x14ac:dyDescent="0.25">
      <c r="B32" t="s">
        <v>39</v>
      </c>
      <c r="C32" t="s">
        <v>49</v>
      </c>
      <c r="D32" t="s">
        <v>48</v>
      </c>
      <c r="E32" s="2">
        <v>8862</v>
      </c>
      <c r="F32" s="3">
        <v>189</v>
      </c>
    </row>
    <row r="33" spans="2:6" hidden="1" x14ac:dyDescent="0.25">
      <c r="B33" t="s">
        <v>46</v>
      </c>
      <c r="C33" t="s">
        <v>33</v>
      </c>
      <c r="D33" t="s">
        <v>50</v>
      </c>
      <c r="E33" s="2">
        <v>8841</v>
      </c>
      <c r="F33" s="3">
        <v>303</v>
      </c>
    </row>
    <row r="34" spans="2:6" hidden="1" x14ac:dyDescent="0.25">
      <c r="B34" t="s">
        <v>42</v>
      </c>
      <c r="C34" t="s">
        <v>8</v>
      </c>
      <c r="D34" t="s">
        <v>27</v>
      </c>
      <c r="E34" s="2">
        <v>8813</v>
      </c>
      <c r="F34" s="3">
        <v>21</v>
      </c>
    </row>
    <row r="35" spans="2:6" hidden="1" x14ac:dyDescent="0.25">
      <c r="B35" t="s">
        <v>17</v>
      </c>
      <c r="C35" t="s">
        <v>49</v>
      </c>
      <c r="D35" t="s">
        <v>41</v>
      </c>
      <c r="E35" s="2">
        <v>8463</v>
      </c>
      <c r="F35" s="3">
        <v>492</v>
      </c>
    </row>
    <row r="36" spans="2:6" hidden="1" x14ac:dyDescent="0.25">
      <c r="B36" t="s">
        <v>39</v>
      </c>
      <c r="C36" t="s">
        <v>21</v>
      </c>
      <c r="D36" t="s">
        <v>36</v>
      </c>
      <c r="E36" s="2">
        <v>8435</v>
      </c>
      <c r="F36" s="3">
        <v>42</v>
      </c>
    </row>
    <row r="37" spans="2:6" hidden="1" x14ac:dyDescent="0.25">
      <c r="B37" t="s">
        <v>45</v>
      </c>
      <c r="C37" t="s">
        <v>21</v>
      </c>
      <c r="D37" t="s">
        <v>51</v>
      </c>
      <c r="E37" s="2">
        <v>8211</v>
      </c>
      <c r="F37" s="3">
        <v>75</v>
      </c>
    </row>
    <row r="38" spans="2:6" hidden="1" x14ac:dyDescent="0.25">
      <c r="B38" t="s">
        <v>17</v>
      </c>
      <c r="C38" t="s">
        <v>49</v>
      </c>
      <c r="D38" t="s">
        <v>47</v>
      </c>
      <c r="E38" s="2">
        <v>8155</v>
      </c>
      <c r="F38" s="3">
        <v>90</v>
      </c>
    </row>
    <row r="39" spans="2:6" hidden="1" x14ac:dyDescent="0.25">
      <c r="B39" t="s">
        <v>25</v>
      </c>
      <c r="C39" t="s">
        <v>49</v>
      </c>
      <c r="D39" t="s">
        <v>50</v>
      </c>
      <c r="E39" s="2">
        <v>8008</v>
      </c>
      <c r="F39" s="3">
        <v>456</v>
      </c>
    </row>
    <row r="40" spans="2:6" hidden="1" x14ac:dyDescent="0.25">
      <c r="B40" t="s">
        <v>20</v>
      </c>
      <c r="C40" t="s">
        <v>49</v>
      </c>
      <c r="D40" t="s">
        <v>30</v>
      </c>
      <c r="E40" s="2">
        <v>7847</v>
      </c>
      <c r="F40" s="3">
        <v>174</v>
      </c>
    </row>
    <row r="41" spans="2:6" hidden="1" x14ac:dyDescent="0.25">
      <c r="B41" t="s">
        <v>17</v>
      </c>
      <c r="C41" t="s">
        <v>13</v>
      </c>
      <c r="D41" t="s">
        <v>24</v>
      </c>
      <c r="E41" s="2">
        <v>7833</v>
      </c>
      <c r="F41" s="3">
        <v>243</v>
      </c>
    </row>
    <row r="42" spans="2:6" hidden="1" x14ac:dyDescent="0.25">
      <c r="B42" t="s">
        <v>45</v>
      </c>
      <c r="C42" t="s">
        <v>26</v>
      </c>
      <c r="D42" t="s">
        <v>52</v>
      </c>
      <c r="E42" s="2">
        <v>7812</v>
      </c>
      <c r="F42" s="3">
        <v>81</v>
      </c>
    </row>
    <row r="43" spans="2:6" hidden="1" x14ac:dyDescent="0.25">
      <c r="B43" t="s">
        <v>46</v>
      </c>
      <c r="C43" t="s">
        <v>49</v>
      </c>
      <c r="D43" t="s">
        <v>14</v>
      </c>
      <c r="E43" s="2">
        <v>7777</v>
      </c>
      <c r="F43" s="3">
        <v>504</v>
      </c>
    </row>
    <row r="44" spans="2:6" hidden="1" x14ac:dyDescent="0.25">
      <c r="B44" t="s">
        <v>39</v>
      </c>
      <c r="C44" t="s">
        <v>49</v>
      </c>
      <c r="D44" t="s">
        <v>32</v>
      </c>
      <c r="E44" s="2">
        <v>7777</v>
      </c>
      <c r="F44" s="3">
        <v>39</v>
      </c>
    </row>
    <row r="45" spans="2:6" hidden="1" x14ac:dyDescent="0.25">
      <c r="B45" t="s">
        <v>25</v>
      </c>
      <c r="C45" t="s">
        <v>8</v>
      </c>
      <c r="D45" t="s">
        <v>34</v>
      </c>
      <c r="E45" s="2">
        <v>7693</v>
      </c>
      <c r="F45" s="3">
        <v>87</v>
      </c>
    </row>
    <row r="46" spans="2:6" hidden="1" x14ac:dyDescent="0.25">
      <c r="B46" t="s">
        <v>7</v>
      </c>
      <c r="C46" t="s">
        <v>8</v>
      </c>
      <c r="D46" t="s">
        <v>38</v>
      </c>
      <c r="E46" s="2">
        <v>7693</v>
      </c>
      <c r="F46" s="3">
        <v>21</v>
      </c>
    </row>
    <row r="47" spans="2:6" hidden="1" x14ac:dyDescent="0.25">
      <c r="B47" t="s">
        <v>45</v>
      </c>
      <c r="C47" t="s">
        <v>26</v>
      </c>
      <c r="D47" t="s">
        <v>44</v>
      </c>
      <c r="E47" s="2">
        <v>7651</v>
      </c>
      <c r="F47" s="3">
        <v>213</v>
      </c>
    </row>
    <row r="48" spans="2:6" hidden="1" x14ac:dyDescent="0.25">
      <c r="B48" t="s">
        <v>45</v>
      </c>
      <c r="C48" t="s">
        <v>49</v>
      </c>
      <c r="D48" t="s">
        <v>38</v>
      </c>
      <c r="E48" s="2">
        <v>7511</v>
      </c>
      <c r="F48" s="3">
        <v>120</v>
      </c>
    </row>
    <row r="49" spans="2:6" hidden="1" x14ac:dyDescent="0.25">
      <c r="B49" t="s">
        <v>42</v>
      </c>
      <c r="C49" t="s">
        <v>33</v>
      </c>
      <c r="D49" t="s">
        <v>27</v>
      </c>
      <c r="E49" s="2">
        <v>7483</v>
      </c>
      <c r="F49" s="3">
        <v>45</v>
      </c>
    </row>
    <row r="50" spans="2:6" hidden="1" x14ac:dyDescent="0.25">
      <c r="B50" t="s">
        <v>20</v>
      </c>
      <c r="C50" t="s">
        <v>13</v>
      </c>
      <c r="D50" t="s">
        <v>53</v>
      </c>
      <c r="E50" s="2">
        <v>7455</v>
      </c>
      <c r="F50" s="3">
        <v>216</v>
      </c>
    </row>
    <row r="51" spans="2:6" hidden="1" x14ac:dyDescent="0.25">
      <c r="B51" t="s">
        <v>25</v>
      </c>
      <c r="C51" t="s">
        <v>33</v>
      </c>
      <c r="D51" t="s">
        <v>44</v>
      </c>
      <c r="E51" s="2">
        <v>7322</v>
      </c>
      <c r="F51" s="3">
        <v>36</v>
      </c>
    </row>
    <row r="52" spans="2:6" hidden="1" x14ac:dyDescent="0.25">
      <c r="B52" t="s">
        <v>46</v>
      </c>
      <c r="C52" t="s">
        <v>8</v>
      </c>
      <c r="D52" t="s">
        <v>53</v>
      </c>
      <c r="E52" s="2">
        <v>7308</v>
      </c>
      <c r="F52" s="3">
        <v>327</v>
      </c>
    </row>
    <row r="53" spans="2:6" hidden="1" x14ac:dyDescent="0.25">
      <c r="B53" t="s">
        <v>42</v>
      </c>
      <c r="C53" t="s">
        <v>49</v>
      </c>
      <c r="D53" t="s">
        <v>24</v>
      </c>
      <c r="E53" s="2">
        <v>7280</v>
      </c>
      <c r="F53" s="3">
        <v>201</v>
      </c>
    </row>
    <row r="54" spans="2:6" hidden="1" x14ac:dyDescent="0.25">
      <c r="B54" t="s">
        <v>17</v>
      </c>
      <c r="C54" t="s">
        <v>8</v>
      </c>
      <c r="D54" t="s">
        <v>41</v>
      </c>
      <c r="E54" s="2">
        <v>7273</v>
      </c>
      <c r="F54" s="3">
        <v>96</v>
      </c>
    </row>
    <row r="55" spans="2:6" hidden="1" x14ac:dyDescent="0.25">
      <c r="B55" t="s">
        <v>46</v>
      </c>
      <c r="C55" t="s">
        <v>49</v>
      </c>
      <c r="D55" t="s">
        <v>16</v>
      </c>
      <c r="E55" s="2">
        <v>7259</v>
      </c>
      <c r="F55" s="3">
        <v>276</v>
      </c>
    </row>
    <row r="56" spans="2:6" hidden="1" x14ac:dyDescent="0.25">
      <c r="B56" t="s">
        <v>42</v>
      </c>
      <c r="C56" t="s">
        <v>33</v>
      </c>
      <c r="D56" t="s">
        <v>11</v>
      </c>
      <c r="E56" s="2">
        <v>7189</v>
      </c>
      <c r="F56" s="3">
        <v>54</v>
      </c>
    </row>
    <row r="57" spans="2:6" hidden="1" x14ac:dyDescent="0.25">
      <c r="B57" t="s">
        <v>12</v>
      </c>
      <c r="C57" t="s">
        <v>26</v>
      </c>
      <c r="D57" t="s">
        <v>9</v>
      </c>
      <c r="E57" s="2">
        <v>7021</v>
      </c>
      <c r="F57" s="3">
        <v>183</v>
      </c>
    </row>
    <row r="58" spans="2:6" hidden="1" x14ac:dyDescent="0.25">
      <c r="B58" t="s">
        <v>42</v>
      </c>
      <c r="C58" t="s">
        <v>49</v>
      </c>
      <c r="D58" t="s">
        <v>52</v>
      </c>
      <c r="E58" s="2">
        <v>6986</v>
      </c>
      <c r="F58" s="3">
        <v>21</v>
      </c>
    </row>
    <row r="59" spans="2:6" hidden="1" x14ac:dyDescent="0.25">
      <c r="B59" t="s">
        <v>42</v>
      </c>
      <c r="C59" t="s">
        <v>26</v>
      </c>
      <c r="D59" t="s">
        <v>36</v>
      </c>
      <c r="E59" s="2">
        <v>6909</v>
      </c>
      <c r="F59" s="3">
        <v>81</v>
      </c>
    </row>
    <row r="60" spans="2:6" hidden="1" x14ac:dyDescent="0.25">
      <c r="B60" t="s">
        <v>54</v>
      </c>
      <c r="C60" t="s">
        <v>33</v>
      </c>
      <c r="D60" t="s">
        <v>18</v>
      </c>
      <c r="E60" s="2">
        <v>6860</v>
      </c>
      <c r="F60" s="3">
        <v>126</v>
      </c>
    </row>
    <row r="61" spans="2:6" hidden="1" x14ac:dyDescent="0.25">
      <c r="B61" t="s">
        <v>7</v>
      </c>
      <c r="C61" t="s">
        <v>13</v>
      </c>
      <c r="D61" t="s">
        <v>36</v>
      </c>
      <c r="E61" s="2">
        <v>6853</v>
      </c>
      <c r="F61" s="3">
        <v>372</v>
      </c>
    </row>
    <row r="62" spans="2:6" hidden="1" x14ac:dyDescent="0.25">
      <c r="B62" t="s">
        <v>17</v>
      </c>
      <c r="C62" t="s">
        <v>49</v>
      </c>
      <c r="D62" t="s">
        <v>44</v>
      </c>
      <c r="E62" s="2">
        <v>6832</v>
      </c>
      <c r="F62" s="3">
        <v>27</v>
      </c>
    </row>
    <row r="63" spans="2:6" hidden="1" x14ac:dyDescent="0.25">
      <c r="B63" t="s">
        <v>25</v>
      </c>
      <c r="C63" t="s">
        <v>8</v>
      </c>
      <c r="D63" t="s">
        <v>50</v>
      </c>
      <c r="E63" s="2">
        <v>6818</v>
      </c>
      <c r="F63" s="3">
        <v>6</v>
      </c>
    </row>
    <row r="64" spans="2:6" hidden="1" x14ac:dyDescent="0.25">
      <c r="B64" t="s">
        <v>39</v>
      </c>
      <c r="C64" t="s">
        <v>13</v>
      </c>
      <c r="D64" t="s">
        <v>9</v>
      </c>
      <c r="E64" s="2">
        <v>6755</v>
      </c>
      <c r="F64" s="3">
        <v>252</v>
      </c>
    </row>
    <row r="65" spans="2:6" hidden="1" x14ac:dyDescent="0.25">
      <c r="B65" t="s">
        <v>7</v>
      </c>
      <c r="C65" t="s">
        <v>49</v>
      </c>
      <c r="D65" t="s">
        <v>50</v>
      </c>
      <c r="E65" s="2">
        <v>6748</v>
      </c>
      <c r="F65" s="3">
        <v>48</v>
      </c>
    </row>
    <row r="66" spans="2:6" hidden="1" x14ac:dyDescent="0.25">
      <c r="B66" t="s">
        <v>25</v>
      </c>
      <c r="C66" t="s">
        <v>49</v>
      </c>
      <c r="D66" t="s">
        <v>14</v>
      </c>
      <c r="E66" s="2">
        <v>6734</v>
      </c>
      <c r="F66" s="3">
        <v>123</v>
      </c>
    </row>
    <row r="67" spans="2:6" hidden="1" x14ac:dyDescent="0.25">
      <c r="B67" t="s">
        <v>12</v>
      </c>
      <c r="C67" t="s">
        <v>13</v>
      </c>
      <c r="D67" t="s">
        <v>14</v>
      </c>
      <c r="E67" s="2">
        <v>6706</v>
      </c>
      <c r="F67" s="3">
        <v>459</v>
      </c>
    </row>
    <row r="68" spans="2:6" hidden="1" x14ac:dyDescent="0.25">
      <c r="B68" t="s">
        <v>54</v>
      </c>
      <c r="C68" t="s">
        <v>21</v>
      </c>
      <c r="D68" t="s">
        <v>14</v>
      </c>
      <c r="E68" s="2">
        <v>6657</v>
      </c>
      <c r="F68" s="3">
        <v>303</v>
      </c>
    </row>
    <row r="69" spans="2:6" hidden="1" x14ac:dyDescent="0.25">
      <c r="B69" t="s">
        <v>46</v>
      </c>
      <c r="C69" t="s">
        <v>13</v>
      </c>
      <c r="D69" t="s">
        <v>24</v>
      </c>
      <c r="E69" s="2">
        <v>6657</v>
      </c>
      <c r="F69" s="3">
        <v>276</v>
      </c>
    </row>
    <row r="70" spans="2:6" hidden="1" x14ac:dyDescent="0.25">
      <c r="B70" t="s">
        <v>39</v>
      </c>
      <c r="C70" t="s">
        <v>8</v>
      </c>
      <c r="D70" t="s">
        <v>16</v>
      </c>
      <c r="E70" s="2">
        <v>6608</v>
      </c>
      <c r="F70" s="3">
        <v>225</v>
      </c>
    </row>
    <row r="71" spans="2:6" hidden="1" x14ac:dyDescent="0.25">
      <c r="B71" t="s">
        <v>45</v>
      </c>
      <c r="C71" t="s">
        <v>33</v>
      </c>
      <c r="D71" t="s">
        <v>53</v>
      </c>
      <c r="E71" s="2">
        <v>6580</v>
      </c>
      <c r="F71" s="3">
        <v>183</v>
      </c>
    </row>
    <row r="72" spans="2:6" hidden="1" x14ac:dyDescent="0.25">
      <c r="B72" t="s">
        <v>39</v>
      </c>
      <c r="C72" t="s">
        <v>8</v>
      </c>
      <c r="D72" t="s">
        <v>9</v>
      </c>
      <c r="E72" s="2">
        <v>6454</v>
      </c>
      <c r="F72" s="3">
        <v>54</v>
      </c>
    </row>
    <row r="73" spans="2:6" hidden="1" x14ac:dyDescent="0.25">
      <c r="B73" t="s">
        <v>12</v>
      </c>
      <c r="C73" t="s">
        <v>33</v>
      </c>
      <c r="D73" t="s">
        <v>44</v>
      </c>
      <c r="E73" s="2">
        <v>6433</v>
      </c>
      <c r="F73" s="3">
        <v>78</v>
      </c>
    </row>
    <row r="74" spans="2:6" hidden="1" x14ac:dyDescent="0.25">
      <c r="B74" t="s">
        <v>20</v>
      </c>
      <c r="C74" t="s">
        <v>8</v>
      </c>
      <c r="D74" t="s">
        <v>48</v>
      </c>
      <c r="E74" s="2">
        <v>6398</v>
      </c>
      <c r="F74" s="3">
        <v>102</v>
      </c>
    </row>
    <row r="75" spans="2:6" hidden="1" x14ac:dyDescent="0.25">
      <c r="B75" t="s">
        <v>39</v>
      </c>
      <c r="C75" t="s">
        <v>8</v>
      </c>
      <c r="D75" t="s">
        <v>30</v>
      </c>
      <c r="E75" s="2">
        <v>6391</v>
      </c>
      <c r="F75" s="3">
        <v>48</v>
      </c>
    </row>
    <row r="76" spans="2:6" hidden="1" x14ac:dyDescent="0.25">
      <c r="B76" t="s">
        <v>7</v>
      </c>
      <c r="C76" t="s">
        <v>26</v>
      </c>
      <c r="D76" t="s">
        <v>52</v>
      </c>
      <c r="E76" s="2">
        <v>6370</v>
      </c>
      <c r="F76" s="3">
        <v>30</v>
      </c>
    </row>
    <row r="77" spans="2:6" hidden="1" x14ac:dyDescent="0.25">
      <c r="B77" t="s">
        <v>42</v>
      </c>
      <c r="C77" t="s">
        <v>21</v>
      </c>
      <c r="D77" t="s">
        <v>47</v>
      </c>
      <c r="E77" s="2">
        <v>6314</v>
      </c>
      <c r="F77" s="3">
        <v>15</v>
      </c>
    </row>
    <row r="78" spans="2:6" hidden="1" x14ac:dyDescent="0.25">
      <c r="B78" t="s">
        <v>46</v>
      </c>
      <c r="C78" t="s">
        <v>49</v>
      </c>
      <c r="D78" t="s">
        <v>27</v>
      </c>
      <c r="E78" s="2">
        <v>6300</v>
      </c>
      <c r="F78" s="3">
        <v>42</v>
      </c>
    </row>
    <row r="79" spans="2:6" hidden="1" x14ac:dyDescent="0.25">
      <c r="B79" t="s">
        <v>42</v>
      </c>
      <c r="C79" t="s">
        <v>49</v>
      </c>
      <c r="D79" t="s">
        <v>36</v>
      </c>
      <c r="E79" s="2">
        <v>6279</v>
      </c>
      <c r="F79" s="3">
        <v>237</v>
      </c>
    </row>
    <row r="80" spans="2:6" hidden="1" x14ac:dyDescent="0.25">
      <c r="B80" t="s">
        <v>12</v>
      </c>
      <c r="C80" t="s">
        <v>8</v>
      </c>
      <c r="D80" t="s">
        <v>50</v>
      </c>
      <c r="E80" s="2">
        <v>6279</v>
      </c>
      <c r="F80" s="3">
        <v>45</v>
      </c>
    </row>
    <row r="81" spans="2:6" hidden="1" x14ac:dyDescent="0.25">
      <c r="B81" t="s">
        <v>42</v>
      </c>
      <c r="C81" t="s">
        <v>21</v>
      </c>
      <c r="D81" t="s">
        <v>11</v>
      </c>
      <c r="E81" s="2">
        <v>6146</v>
      </c>
      <c r="F81" s="3">
        <v>63</v>
      </c>
    </row>
    <row r="82" spans="2:6" hidden="1" x14ac:dyDescent="0.25">
      <c r="B82" t="s">
        <v>7</v>
      </c>
      <c r="C82" t="s">
        <v>8</v>
      </c>
      <c r="D82" t="s">
        <v>52</v>
      </c>
      <c r="E82" s="2">
        <v>6132</v>
      </c>
      <c r="F82" s="3">
        <v>93</v>
      </c>
    </row>
    <row r="83" spans="2:6" hidden="1" x14ac:dyDescent="0.25">
      <c r="B83" t="s">
        <v>7</v>
      </c>
      <c r="C83" t="s">
        <v>33</v>
      </c>
      <c r="D83" t="s">
        <v>18</v>
      </c>
      <c r="E83" s="2">
        <v>6125</v>
      </c>
      <c r="F83" s="3">
        <v>102</v>
      </c>
    </row>
    <row r="84" spans="2:6" hidden="1" x14ac:dyDescent="0.25">
      <c r="B84" t="s">
        <v>20</v>
      </c>
      <c r="C84" t="s">
        <v>21</v>
      </c>
      <c r="D84" t="s">
        <v>9</v>
      </c>
      <c r="E84" s="2">
        <v>6118</v>
      </c>
      <c r="F84" s="3">
        <v>174</v>
      </c>
    </row>
    <row r="85" spans="2:6" hidden="1" x14ac:dyDescent="0.25">
      <c r="B85" t="s">
        <v>25</v>
      </c>
      <c r="C85" t="s">
        <v>21</v>
      </c>
      <c r="D85" t="s">
        <v>14</v>
      </c>
      <c r="E85" s="2">
        <v>6118</v>
      </c>
      <c r="F85" s="3">
        <v>9</v>
      </c>
    </row>
    <row r="86" spans="2:6" hidden="1" x14ac:dyDescent="0.25">
      <c r="B86" t="s">
        <v>42</v>
      </c>
      <c r="C86" t="s">
        <v>21</v>
      </c>
      <c r="D86" t="s">
        <v>22</v>
      </c>
      <c r="E86" s="2">
        <v>6111</v>
      </c>
      <c r="F86" s="3">
        <v>3</v>
      </c>
    </row>
    <row r="87" spans="2:6" hidden="1" x14ac:dyDescent="0.25">
      <c r="B87" t="s">
        <v>25</v>
      </c>
      <c r="C87" t="s">
        <v>26</v>
      </c>
      <c r="D87" t="s">
        <v>32</v>
      </c>
      <c r="E87" s="2">
        <v>6048</v>
      </c>
      <c r="F87" s="3">
        <v>27</v>
      </c>
    </row>
    <row r="88" spans="2:6" hidden="1" x14ac:dyDescent="0.25">
      <c r="B88" t="s">
        <v>45</v>
      </c>
      <c r="C88" t="s">
        <v>26</v>
      </c>
      <c r="D88" t="s">
        <v>53</v>
      </c>
      <c r="E88" s="2">
        <v>6027</v>
      </c>
      <c r="F88" s="3">
        <v>144</v>
      </c>
    </row>
    <row r="89" spans="2:6" hidden="1" x14ac:dyDescent="0.25">
      <c r="B89" t="s">
        <v>20</v>
      </c>
      <c r="C89" t="s">
        <v>33</v>
      </c>
      <c r="D89" t="s">
        <v>36</v>
      </c>
      <c r="E89" s="2">
        <v>5915</v>
      </c>
      <c r="F89" s="3">
        <v>3</v>
      </c>
    </row>
    <row r="90" spans="2:6" hidden="1" x14ac:dyDescent="0.25">
      <c r="B90" t="s">
        <v>7</v>
      </c>
      <c r="C90" t="s">
        <v>26</v>
      </c>
      <c r="D90" t="s">
        <v>36</v>
      </c>
      <c r="E90" s="2">
        <v>5817</v>
      </c>
      <c r="F90" s="3">
        <v>12</v>
      </c>
    </row>
    <row r="91" spans="2:6" hidden="1" x14ac:dyDescent="0.25">
      <c r="B91" t="s">
        <v>7</v>
      </c>
      <c r="C91" t="s">
        <v>26</v>
      </c>
      <c r="D91" t="s">
        <v>24</v>
      </c>
      <c r="E91" s="2">
        <v>5775</v>
      </c>
      <c r="F91" s="3">
        <v>42</v>
      </c>
    </row>
    <row r="92" spans="2:6" hidden="1" x14ac:dyDescent="0.25">
      <c r="B92" t="s">
        <v>39</v>
      </c>
      <c r="C92" t="s">
        <v>33</v>
      </c>
      <c r="D92" t="s">
        <v>53</v>
      </c>
      <c r="E92" s="2">
        <v>5677</v>
      </c>
      <c r="F92" s="3">
        <v>258</v>
      </c>
    </row>
    <row r="93" spans="2:6" hidden="1" x14ac:dyDescent="0.25">
      <c r="B93" t="s">
        <v>7</v>
      </c>
      <c r="C93" t="s">
        <v>33</v>
      </c>
      <c r="D93" t="s">
        <v>11</v>
      </c>
      <c r="E93" s="2">
        <v>5670</v>
      </c>
      <c r="F93" s="3">
        <v>297</v>
      </c>
    </row>
    <row r="94" spans="2:6" hidden="1" x14ac:dyDescent="0.25">
      <c r="B94" t="s">
        <v>54</v>
      </c>
      <c r="C94" t="s">
        <v>33</v>
      </c>
      <c r="D94" t="s">
        <v>16</v>
      </c>
      <c r="E94" s="2">
        <v>5586</v>
      </c>
      <c r="F94" s="3">
        <v>525</v>
      </c>
    </row>
    <row r="95" spans="2:6" hidden="1" x14ac:dyDescent="0.25">
      <c r="B95" t="s">
        <v>39</v>
      </c>
      <c r="C95" t="s">
        <v>21</v>
      </c>
      <c r="D95" t="s">
        <v>51</v>
      </c>
      <c r="E95" s="2">
        <v>5551</v>
      </c>
      <c r="F95" s="3">
        <v>252</v>
      </c>
    </row>
    <row r="96" spans="2:6" hidden="1" x14ac:dyDescent="0.25">
      <c r="B96" t="s">
        <v>42</v>
      </c>
      <c r="C96" t="s">
        <v>33</v>
      </c>
      <c r="D96" t="s">
        <v>38</v>
      </c>
      <c r="E96" s="2">
        <v>5474</v>
      </c>
      <c r="F96" s="3">
        <v>168</v>
      </c>
    </row>
    <row r="97" spans="2:6" hidden="1" x14ac:dyDescent="0.25">
      <c r="B97" t="s">
        <v>7</v>
      </c>
      <c r="C97" t="s">
        <v>21</v>
      </c>
      <c r="D97" t="s">
        <v>27</v>
      </c>
      <c r="E97" s="2">
        <v>5439</v>
      </c>
      <c r="F97" s="3">
        <v>30</v>
      </c>
    </row>
    <row r="98" spans="2:6" hidden="1" x14ac:dyDescent="0.25">
      <c r="B98" t="s">
        <v>54</v>
      </c>
      <c r="C98" t="s">
        <v>49</v>
      </c>
      <c r="D98" t="s">
        <v>38</v>
      </c>
      <c r="E98" s="2">
        <v>5355</v>
      </c>
      <c r="F98" s="3">
        <v>204</v>
      </c>
    </row>
    <row r="99" spans="2:6" hidden="1" x14ac:dyDescent="0.25">
      <c r="B99" t="s">
        <v>39</v>
      </c>
      <c r="C99" t="s">
        <v>8</v>
      </c>
      <c r="D99" t="s">
        <v>50</v>
      </c>
      <c r="E99" s="2">
        <v>5306</v>
      </c>
      <c r="F99" s="3">
        <v>0</v>
      </c>
    </row>
    <row r="100" spans="2:6" hidden="1" x14ac:dyDescent="0.25">
      <c r="B100" t="s">
        <v>42</v>
      </c>
      <c r="C100" t="s">
        <v>26</v>
      </c>
      <c r="D100" t="s">
        <v>50</v>
      </c>
      <c r="E100" s="2">
        <v>5236</v>
      </c>
      <c r="F100" s="3">
        <v>51</v>
      </c>
    </row>
    <row r="101" spans="2:6" hidden="1" x14ac:dyDescent="0.25">
      <c r="B101" t="s">
        <v>39</v>
      </c>
      <c r="C101" t="s">
        <v>13</v>
      </c>
      <c r="D101" t="s">
        <v>53</v>
      </c>
      <c r="E101" s="2">
        <v>5194</v>
      </c>
      <c r="F101" s="3">
        <v>288</v>
      </c>
    </row>
    <row r="102" spans="2:6" hidden="1" x14ac:dyDescent="0.25">
      <c r="B102" t="s">
        <v>42</v>
      </c>
      <c r="C102" t="s">
        <v>33</v>
      </c>
      <c r="D102" t="s">
        <v>14</v>
      </c>
      <c r="E102" s="2">
        <v>5075</v>
      </c>
      <c r="F102" s="3">
        <v>21</v>
      </c>
    </row>
    <row r="103" spans="2:6" hidden="1" x14ac:dyDescent="0.25">
      <c r="B103" t="s">
        <v>7</v>
      </c>
      <c r="C103" t="s">
        <v>49</v>
      </c>
      <c r="D103" t="s">
        <v>32</v>
      </c>
      <c r="E103" s="2">
        <v>5019</v>
      </c>
      <c r="F103" s="3">
        <v>156</v>
      </c>
    </row>
    <row r="104" spans="2:6" hidden="1" x14ac:dyDescent="0.25">
      <c r="B104" t="s">
        <v>12</v>
      </c>
      <c r="C104" t="s">
        <v>21</v>
      </c>
      <c r="D104" t="s">
        <v>47</v>
      </c>
      <c r="E104" s="2">
        <v>5019</v>
      </c>
      <c r="F104" s="3">
        <v>150</v>
      </c>
    </row>
    <row r="105" spans="2:6" hidden="1" x14ac:dyDescent="0.25">
      <c r="B105" t="s">
        <v>12</v>
      </c>
      <c r="C105" t="s">
        <v>13</v>
      </c>
      <c r="D105" t="s">
        <v>36</v>
      </c>
      <c r="E105" s="2">
        <v>5012</v>
      </c>
      <c r="F105" s="3">
        <v>210</v>
      </c>
    </row>
    <row r="106" spans="2:6" hidden="1" x14ac:dyDescent="0.25">
      <c r="B106" t="s">
        <v>42</v>
      </c>
      <c r="C106" t="s">
        <v>8</v>
      </c>
      <c r="D106" t="s">
        <v>16</v>
      </c>
      <c r="E106" s="2">
        <v>4991</v>
      </c>
      <c r="F106" s="3">
        <v>12</v>
      </c>
    </row>
    <row r="107" spans="2:6" hidden="1" x14ac:dyDescent="0.25">
      <c r="B107" t="s">
        <v>54</v>
      </c>
      <c r="C107" t="s">
        <v>49</v>
      </c>
      <c r="D107" t="s">
        <v>50</v>
      </c>
      <c r="E107" s="2">
        <v>4991</v>
      </c>
      <c r="F107" s="3">
        <v>9</v>
      </c>
    </row>
    <row r="108" spans="2:6" hidden="1" x14ac:dyDescent="0.25">
      <c r="B108" t="s">
        <v>25</v>
      </c>
      <c r="C108" t="s">
        <v>21</v>
      </c>
      <c r="D108" t="s">
        <v>32</v>
      </c>
      <c r="E108" s="2">
        <v>4970</v>
      </c>
      <c r="F108" s="3">
        <v>156</v>
      </c>
    </row>
    <row r="109" spans="2:6" hidden="1" x14ac:dyDescent="0.25">
      <c r="B109" t="s">
        <v>46</v>
      </c>
      <c r="C109" t="s">
        <v>26</v>
      </c>
      <c r="D109" t="s">
        <v>50</v>
      </c>
      <c r="E109" s="2">
        <v>4956</v>
      </c>
      <c r="F109" s="3">
        <v>171</v>
      </c>
    </row>
    <row r="110" spans="2:6" hidden="1" x14ac:dyDescent="0.25">
      <c r="B110" t="s">
        <v>25</v>
      </c>
      <c r="C110" t="s">
        <v>8</v>
      </c>
      <c r="D110" t="s">
        <v>47</v>
      </c>
      <c r="E110" s="2">
        <v>4949</v>
      </c>
      <c r="F110" s="3">
        <v>189</v>
      </c>
    </row>
    <row r="111" spans="2:6" hidden="1" x14ac:dyDescent="0.25">
      <c r="B111" t="s">
        <v>20</v>
      </c>
      <c r="C111" t="s">
        <v>49</v>
      </c>
      <c r="D111" t="s">
        <v>47</v>
      </c>
      <c r="E111" s="2">
        <v>4935</v>
      </c>
      <c r="F111" s="3">
        <v>126</v>
      </c>
    </row>
    <row r="112" spans="2:6" hidden="1" x14ac:dyDescent="0.25">
      <c r="B112" t="s">
        <v>54</v>
      </c>
      <c r="C112" t="s">
        <v>26</v>
      </c>
      <c r="D112" t="s">
        <v>44</v>
      </c>
      <c r="E112" s="2">
        <v>4858</v>
      </c>
      <c r="F112" s="3">
        <v>279</v>
      </c>
    </row>
    <row r="113" spans="2:6" hidden="1" x14ac:dyDescent="0.25">
      <c r="B113" t="s">
        <v>45</v>
      </c>
      <c r="C113" t="s">
        <v>26</v>
      </c>
      <c r="D113" t="s">
        <v>24</v>
      </c>
      <c r="E113" s="2">
        <v>4802</v>
      </c>
      <c r="F113" s="3">
        <v>36</v>
      </c>
    </row>
    <row r="114" spans="2:6" hidden="1" x14ac:dyDescent="0.25">
      <c r="B114" t="s">
        <v>25</v>
      </c>
      <c r="C114" t="s">
        <v>13</v>
      </c>
      <c r="D114" t="s">
        <v>9</v>
      </c>
      <c r="E114" s="2">
        <v>4781</v>
      </c>
      <c r="F114" s="3">
        <v>123</v>
      </c>
    </row>
    <row r="115" spans="2:6" hidden="1" x14ac:dyDescent="0.25">
      <c r="B115" t="s">
        <v>20</v>
      </c>
      <c r="C115" t="s">
        <v>13</v>
      </c>
      <c r="D115" t="s">
        <v>11</v>
      </c>
      <c r="E115" s="2">
        <v>4760</v>
      </c>
      <c r="F115" s="3">
        <v>69</v>
      </c>
    </row>
    <row r="116" spans="2:6" hidden="1" x14ac:dyDescent="0.25">
      <c r="B116" t="s">
        <v>12</v>
      </c>
      <c r="C116" t="s">
        <v>13</v>
      </c>
      <c r="D116" t="s">
        <v>52</v>
      </c>
      <c r="E116" s="2">
        <v>4753</v>
      </c>
      <c r="F116" s="3">
        <v>300</v>
      </c>
    </row>
    <row r="117" spans="2:6" hidden="1" x14ac:dyDescent="0.25">
      <c r="B117" t="s">
        <v>42</v>
      </c>
      <c r="C117" t="s">
        <v>13</v>
      </c>
      <c r="D117" t="s">
        <v>34</v>
      </c>
      <c r="E117" s="2">
        <v>4753</v>
      </c>
      <c r="F117" s="3">
        <v>246</v>
      </c>
    </row>
    <row r="118" spans="2:6" hidden="1" x14ac:dyDescent="0.25">
      <c r="B118" t="s">
        <v>7</v>
      </c>
      <c r="C118" t="s">
        <v>13</v>
      </c>
      <c r="D118" t="s">
        <v>29</v>
      </c>
      <c r="E118" s="2">
        <v>4725</v>
      </c>
      <c r="F118" s="3">
        <v>174</v>
      </c>
    </row>
    <row r="119" spans="2:6" hidden="1" x14ac:dyDescent="0.25">
      <c r="B119" t="s">
        <v>54</v>
      </c>
      <c r="C119" t="s">
        <v>8</v>
      </c>
      <c r="D119" t="s">
        <v>47</v>
      </c>
      <c r="E119" s="2">
        <v>4683</v>
      </c>
      <c r="F119" s="3">
        <v>30</v>
      </c>
    </row>
    <row r="120" spans="2:6" hidden="1" x14ac:dyDescent="0.25">
      <c r="B120" t="s">
        <v>39</v>
      </c>
      <c r="C120" t="s">
        <v>13</v>
      </c>
      <c r="D120" t="s">
        <v>16</v>
      </c>
      <c r="E120" s="2">
        <v>4606</v>
      </c>
      <c r="F120" s="3">
        <v>63</v>
      </c>
    </row>
    <row r="121" spans="2:6" hidden="1" x14ac:dyDescent="0.25">
      <c r="B121" t="s">
        <v>46</v>
      </c>
      <c r="C121" t="s">
        <v>8</v>
      </c>
      <c r="D121" t="s">
        <v>51</v>
      </c>
      <c r="E121" s="2">
        <v>4592</v>
      </c>
      <c r="F121" s="3">
        <v>324</v>
      </c>
    </row>
    <row r="122" spans="2:6" hidden="1" x14ac:dyDescent="0.25">
      <c r="B122" t="s">
        <v>39</v>
      </c>
      <c r="C122" t="s">
        <v>13</v>
      </c>
      <c r="D122" t="s">
        <v>38</v>
      </c>
      <c r="E122" s="2">
        <v>4585</v>
      </c>
      <c r="F122" s="3">
        <v>240</v>
      </c>
    </row>
    <row r="123" spans="2:6" hidden="1" x14ac:dyDescent="0.25">
      <c r="B123" t="s">
        <v>39</v>
      </c>
      <c r="C123" t="s">
        <v>8</v>
      </c>
      <c r="D123" t="s">
        <v>29</v>
      </c>
      <c r="E123" s="2">
        <v>4487</v>
      </c>
      <c r="F123" s="3">
        <v>333</v>
      </c>
    </row>
    <row r="124" spans="2:6" hidden="1" x14ac:dyDescent="0.25">
      <c r="B124" t="s">
        <v>39</v>
      </c>
      <c r="C124" t="s">
        <v>8</v>
      </c>
      <c r="D124" t="s">
        <v>32</v>
      </c>
      <c r="E124" s="2">
        <v>4487</v>
      </c>
      <c r="F124" s="3">
        <v>111</v>
      </c>
    </row>
    <row r="125" spans="2:6" hidden="1" x14ac:dyDescent="0.25">
      <c r="B125" t="s">
        <v>42</v>
      </c>
      <c r="C125" t="s">
        <v>13</v>
      </c>
      <c r="D125" t="s">
        <v>51</v>
      </c>
      <c r="E125" s="2">
        <v>4480</v>
      </c>
      <c r="F125" s="3">
        <v>357</v>
      </c>
    </row>
    <row r="126" spans="2:6" hidden="1" x14ac:dyDescent="0.25">
      <c r="B126" t="s">
        <v>39</v>
      </c>
      <c r="C126" t="s">
        <v>26</v>
      </c>
      <c r="D126" t="s">
        <v>32</v>
      </c>
      <c r="E126" s="2">
        <v>4438</v>
      </c>
      <c r="F126" s="3">
        <v>246</v>
      </c>
    </row>
    <row r="127" spans="2:6" hidden="1" x14ac:dyDescent="0.25">
      <c r="B127" t="s">
        <v>7</v>
      </c>
      <c r="C127" t="s">
        <v>21</v>
      </c>
      <c r="D127" t="s">
        <v>11</v>
      </c>
      <c r="E127" s="2">
        <v>4424</v>
      </c>
      <c r="F127" s="3">
        <v>201</v>
      </c>
    </row>
    <row r="128" spans="2:6" hidden="1" x14ac:dyDescent="0.25">
      <c r="B128" t="s">
        <v>45</v>
      </c>
      <c r="C128" t="s">
        <v>33</v>
      </c>
      <c r="D128" t="s">
        <v>47</v>
      </c>
      <c r="E128" s="2">
        <v>4417</v>
      </c>
      <c r="F128" s="3">
        <v>153</v>
      </c>
    </row>
    <row r="129" spans="2:6" hidden="1" x14ac:dyDescent="0.25">
      <c r="B129" t="s">
        <v>45</v>
      </c>
      <c r="C129" t="s">
        <v>33</v>
      </c>
      <c r="D129" t="s">
        <v>34</v>
      </c>
      <c r="E129" s="2">
        <v>4326</v>
      </c>
      <c r="F129" s="3">
        <v>348</v>
      </c>
    </row>
    <row r="130" spans="2:6" hidden="1" x14ac:dyDescent="0.25">
      <c r="B130" t="s">
        <v>25</v>
      </c>
      <c r="C130" t="s">
        <v>21</v>
      </c>
      <c r="D130" t="s">
        <v>11</v>
      </c>
      <c r="E130" s="2">
        <v>4319</v>
      </c>
      <c r="F130" s="3">
        <v>30</v>
      </c>
    </row>
    <row r="131" spans="2:6" hidden="1" x14ac:dyDescent="0.25">
      <c r="B131" t="s">
        <v>17</v>
      </c>
      <c r="C131" t="s">
        <v>8</v>
      </c>
      <c r="D131" t="s">
        <v>27</v>
      </c>
      <c r="E131" s="2">
        <v>4305</v>
      </c>
      <c r="F131" s="3">
        <v>156</v>
      </c>
    </row>
    <row r="132" spans="2:6" hidden="1" x14ac:dyDescent="0.25">
      <c r="B132" t="s">
        <v>25</v>
      </c>
      <c r="C132" t="s">
        <v>49</v>
      </c>
      <c r="D132" t="s">
        <v>52</v>
      </c>
      <c r="E132" s="2">
        <v>4242</v>
      </c>
      <c r="F132" s="3">
        <v>207</v>
      </c>
    </row>
    <row r="133" spans="2:6" hidden="1" x14ac:dyDescent="0.25">
      <c r="B133" t="s">
        <v>17</v>
      </c>
      <c r="C133" t="s">
        <v>33</v>
      </c>
      <c r="D133" t="s">
        <v>48</v>
      </c>
      <c r="E133" s="2">
        <v>4137</v>
      </c>
      <c r="F133" s="3">
        <v>60</v>
      </c>
    </row>
    <row r="134" spans="2:6" hidden="1" x14ac:dyDescent="0.25">
      <c r="B134" t="s">
        <v>54</v>
      </c>
      <c r="C134" t="s">
        <v>49</v>
      </c>
      <c r="D134" t="s">
        <v>36</v>
      </c>
      <c r="E134" s="2">
        <v>4053</v>
      </c>
      <c r="F134" s="3">
        <v>24</v>
      </c>
    </row>
    <row r="135" spans="2:6" hidden="1" x14ac:dyDescent="0.25">
      <c r="B135" t="s">
        <v>42</v>
      </c>
      <c r="C135" t="s">
        <v>26</v>
      </c>
      <c r="D135" t="s">
        <v>48</v>
      </c>
      <c r="E135" s="2">
        <v>4018</v>
      </c>
      <c r="F135" s="3">
        <v>171</v>
      </c>
    </row>
    <row r="136" spans="2:6" hidden="1" x14ac:dyDescent="0.25">
      <c r="B136" t="s">
        <v>7</v>
      </c>
      <c r="C136" t="s">
        <v>49</v>
      </c>
      <c r="D136" t="s">
        <v>38</v>
      </c>
      <c r="E136" s="2">
        <v>4018</v>
      </c>
      <c r="F136" s="3">
        <v>162</v>
      </c>
    </row>
    <row r="137" spans="2:6" hidden="1" x14ac:dyDescent="0.25">
      <c r="B137" t="s">
        <v>45</v>
      </c>
      <c r="C137" t="s">
        <v>26</v>
      </c>
      <c r="D137" t="s">
        <v>30</v>
      </c>
      <c r="E137" s="2">
        <v>4018</v>
      </c>
      <c r="F137" s="3">
        <v>126</v>
      </c>
    </row>
    <row r="138" spans="2:6" hidden="1" x14ac:dyDescent="0.25">
      <c r="B138" t="s">
        <v>46</v>
      </c>
      <c r="C138" t="s">
        <v>8</v>
      </c>
      <c r="D138" t="s">
        <v>32</v>
      </c>
      <c r="E138" s="2">
        <v>3983</v>
      </c>
      <c r="F138" s="3">
        <v>144</v>
      </c>
    </row>
    <row r="139" spans="2:6" hidden="1" x14ac:dyDescent="0.25">
      <c r="B139" t="s">
        <v>20</v>
      </c>
      <c r="C139" t="s">
        <v>26</v>
      </c>
      <c r="D139" t="s">
        <v>16</v>
      </c>
      <c r="E139" s="2">
        <v>3976</v>
      </c>
      <c r="F139" s="3">
        <v>72</v>
      </c>
    </row>
    <row r="140" spans="2:6" hidden="1" x14ac:dyDescent="0.25">
      <c r="B140" t="s">
        <v>17</v>
      </c>
      <c r="C140" t="s">
        <v>26</v>
      </c>
      <c r="D140" t="s">
        <v>48</v>
      </c>
      <c r="E140" s="2">
        <v>3920</v>
      </c>
      <c r="F140" s="3">
        <v>306</v>
      </c>
    </row>
    <row r="141" spans="2:6" hidden="1" x14ac:dyDescent="0.25">
      <c r="B141" t="s">
        <v>25</v>
      </c>
      <c r="C141" t="s">
        <v>13</v>
      </c>
      <c r="D141" t="s">
        <v>52</v>
      </c>
      <c r="E141" s="2">
        <v>3864</v>
      </c>
      <c r="F141" s="3">
        <v>177</v>
      </c>
    </row>
    <row r="142" spans="2:6" hidden="1" x14ac:dyDescent="0.25">
      <c r="B142" t="s">
        <v>17</v>
      </c>
      <c r="C142" t="s">
        <v>33</v>
      </c>
      <c r="D142" t="s">
        <v>27</v>
      </c>
      <c r="E142" s="2">
        <v>3850</v>
      </c>
      <c r="F142" s="3">
        <v>102</v>
      </c>
    </row>
    <row r="143" spans="2:6" hidden="1" x14ac:dyDescent="0.25">
      <c r="B143" t="s">
        <v>39</v>
      </c>
      <c r="C143" t="s">
        <v>49</v>
      </c>
      <c r="D143" t="s">
        <v>24</v>
      </c>
      <c r="E143" s="2">
        <v>3829</v>
      </c>
      <c r="F143" s="3">
        <v>24</v>
      </c>
    </row>
    <row r="144" spans="2:6" hidden="1" x14ac:dyDescent="0.25">
      <c r="B144" t="s">
        <v>54</v>
      </c>
      <c r="C144" t="s">
        <v>13</v>
      </c>
      <c r="D144" t="s">
        <v>22</v>
      </c>
      <c r="E144" s="2">
        <v>3808</v>
      </c>
      <c r="F144" s="3">
        <v>279</v>
      </c>
    </row>
    <row r="145" spans="2:6" hidden="1" x14ac:dyDescent="0.25">
      <c r="B145" t="s">
        <v>7</v>
      </c>
      <c r="C145" t="s">
        <v>49</v>
      </c>
      <c r="D145" t="s">
        <v>30</v>
      </c>
      <c r="E145" s="2">
        <v>3794</v>
      </c>
      <c r="F145" s="3">
        <v>159</v>
      </c>
    </row>
    <row r="146" spans="2:6" hidden="1" x14ac:dyDescent="0.25">
      <c r="B146" t="s">
        <v>46</v>
      </c>
      <c r="C146" t="s">
        <v>21</v>
      </c>
      <c r="D146" t="s">
        <v>47</v>
      </c>
      <c r="E146" s="2">
        <v>3773</v>
      </c>
      <c r="F146" s="3">
        <v>165</v>
      </c>
    </row>
    <row r="147" spans="2:6" hidden="1" x14ac:dyDescent="0.25">
      <c r="B147" t="s">
        <v>25</v>
      </c>
      <c r="C147" t="s">
        <v>49</v>
      </c>
      <c r="D147" t="s">
        <v>32</v>
      </c>
      <c r="E147" s="2">
        <v>3759</v>
      </c>
      <c r="F147" s="3">
        <v>150</v>
      </c>
    </row>
    <row r="148" spans="2:6" hidden="1" x14ac:dyDescent="0.25">
      <c r="B148" t="s">
        <v>12</v>
      </c>
      <c r="C148" t="s">
        <v>33</v>
      </c>
      <c r="D148" t="s">
        <v>14</v>
      </c>
      <c r="E148" s="2">
        <v>3752</v>
      </c>
      <c r="F148" s="3">
        <v>213</v>
      </c>
    </row>
    <row r="149" spans="2:6" hidden="1" x14ac:dyDescent="0.25">
      <c r="B149" t="s">
        <v>46</v>
      </c>
      <c r="C149" t="s">
        <v>49</v>
      </c>
      <c r="D149" t="s">
        <v>53</v>
      </c>
      <c r="E149" s="2">
        <v>3689</v>
      </c>
      <c r="F149" s="3">
        <v>312</v>
      </c>
    </row>
    <row r="150" spans="2:6" hidden="1" x14ac:dyDescent="0.25">
      <c r="B150" t="s">
        <v>46</v>
      </c>
      <c r="C150" t="s">
        <v>26</v>
      </c>
      <c r="D150" t="s">
        <v>51</v>
      </c>
      <c r="E150" s="2">
        <v>3640</v>
      </c>
      <c r="F150" s="3">
        <v>51</v>
      </c>
    </row>
    <row r="151" spans="2:6" hidden="1" x14ac:dyDescent="0.25">
      <c r="B151" t="s">
        <v>12</v>
      </c>
      <c r="C151" t="s">
        <v>13</v>
      </c>
      <c r="D151" t="s">
        <v>9</v>
      </c>
      <c r="E151" s="2">
        <v>3598</v>
      </c>
      <c r="F151" s="3">
        <v>81</v>
      </c>
    </row>
    <row r="152" spans="2:6" hidden="1" x14ac:dyDescent="0.25">
      <c r="B152" t="s">
        <v>25</v>
      </c>
      <c r="C152" t="s">
        <v>8</v>
      </c>
      <c r="D152" t="s">
        <v>53</v>
      </c>
      <c r="E152" s="2">
        <v>3556</v>
      </c>
      <c r="F152" s="3">
        <v>459</v>
      </c>
    </row>
    <row r="153" spans="2:6" hidden="1" x14ac:dyDescent="0.25">
      <c r="B153" t="s">
        <v>45</v>
      </c>
      <c r="C153" t="s">
        <v>33</v>
      </c>
      <c r="D153" t="s">
        <v>18</v>
      </c>
      <c r="E153" s="2">
        <v>3549</v>
      </c>
      <c r="F153" s="3">
        <v>3</v>
      </c>
    </row>
    <row r="154" spans="2:6" hidden="1" x14ac:dyDescent="0.25">
      <c r="B154" t="s">
        <v>12</v>
      </c>
      <c r="C154" t="s">
        <v>49</v>
      </c>
      <c r="D154" t="s">
        <v>34</v>
      </c>
      <c r="E154" s="2">
        <v>3507</v>
      </c>
      <c r="F154" s="3">
        <v>288</v>
      </c>
    </row>
    <row r="155" spans="2:6" hidden="1" x14ac:dyDescent="0.25">
      <c r="B155" t="s">
        <v>54</v>
      </c>
      <c r="C155" t="s">
        <v>13</v>
      </c>
      <c r="D155" t="s">
        <v>16</v>
      </c>
      <c r="E155" s="2">
        <v>3472</v>
      </c>
      <c r="F155" s="3">
        <v>96</v>
      </c>
    </row>
    <row r="156" spans="2:6" hidden="1" x14ac:dyDescent="0.25">
      <c r="B156" t="s">
        <v>25</v>
      </c>
      <c r="C156" t="s">
        <v>49</v>
      </c>
      <c r="D156" t="s">
        <v>9</v>
      </c>
      <c r="E156" s="2">
        <v>3402</v>
      </c>
      <c r="F156" s="3">
        <v>366</v>
      </c>
    </row>
    <row r="157" spans="2:6" hidden="1" x14ac:dyDescent="0.25">
      <c r="B157" t="s">
        <v>20</v>
      </c>
      <c r="C157" t="s">
        <v>8</v>
      </c>
      <c r="D157" t="s">
        <v>41</v>
      </c>
      <c r="E157" s="2">
        <v>3388</v>
      </c>
      <c r="F157" s="3">
        <v>123</v>
      </c>
    </row>
    <row r="158" spans="2:6" hidden="1" x14ac:dyDescent="0.25">
      <c r="B158" t="s">
        <v>42</v>
      </c>
      <c r="C158" t="s">
        <v>21</v>
      </c>
      <c r="D158" t="s">
        <v>32</v>
      </c>
      <c r="E158" s="2">
        <v>3339</v>
      </c>
      <c r="F158" s="3">
        <v>348</v>
      </c>
    </row>
    <row r="159" spans="2:6" hidden="1" x14ac:dyDescent="0.25">
      <c r="B159" t="s">
        <v>25</v>
      </c>
      <c r="C159" t="s">
        <v>49</v>
      </c>
      <c r="D159" t="s">
        <v>51</v>
      </c>
      <c r="E159" s="2">
        <v>3339</v>
      </c>
      <c r="F159" s="3">
        <v>75</v>
      </c>
    </row>
    <row r="160" spans="2:6" hidden="1" x14ac:dyDescent="0.25">
      <c r="B160" t="s">
        <v>46</v>
      </c>
      <c r="C160" t="s">
        <v>21</v>
      </c>
      <c r="D160" t="s">
        <v>27</v>
      </c>
      <c r="E160" s="2">
        <v>3339</v>
      </c>
      <c r="F160" s="3">
        <v>39</v>
      </c>
    </row>
    <row r="161" spans="2:6" hidden="1" x14ac:dyDescent="0.25">
      <c r="B161" t="s">
        <v>39</v>
      </c>
      <c r="C161" t="s">
        <v>49</v>
      </c>
      <c r="D161" t="s">
        <v>14</v>
      </c>
      <c r="E161" s="2">
        <v>3262</v>
      </c>
      <c r="F161" s="3">
        <v>75</v>
      </c>
    </row>
    <row r="162" spans="2:6" hidden="1" x14ac:dyDescent="0.25">
      <c r="B162" t="s">
        <v>17</v>
      </c>
      <c r="C162" t="s">
        <v>26</v>
      </c>
      <c r="D162" t="s">
        <v>27</v>
      </c>
      <c r="E162" s="2">
        <v>3192</v>
      </c>
      <c r="F162" s="3">
        <v>72</v>
      </c>
    </row>
    <row r="163" spans="2:6" hidden="1" x14ac:dyDescent="0.25">
      <c r="B163" t="s">
        <v>7</v>
      </c>
      <c r="C163" t="s">
        <v>21</v>
      </c>
      <c r="D163" t="s">
        <v>52</v>
      </c>
      <c r="E163" s="2">
        <v>3164</v>
      </c>
      <c r="F163" s="3">
        <v>306</v>
      </c>
    </row>
    <row r="164" spans="2:6" hidden="1" x14ac:dyDescent="0.25">
      <c r="B164" t="s">
        <v>46</v>
      </c>
      <c r="C164" t="s">
        <v>49</v>
      </c>
      <c r="D164" t="s">
        <v>50</v>
      </c>
      <c r="E164" s="2">
        <v>3108</v>
      </c>
      <c r="F164" s="3">
        <v>54</v>
      </c>
    </row>
    <row r="165" spans="2:6" hidden="1" x14ac:dyDescent="0.25">
      <c r="B165" t="s">
        <v>7</v>
      </c>
      <c r="C165" t="s">
        <v>26</v>
      </c>
      <c r="D165" t="s">
        <v>53</v>
      </c>
      <c r="E165" s="2">
        <v>3101</v>
      </c>
      <c r="F165" s="3">
        <v>225</v>
      </c>
    </row>
    <row r="166" spans="2:6" hidden="1" x14ac:dyDescent="0.25">
      <c r="B166" t="s">
        <v>45</v>
      </c>
      <c r="C166" t="s">
        <v>21</v>
      </c>
      <c r="D166" t="s">
        <v>34</v>
      </c>
      <c r="E166" s="2">
        <v>3094</v>
      </c>
      <c r="F166" s="3">
        <v>246</v>
      </c>
    </row>
    <row r="167" spans="2:6" hidden="1" x14ac:dyDescent="0.25">
      <c r="B167" t="s">
        <v>54</v>
      </c>
      <c r="C167" t="s">
        <v>8</v>
      </c>
      <c r="D167" t="s">
        <v>53</v>
      </c>
      <c r="E167" s="2">
        <v>3059</v>
      </c>
      <c r="F167" s="3">
        <v>27</v>
      </c>
    </row>
    <row r="168" spans="2:6" hidden="1" x14ac:dyDescent="0.25">
      <c r="B168" t="s">
        <v>25</v>
      </c>
      <c r="C168" t="s">
        <v>26</v>
      </c>
      <c r="D168" t="s">
        <v>51</v>
      </c>
      <c r="E168" s="2">
        <v>3052</v>
      </c>
      <c r="F168" s="3">
        <v>378</v>
      </c>
    </row>
    <row r="169" spans="2:6" hidden="1" x14ac:dyDescent="0.25">
      <c r="B169" t="s">
        <v>25</v>
      </c>
      <c r="C169" t="s">
        <v>26</v>
      </c>
      <c r="D169" t="s">
        <v>48</v>
      </c>
      <c r="E169" s="2">
        <v>2989</v>
      </c>
      <c r="F169" s="3">
        <v>3</v>
      </c>
    </row>
    <row r="170" spans="2:6" hidden="1" x14ac:dyDescent="0.25">
      <c r="B170" t="s">
        <v>17</v>
      </c>
      <c r="C170" t="s">
        <v>21</v>
      </c>
      <c r="D170" t="s">
        <v>14</v>
      </c>
      <c r="E170" s="2">
        <v>2954</v>
      </c>
      <c r="F170" s="3">
        <v>189</v>
      </c>
    </row>
    <row r="171" spans="2:6" hidden="1" x14ac:dyDescent="0.25">
      <c r="B171" t="s">
        <v>20</v>
      </c>
      <c r="C171" t="s">
        <v>8</v>
      </c>
      <c r="D171" t="s">
        <v>44</v>
      </c>
      <c r="E171" s="2">
        <v>2933</v>
      </c>
      <c r="F171" s="3">
        <v>9</v>
      </c>
    </row>
    <row r="172" spans="2:6" hidden="1" x14ac:dyDescent="0.25">
      <c r="B172" t="s">
        <v>46</v>
      </c>
      <c r="C172" t="s">
        <v>49</v>
      </c>
      <c r="D172" t="s">
        <v>32</v>
      </c>
      <c r="E172" s="2">
        <v>2919</v>
      </c>
      <c r="F172" s="3">
        <v>93</v>
      </c>
    </row>
    <row r="173" spans="2:6" hidden="1" x14ac:dyDescent="0.25">
      <c r="B173" t="s">
        <v>17</v>
      </c>
      <c r="C173" t="s">
        <v>8</v>
      </c>
      <c r="D173" t="s">
        <v>53</v>
      </c>
      <c r="E173" s="2">
        <v>2919</v>
      </c>
      <c r="F173" s="3">
        <v>45</v>
      </c>
    </row>
    <row r="174" spans="2:6" hidden="1" x14ac:dyDescent="0.25">
      <c r="B174" t="s">
        <v>42</v>
      </c>
      <c r="C174" t="s">
        <v>49</v>
      </c>
      <c r="D174" t="s">
        <v>51</v>
      </c>
      <c r="E174" s="2">
        <v>2891</v>
      </c>
      <c r="F174" s="3">
        <v>102</v>
      </c>
    </row>
    <row r="175" spans="2:6" hidden="1" x14ac:dyDescent="0.25">
      <c r="B175" t="s">
        <v>39</v>
      </c>
      <c r="C175" t="s">
        <v>21</v>
      </c>
      <c r="D175" t="s">
        <v>38</v>
      </c>
      <c r="E175" s="2">
        <v>2870</v>
      </c>
      <c r="F175" s="3">
        <v>300</v>
      </c>
    </row>
    <row r="176" spans="2:6" hidden="1" x14ac:dyDescent="0.25">
      <c r="B176" t="s">
        <v>45</v>
      </c>
      <c r="C176" t="s">
        <v>8</v>
      </c>
      <c r="D176" t="s">
        <v>24</v>
      </c>
      <c r="E176" s="2">
        <v>2863</v>
      </c>
      <c r="F176" s="3">
        <v>42</v>
      </c>
    </row>
    <row r="177" spans="2:6" hidden="1" x14ac:dyDescent="0.25">
      <c r="B177" t="s">
        <v>17</v>
      </c>
      <c r="C177" t="s">
        <v>8</v>
      </c>
      <c r="D177" t="s">
        <v>50</v>
      </c>
      <c r="E177" s="2">
        <v>2856</v>
      </c>
      <c r="F177" s="3">
        <v>246</v>
      </c>
    </row>
    <row r="178" spans="2:6" hidden="1" x14ac:dyDescent="0.25">
      <c r="B178" t="s">
        <v>39</v>
      </c>
      <c r="C178" t="s">
        <v>13</v>
      </c>
      <c r="D178" t="s">
        <v>48</v>
      </c>
      <c r="E178" s="2">
        <v>2793</v>
      </c>
      <c r="F178" s="3">
        <v>114</v>
      </c>
    </row>
    <row r="179" spans="2:6" hidden="1" x14ac:dyDescent="0.25">
      <c r="B179" t="s">
        <v>7</v>
      </c>
      <c r="C179" t="s">
        <v>49</v>
      </c>
      <c r="D179" t="s">
        <v>47</v>
      </c>
      <c r="E179" s="2">
        <v>2779</v>
      </c>
      <c r="F179" s="3">
        <v>75</v>
      </c>
    </row>
    <row r="180" spans="2:6" hidden="1" x14ac:dyDescent="0.25">
      <c r="B180" t="s">
        <v>42</v>
      </c>
      <c r="C180" t="s">
        <v>13</v>
      </c>
      <c r="D180" t="s">
        <v>18</v>
      </c>
      <c r="E180" s="2">
        <v>2744</v>
      </c>
      <c r="F180" s="3">
        <v>9</v>
      </c>
    </row>
    <row r="181" spans="2:6" hidden="1" x14ac:dyDescent="0.25">
      <c r="B181" t="s">
        <v>17</v>
      </c>
      <c r="C181" t="s">
        <v>8</v>
      </c>
      <c r="D181" t="s">
        <v>47</v>
      </c>
      <c r="E181" s="2">
        <v>2737</v>
      </c>
      <c r="F181" s="3">
        <v>93</v>
      </c>
    </row>
    <row r="182" spans="2:6" hidden="1" x14ac:dyDescent="0.25">
      <c r="B182" t="s">
        <v>12</v>
      </c>
      <c r="C182" t="s">
        <v>13</v>
      </c>
      <c r="D182" t="s">
        <v>41</v>
      </c>
      <c r="E182" s="2">
        <v>2702</v>
      </c>
      <c r="F182" s="3">
        <v>363</v>
      </c>
    </row>
    <row r="183" spans="2:6" hidden="1" x14ac:dyDescent="0.25">
      <c r="B183" t="s">
        <v>25</v>
      </c>
      <c r="C183" t="s">
        <v>33</v>
      </c>
      <c r="D183" t="s">
        <v>34</v>
      </c>
      <c r="E183" s="2">
        <v>2681</v>
      </c>
      <c r="F183" s="3">
        <v>54</v>
      </c>
    </row>
    <row r="184" spans="2:6" hidden="1" x14ac:dyDescent="0.25">
      <c r="B184" t="s">
        <v>39</v>
      </c>
      <c r="C184" t="s">
        <v>21</v>
      </c>
      <c r="D184" t="s">
        <v>22</v>
      </c>
      <c r="E184" s="2">
        <v>2646</v>
      </c>
      <c r="F184" s="3">
        <v>177</v>
      </c>
    </row>
    <row r="185" spans="2:6" hidden="1" x14ac:dyDescent="0.25">
      <c r="B185" t="s">
        <v>17</v>
      </c>
      <c r="C185" t="s">
        <v>33</v>
      </c>
      <c r="D185" t="s">
        <v>29</v>
      </c>
      <c r="E185" s="2">
        <v>2646</v>
      </c>
      <c r="F185" s="3">
        <v>120</v>
      </c>
    </row>
    <row r="186" spans="2:6" hidden="1" x14ac:dyDescent="0.25">
      <c r="B186" t="s">
        <v>17</v>
      </c>
      <c r="C186" t="s">
        <v>26</v>
      </c>
      <c r="D186" t="s">
        <v>22</v>
      </c>
      <c r="E186" s="2">
        <v>2639</v>
      </c>
      <c r="F186" s="3">
        <v>204</v>
      </c>
    </row>
    <row r="187" spans="2:6" hidden="1" x14ac:dyDescent="0.25">
      <c r="B187" t="s">
        <v>46</v>
      </c>
      <c r="C187" t="s">
        <v>49</v>
      </c>
      <c r="D187" t="s">
        <v>41</v>
      </c>
      <c r="E187" s="2">
        <v>2583</v>
      </c>
      <c r="F187" s="3">
        <v>18</v>
      </c>
    </row>
    <row r="188" spans="2:6" hidden="1" x14ac:dyDescent="0.25">
      <c r="B188" t="s">
        <v>54</v>
      </c>
      <c r="C188" t="s">
        <v>13</v>
      </c>
      <c r="D188" t="s">
        <v>24</v>
      </c>
      <c r="E188" s="2">
        <v>2562</v>
      </c>
      <c r="F188" s="3">
        <v>6</v>
      </c>
    </row>
    <row r="189" spans="2:6" hidden="1" x14ac:dyDescent="0.25">
      <c r="B189" t="s">
        <v>7</v>
      </c>
      <c r="C189" t="s">
        <v>33</v>
      </c>
      <c r="D189" t="s">
        <v>27</v>
      </c>
      <c r="E189" s="2">
        <v>2541</v>
      </c>
      <c r="F189" s="3">
        <v>90</v>
      </c>
    </row>
    <row r="190" spans="2:6" hidden="1" x14ac:dyDescent="0.25">
      <c r="B190" t="s">
        <v>7</v>
      </c>
      <c r="C190" t="s">
        <v>33</v>
      </c>
      <c r="D190" t="s">
        <v>51</v>
      </c>
      <c r="E190" s="2">
        <v>2541</v>
      </c>
      <c r="F190" s="3">
        <v>45</v>
      </c>
    </row>
    <row r="191" spans="2:6" hidden="1" x14ac:dyDescent="0.25">
      <c r="B191" t="s">
        <v>39</v>
      </c>
      <c r="C191" t="s">
        <v>13</v>
      </c>
      <c r="D191" t="s">
        <v>52</v>
      </c>
      <c r="E191" s="2">
        <v>2478</v>
      </c>
      <c r="F191" s="3">
        <v>21</v>
      </c>
    </row>
    <row r="192" spans="2:6" hidden="1" x14ac:dyDescent="0.25">
      <c r="B192" t="s">
        <v>54</v>
      </c>
      <c r="C192" t="s">
        <v>21</v>
      </c>
      <c r="D192" t="s">
        <v>51</v>
      </c>
      <c r="E192" s="2">
        <v>2471</v>
      </c>
      <c r="F192" s="3">
        <v>342</v>
      </c>
    </row>
    <row r="193" spans="2:6" hidden="1" x14ac:dyDescent="0.25">
      <c r="B193" t="s">
        <v>46</v>
      </c>
      <c r="C193" t="s">
        <v>13</v>
      </c>
      <c r="D193" t="s">
        <v>27</v>
      </c>
      <c r="E193" s="2">
        <v>2464</v>
      </c>
      <c r="F193" s="3">
        <v>234</v>
      </c>
    </row>
    <row r="194" spans="2:6" hidden="1" x14ac:dyDescent="0.25">
      <c r="B194" t="s">
        <v>17</v>
      </c>
      <c r="C194" t="s">
        <v>33</v>
      </c>
      <c r="D194" t="s">
        <v>50</v>
      </c>
      <c r="E194" s="2">
        <v>2436</v>
      </c>
      <c r="F194" s="3">
        <v>99</v>
      </c>
    </row>
    <row r="195" spans="2:6" hidden="1" x14ac:dyDescent="0.25">
      <c r="B195" t="s">
        <v>17</v>
      </c>
      <c r="C195" t="s">
        <v>13</v>
      </c>
      <c r="D195" t="s">
        <v>52</v>
      </c>
      <c r="E195" s="2">
        <v>2429</v>
      </c>
      <c r="F195" s="3">
        <v>144</v>
      </c>
    </row>
    <row r="196" spans="2:6" hidden="1" x14ac:dyDescent="0.25">
      <c r="B196" t="s">
        <v>46</v>
      </c>
      <c r="C196" t="s">
        <v>13</v>
      </c>
      <c r="D196" t="s">
        <v>16</v>
      </c>
      <c r="E196" s="2">
        <v>2415</v>
      </c>
      <c r="F196" s="3">
        <v>255</v>
      </c>
    </row>
    <row r="197" spans="2:6" hidden="1" x14ac:dyDescent="0.25">
      <c r="B197" t="s">
        <v>42</v>
      </c>
      <c r="C197" t="s">
        <v>13</v>
      </c>
      <c r="D197" t="s">
        <v>22</v>
      </c>
      <c r="E197" s="2">
        <v>2415</v>
      </c>
      <c r="F197" s="3">
        <v>15</v>
      </c>
    </row>
    <row r="198" spans="2:6" hidden="1" x14ac:dyDescent="0.25">
      <c r="B198" t="s">
        <v>17</v>
      </c>
      <c r="C198" t="s">
        <v>33</v>
      </c>
      <c r="D198" t="s">
        <v>32</v>
      </c>
      <c r="E198" s="2">
        <v>2408</v>
      </c>
      <c r="F198" s="3">
        <v>9</v>
      </c>
    </row>
    <row r="199" spans="2:6" hidden="1" x14ac:dyDescent="0.25">
      <c r="B199" t="s">
        <v>20</v>
      </c>
      <c r="C199" t="s">
        <v>8</v>
      </c>
      <c r="D199" t="s">
        <v>50</v>
      </c>
      <c r="E199" s="2">
        <v>2324</v>
      </c>
      <c r="F199" s="3">
        <v>177</v>
      </c>
    </row>
    <row r="200" spans="2:6" hidden="1" x14ac:dyDescent="0.25">
      <c r="B200" t="s">
        <v>54</v>
      </c>
      <c r="C200" t="s">
        <v>21</v>
      </c>
      <c r="D200" t="s">
        <v>47</v>
      </c>
      <c r="E200" s="2">
        <v>2317</v>
      </c>
      <c r="F200" s="3">
        <v>261</v>
      </c>
    </row>
    <row r="201" spans="2:6" hidden="1" x14ac:dyDescent="0.25">
      <c r="B201" t="s">
        <v>25</v>
      </c>
      <c r="C201" t="s">
        <v>33</v>
      </c>
      <c r="D201" t="s">
        <v>11</v>
      </c>
      <c r="E201" s="2">
        <v>2317</v>
      </c>
      <c r="F201" s="3">
        <v>123</v>
      </c>
    </row>
    <row r="202" spans="2:6" hidden="1" x14ac:dyDescent="0.25">
      <c r="B202" t="s">
        <v>7</v>
      </c>
      <c r="C202" t="s">
        <v>49</v>
      </c>
      <c r="D202" t="s">
        <v>52</v>
      </c>
      <c r="E202" s="2">
        <v>2289</v>
      </c>
      <c r="F202" s="3">
        <v>135</v>
      </c>
    </row>
    <row r="203" spans="2:6" hidden="1" x14ac:dyDescent="0.25">
      <c r="B203" t="s">
        <v>7</v>
      </c>
      <c r="C203" t="s">
        <v>13</v>
      </c>
      <c r="D203" t="s">
        <v>9</v>
      </c>
      <c r="E203" s="2">
        <v>2275</v>
      </c>
      <c r="F203" s="3">
        <v>447</v>
      </c>
    </row>
    <row r="204" spans="2:6" hidden="1" x14ac:dyDescent="0.25">
      <c r="B204" t="s">
        <v>12</v>
      </c>
      <c r="C204" t="s">
        <v>33</v>
      </c>
      <c r="D204" t="s">
        <v>52</v>
      </c>
      <c r="E204" s="2">
        <v>2268</v>
      </c>
      <c r="F204" s="3">
        <v>63</v>
      </c>
    </row>
    <row r="205" spans="2:6" hidden="1" x14ac:dyDescent="0.25">
      <c r="B205" t="s">
        <v>39</v>
      </c>
      <c r="C205" t="s">
        <v>49</v>
      </c>
      <c r="D205" t="s">
        <v>30</v>
      </c>
      <c r="E205" s="2">
        <v>2226</v>
      </c>
      <c r="F205" s="3">
        <v>48</v>
      </c>
    </row>
    <row r="206" spans="2:6" hidden="1" x14ac:dyDescent="0.25">
      <c r="B206" t="s">
        <v>25</v>
      </c>
      <c r="C206" t="s">
        <v>49</v>
      </c>
      <c r="D206" t="s">
        <v>29</v>
      </c>
      <c r="E206" s="2">
        <v>2219</v>
      </c>
      <c r="F206" s="3">
        <v>75</v>
      </c>
    </row>
    <row r="207" spans="2:6" hidden="1" x14ac:dyDescent="0.25">
      <c r="B207" t="s">
        <v>46</v>
      </c>
      <c r="C207" t="s">
        <v>49</v>
      </c>
      <c r="D207" t="s">
        <v>47</v>
      </c>
      <c r="E207" s="2">
        <v>2212</v>
      </c>
      <c r="F207" s="3">
        <v>117</v>
      </c>
    </row>
    <row r="208" spans="2:6" hidden="1" x14ac:dyDescent="0.25">
      <c r="B208" t="s">
        <v>54</v>
      </c>
      <c r="C208" t="s">
        <v>33</v>
      </c>
      <c r="D208" t="s">
        <v>36</v>
      </c>
      <c r="E208" s="2">
        <v>2205</v>
      </c>
      <c r="F208" s="3">
        <v>141</v>
      </c>
    </row>
    <row r="209" spans="2:6" hidden="1" x14ac:dyDescent="0.25">
      <c r="B209" t="s">
        <v>39</v>
      </c>
      <c r="C209" t="s">
        <v>49</v>
      </c>
      <c r="D209" t="s">
        <v>41</v>
      </c>
      <c r="E209" s="2">
        <v>2205</v>
      </c>
      <c r="F209" s="3">
        <v>138</v>
      </c>
    </row>
    <row r="210" spans="2:6" hidden="1" x14ac:dyDescent="0.25">
      <c r="B210" t="s">
        <v>39</v>
      </c>
      <c r="C210" t="s">
        <v>21</v>
      </c>
      <c r="D210" t="s">
        <v>34</v>
      </c>
      <c r="E210" s="2">
        <v>2149</v>
      </c>
      <c r="F210" s="3">
        <v>117</v>
      </c>
    </row>
    <row r="211" spans="2:6" hidden="1" x14ac:dyDescent="0.25">
      <c r="B211" t="s">
        <v>17</v>
      </c>
      <c r="C211" t="s">
        <v>21</v>
      </c>
      <c r="D211" t="s">
        <v>27</v>
      </c>
      <c r="E211" s="2">
        <v>2142</v>
      </c>
      <c r="F211" s="3">
        <v>114</v>
      </c>
    </row>
    <row r="212" spans="2:6" hidden="1" x14ac:dyDescent="0.25">
      <c r="B212" t="s">
        <v>39</v>
      </c>
      <c r="C212" t="s">
        <v>13</v>
      </c>
      <c r="D212" t="s">
        <v>29</v>
      </c>
      <c r="E212" s="2">
        <v>2135</v>
      </c>
      <c r="F212" s="3">
        <v>27</v>
      </c>
    </row>
    <row r="213" spans="2:6" hidden="1" x14ac:dyDescent="0.25">
      <c r="B213" t="s">
        <v>20</v>
      </c>
      <c r="C213" t="s">
        <v>13</v>
      </c>
      <c r="D213" t="s">
        <v>24</v>
      </c>
      <c r="E213" s="2">
        <v>2114</v>
      </c>
      <c r="F213" s="3">
        <v>186</v>
      </c>
    </row>
    <row r="214" spans="2:6" hidden="1" x14ac:dyDescent="0.25">
      <c r="B214" t="s">
        <v>46</v>
      </c>
      <c r="C214" t="s">
        <v>13</v>
      </c>
      <c r="D214" t="s">
        <v>51</v>
      </c>
      <c r="E214" s="2">
        <v>2114</v>
      </c>
      <c r="F214" s="3">
        <v>66</v>
      </c>
    </row>
    <row r="215" spans="2:6" hidden="1" x14ac:dyDescent="0.25">
      <c r="B215" t="s">
        <v>25</v>
      </c>
      <c r="C215" t="s">
        <v>26</v>
      </c>
      <c r="D215" t="s">
        <v>27</v>
      </c>
      <c r="E215" s="2">
        <v>2100</v>
      </c>
      <c r="F215" s="3">
        <v>414</v>
      </c>
    </row>
    <row r="216" spans="2:6" hidden="1" x14ac:dyDescent="0.25">
      <c r="B216" t="s">
        <v>12</v>
      </c>
      <c r="C216" t="s">
        <v>13</v>
      </c>
      <c r="D216" t="s">
        <v>51</v>
      </c>
      <c r="E216" s="2">
        <v>2023</v>
      </c>
      <c r="F216" s="3">
        <v>168</v>
      </c>
    </row>
    <row r="217" spans="2:6" hidden="1" x14ac:dyDescent="0.25">
      <c r="B217" t="s">
        <v>46</v>
      </c>
      <c r="C217" t="s">
        <v>13</v>
      </c>
      <c r="D217" t="s">
        <v>47</v>
      </c>
      <c r="E217" s="2">
        <v>2023</v>
      </c>
      <c r="F217" s="3">
        <v>78</v>
      </c>
    </row>
    <row r="218" spans="2:6" hidden="1" x14ac:dyDescent="0.25">
      <c r="B218" t="s">
        <v>45</v>
      </c>
      <c r="C218" t="s">
        <v>26</v>
      </c>
      <c r="D218" t="s">
        <v>29</v>
      </c>
      <c r="E218" s="2">
        <v>2016</v>
      </c>
      <c r="F218" s="3">
        <v>117</v>
      </c>
    </row>
    <row r="219" spans="2:6" hidden="1" x14ac:dyDescent="0.25">
      <c r="B219" t="s">
        <v>12</v>
      </c>
      <c r="C219" t="s">
        <v>49</v>
      </c>
      <c r="D219" t="s">
        <v>29</v>
      </c>
      <c r="E219" s="2">
        <v>2009</v>
      </c>
      <c r="F219" s="3">
        <v>219</v>
      </c>
    </row>
    <row r="220" spans="2:6" hidden="1" x14ac:dyDescent="0.25">
      <c r="B220" t="s">
        <v>7</v>
      </c>
      <c r="C220" t="s">
        <v>33</v>
      </c>
      <c r="D220" t="s">
        <v>34</v>
      </c>
      <c r="E220" s="2">
        <v>1988</v>
      </c>
      <c r="F220" s="3">
        <v>39</v>
      </c>
    </row>
    <row r="221" spans="2:6" hidden="1" x14ac:dyDescent="0.25">
      <c r="B221" t="s">
        <v>54</v>
      </c>
      <c r="C221" t="s">
        <v>13</v>
      </c>
      <c r="D221" t="s">
        <v>41</v>
      </c>
      <c r="E221" s="2">
        <v>1974</v>
      </c>
      <c r="F221" s="3">
        <v>195</v>
      </c>
    </row>
    <row r="222" spans="2:6" hidden="1" x14ac:dyDescent="0.25">
      <c r="B222" t="s">
        <v>39</v>
      </c>
      <c r="C222" t="s">
        <v>49</v>
      </c>
      <c r="D222" t="s">
        <v>16</v>
      </c>
      <c r="E222" s="2">
        <v>1932</v>
      </c>
      <c r="F222" s="3">
        <v>369</v>
      </c>
    </row>
    <row r="223" spans="2:6" hidden="1" x14ac:dyDescent="0.25">
      <c r="B223" t="s">
        <v>20</v>
      </c>
      <c r="C223" t="s">
        <v>21</v>
      </c>
      <c r="D223" t="s">
        <v>38</v>
      </c>
      <c r="E223" s="2">
        <v>1925</v>
      </c>
      <c r="F223" s="3">
        <v>192</v>
      </c>
    </row>
    <row r="224" spans="2:6" hidden="1" x14ac:dyDescent="0.25">
      <c r="B224" t="s">
        <v>25</v>
      </c>
      <c r="C224" t="s">
        <v>8</v>
      </c>
      <c r="D224" t="s">
        <v>29</v>
      </c>
      <c r="E224" s="2">
        <v>1904</v>
      </c>
      <c r="F224" s="3">
        <v>405</v>
      </c>
    </row>
    <row r="225" spans="2:6" hidden="1" x14ac:dyDescent="0.25">
      <c r="B225" t="s">
        <v>12</v>
      </c>
      <c r="C225" t="s">
        <v>8</v>
      </c>
      <c r="D225" t="s">
        <v>36</v>
      </c>
      <c r="E225" s="2">
        <v>1890</v>
      </c>
      <c r="F225" s="3">
        <v>195</v>
      </c>
    </row>
    <row r="226" spans="2:6" hidden="1" x14ac:dyDescent="0.25">
      <c r="B226" t="s">
        <v>45</v>
      </c>
      <c r="C226" t="s">
        <v>26</v>
      </c>
      <c r="D226" t="s">
        <v>27</v>
      </c>
      <c r="E226" s="2">
        <v>1785</v>
      </c>
      <c r="F226" s="3">
        <v>462</v>
      </c>
    </row>
    <row r="227" spans="2:6" hidden="1" x14ac:dyDescent="0.25">
      <c r="B227" t="s">
        <v>39</v>
      </c>
      <c r="C227" t="s">
        <v>33</v>
      </c>
      <c r="D227" t="s">
        <v>22</v>
      </c>
      <c r="E227" s="2">
        <v>1778</v>
      </c>
      <c r="F227" s="3">
        <v>270</v>
      </c>
    </row>
    <row r="228" spans="2:6" hidden="1" x14ac:dyDescent="0.25">
      <c r="B228" t="s">
        <v>12</v>
      </c>
      <c r="C228" t="s">
        <v>8</v>
      </c>
      <c r="D228" t="s">
        <v>38</v>
      </c>
      <c r="E228" s="2">
        <v>1771</v>
      </c>
      <c r="F228" s="3">
        <v>204</v>
      </c>
    </row>
    <row r="229" spans="2:6" hidden="1" x14ac:dyDescent="0.25">
      <c r="B229" t="s">
        <v>12</v>
      </c>
      <c r="C229" t="s">
        <v>33</v>
      </c>
      <c r="D229" t="s">
        <v>47</v>
      </c>
      <c r="E229" s="2">
        <v>1701</v>
      </c>
      <c r="F229" s="3">
        <v>234</v>
      </c>
    </row>
    <row r="230" spans="2:6" hidden="1" x14ac:dyDescent="0.25">
      <c r="B230" t="s">
        <v>46</v>
      </c>
      <c r="C230" t="s">
        <v>26</v>
      </c>
      <c r="D230" t="s">
        <v>53</v>
      </c>
      <c r="E230" s="2">
        <v>1652</v>
      </c>
      <c r="F230" s="3">
        <v>102</v>
      </c>
    </row>
    <row r="231" spans="2:6" hidden="1" x14ac:dyDescent="0.25">
      <c r="B231" t="s">
        <v>42</v>
      </c>
      <c r="C231" t="s">
        <v>49</v>
      </c>
      <c r="D231" t="s">
        <v>30</v>
      </c>
      <c r="E231" s="2">
        <v>1652</v>
      </c>
      <c r="F231" s="3">
        <v>93</v>
      </c>
    </row>
    <row r="232" spans="2:6" hidden="1" x14ac:dyDescent="0.25">
      <c r="B232" t="s">
        <v>25</v>
      </c>
      <c r="C232" t="s">
        <v>26</v>
      </c>
      <c r="D232" t="s">
        <v>9</v>
      </c>
      <c r="E232" s="2">
        <v>1638</v>
      </c>
      <c r="F232" s="3">
        <v>63</v>
      </c>
    </row>
    <row r="233" spans="2:6" hidden="1" x14ac:dyDescent="0.25">
      <c r="B233" t="s">
        <v>7</v>
      </c>
      <c r="C233" t="s">
        <v>13</v>
      </c>
      <c r="D233" t="s">
        <v>48</v>
      </c>
      <c r="E233" s="2">
        <v>1638</v>
      </c>
      <c r="F233" s="3">
        <v>48</v>
      </c>
    </row>
    <row r="234" spans="2:6" hidden="1" x14ac:dyDescent="0.25">
      <c r="B234" t="s">
        <v>7</v>
      </c>
      <c r="C234" t="s">
        <v>8</v>
      </c>
      <c r="D234" t="s">
        <v>9</v>
      </c>
      <c r="E234" s="2">
        <v>1624</v>
      </c>
      <c r="F234" s="3">
        <v>114</v>
      </c>
    </row>
    <row r="235" spans="2:6" hidden="1" x14ac:dyDescent="0.25">
      <c r="B235" t="s">
        <v>7</v>
      </c>
      <c r="C235" t="s">
        <v>13</v>
      </c>
      <c r="D235" t="s">
        <v>51</v>
      </c>
      <c r="E235" s="2">
        <v>1617</v>
      </c>
      <c r="F235" s="3">
        <v>126</v>
      </c>
    </row>
    <row r="236" spans="2:6" hidden="1" x14ac:dyDescent="0.25">
      <c r="B236" t="s">
        <v>45</v>
      </c>
      <c r="C236" t="s">
        <v>13</v>
      </c>
      <c r="D236" t="s">
        <v>32</v>
      </c>
      <c r="E236" s="2">
        <v>1589</v>
      </c>
      <c r="F236" s="3">
        <v>303</v>
      </c>
    </row>
    <row r="237" spans="2:6" hidden="1" x14ac:dyDescent="0.25">
      <c r="B237" t="s">
        <v>45</v>
      </c>
      <c r="C237" t="s">
        <v>26</v>
      </c>
      <c r="D237" t="s">
        <v>36</v>
      </c>
      <c r="E237" s="2">
        <v>1568</v>
      </c>
      <c r="F237" s="3">
        <v>141</v>
      </c>
    </row>
    <row r="238" spans="2:6" hidden="1" x14ac:dyDescent="0.25">
      <c r="B238" t="s">
        <v>39</v>
      </c>
      <c r="C238" t="s">
        <v>49</v>
      </c>
      <c r="D238" t="s">
        <v>27</v>
      </c>
      <c r="E238" s="2">
        <v>1568</v>
      </c>
      <c r="F238" s="3">
        <v>96</v>
      </c>
    </row>
    <row r="239" spans="2:6" hidden="1" x14ac:dyDescent="0.25">
      <c r="B239" t="s">
        <v>12</v>
      </c>
      <c r="C239" t="s">
        <v>26</v>
      </c>
      <c r="D239" t="s">
        <v>50</v>
      </c>
      <c r="E239" s="2">
        <v>1561</v>
      </c>
      <c r="F239" s="3">
        <v>27</v>
      </c>
    </row>
    <row r="240" spans="2:6" hidden="1" x14ac:dyDescent="0.25">
      <c r="B240" t="s">
        <v>20</v>
      </c>
      <c r="C240" t="s">
        <v>8</v>
      </c>
      <c r="D240" t="s">
        <v>9</v>
      </c>
      <c r="E240" s="2">
        <v>1526</v>
      </c>
      <c r="F240" s="3">
        <v>240</v>
      </c>
    </row>
    <row r="241" spans="2:6" hidden="1" x14ac:dyDescent="0.25">
      <c r="B241" t="s">
        <v>42</v>
      </c>
      <c r="C241" t="s">
        <v>21</v>
      </c>
      <c r="D241" t="s">
        <v>9</v>
      </c>
      <c r="E241" s="2">
        <v>1526</v>
      </c>
      <c r="F241" s="3">
        <v>105</v>
      </c>
    </row>
    <row r="242" spans="2:6" hidden="1" x14ac:dyDescent="0.25">
      <c r="B242" t="s">
        <v>25</v>
      </c>
      <c r="C242" t="s">
        <v>8</v>
      </c>
      <c r="D242" t="s">
        <v>22</v>
      </c>
      <c r="E242" s="2">
        <v>1505</v>
      </c>
      <c r="F242" s="3">
        <v>102</v>
      </c>
    </row>
    <row r="243" spans="2:6" hidden="1" x14ac:dyDescent="0.25">
      <c r="B243" t="s">
        <v>20</v>
      </c>
      <c r="C243" t="s">
        <v>49</v>
      </c>
      <c r="D243" t="s">
        <v>32</v>
      </c>
      <c r="E243" s="2">
        <v>1463</v>
      </c>
      <c r="F243" s="3">
        <v>39</v>
      </c>
    </row>
    <row r="244" spans="2:6" hidden="1" x14ac:dyDescent="0.25">
      <c r="B244" t="s">
        <v>25</v>
      </c>
      <c r="C244" t="s">
        <v>49</v>
      </c>
      <c r="D244" t="s">
        <v>24</v>
      </c>
      <c r="E244" s="2">
        <v>1442</v>
      </c>
      <c r="F244" s="3">
        <v>15</v>
      </c>
    </row>
    <row r="245" spans="2:6" hidden="1" x14ac:dyDescent="0.25">
      <c r="B245" t="s">
        <v>54</v>
      </c>
      <c r="C245" t="s">
        <v>49</v>
      </c>
      <c r="D245" t="s">
        <v>27</v>
      </c>
      <c r="E245" s="2">
        <v>1428</v>
      </c>
      <c r="F245" s="3">
        <v>93</v>
      </c>
    </row>
    <row r="246" spans="2:6" hidden="1" x14ac:dyDescent="0.25">
      <c r="B246" t="s">
        <v>54</v>
      </c>
      <c r="C246" t="s">
        <v>21</v>
      </c>
      <c r="D246" t="s">
        <v>52</v>
      </c>
      <c r="E246" s="2">
        <v>1407</v>
      </c>
      <c r="F246" s="3">
        <v>72</v>
      </c>
    </row>
    <row r="247" spans="2:6" hidden="1" x14ac:dyDescent="0.25">
      <c r="B247" t="s">
        <v>25</v>
      </c>
      <c r="C247" t="s">
        <v>21</v>
      </c>
      <c r="D247" t="s">
        <v>51</v>
      </c>
      <c r="E247" s="2">
        <v>1400</v>
      </c>
      <c r="F247" s="3">
        <v>135</v>
      </c>
    </row>
    <row r="248" spans="2:6" hidden="1" x14ac:dyDescent="0.25">
      <c r="B248" t="s">
        <v>25</v>
      </c>
      <c r="C248" t="s">
        <v>13</v>
      </c>
      <c r="D248" t="s">
        <v>18</v>
      </c>
      <c r="E248" s="2">
        <v>1302</v>
      </c>
      <c r="F248" s="3">
        <v>402</v>
      </c>
    </row>
    <row r="249" spans="2:6" hidden="1" x14ac:dyDescent="0.25">
      <c r="B249" t="s">
        <v>39</v>
      </c>
      <c r="C249" t="s">
        <v>33</v>
      </c>
      <c r="D249" t="s">
        <v>16</v>
      </c>
      <c r="E249" s="2">
        <v>1281</v>
      </c>
      <c r="F249" s="3">
        <v>75</v>
      </c>
    </row>
    <row r="250" spans="2:6" hidden="1" x14ac:dyDescent="0.25">
      <c r="B250" t="s">
        <v>46</v>
      </c>
      <c r="C250" t="s">
        <v>21</v>
      </c>
      <c r="D250" t="s">
        <v>38</v>
      </c>
      <c r="E250" s="2">
        <v>1281</v>
      </c>
      <c r="F250" s="3">
        <v>18</v>
      </c>
    </row>
    <row r="251" spans="2:6" hidden="1" x14ac:dyDescent="0.25">
      <c r="B251" t="s">
        <v>20</v>
      </c>
      <c r="C251" t="s">
        <v>49</v>
      </c>
      <c r="D251" t="s">
        <v>29</v>
      </c>
      <c r="E251" s="2">
        <v>1274</v>
      </c>
      <c r="F251" s="3">
        <v>225</v>
      </c>
    </row>
    <row r="252" spans="2:6" hidden="1" x14ac:dyDescent="0.25">
      <c r="B252" t="s">
        <v>25</v>
      </c>
      <c r="C252" t="s">
        <v>33</v>
      </c>
      <c r="D252" t="s">
        <v>52</v>
      </c>
      <c r="E252" s="2">
        <v>1134</v>
      </c>
      <c r="F252" s="3">
        <v>282</v>
      </c>
    </row>
    <row r="253" spans="2:6" hidden="1" x14ac:dyDescent="0.25">
      <c r="B253" t="s">
        <v>17</v>
      </c>
      <c r="C253" t="s">
        <v>8</v>
      </c>
      <c r="D253" t="s">
        <v>51</v>
      </c>
      <c r="E253" s="2">
        <v>1085</v>
      </c>
      <c r="F253" s="3">
        <v>273</v>
      </c>
    </row>
    <row r="254" spans="2:6" hidden="1" x14ac:dyDescent="0.25">
      <c r="B254" t="s">
        <v>25</v>
      </c>
      <c r="C254" t="s">
        <v>13</v>
      </c>
      <c r="D254" t="s">
        <v>41</v>
      </c>
      <c r="E254" s="2">
        <v>1071</v>
      </c>
      <c r="F254" s="3">
        <v>270</v>
      </c>
    </row>
    <row r="255" spans="2:6" hidden="1" x14ac:dyDescent="0.25">
      <c r="B255" t="s">
        <v>45</v>
      </c>
      <c r="C255" t="s">
        <v>8</v>
      </c>
      <c r="D255" t="s">
        <v>16</v>
      </c>
      <c r="E255" s="2">
        <v>1057</v>
      </c>
      <c r="F255" s="3">
        <v>54</v>
      </c>
    </row>
    <row r="256" spans="2:6" hidden="1" x14ac:dyDescent="0.25">
      <c r="B256" t="s">
        <v>46</v>
      </c>
      <c r="C256" t="s">
        <v>21</v>
      </c>
      <c r="D256" t="s">
        <v>53</v>
      </c>
      <c r="E256" s="2">
        <v>973</v>
      </c>
      <c r="F256" s="3">
        <v>162</v>
      </c>
    </row>
    <row r="257" spans="2:6" hidden="1" x14ac:dyDescent="0.25">
      <c r="B257" t="s">
        <v>39</v>
      </c>
      <c r="C257" t="s">
        <v>26</v>
      </c>
      <c r="D257" t="s">
        <v>52</v>
      </c>
      <c r="E257" s="2">
        <v>966</v>
      </c>
      <c r="F257" s="3">
        <v>198</v>
      </c>
    </row>
    <row r="258" spans="2:6" hidden="1" x14ac:dyDescent="0.25">
      <c r="B258" t="s">
        <v>17</v>
      </c>
      <c r="C258" t="s">
        <v>13</v>
      </c>
      <c r="D258" t="s">
        <v>18</v>
      </c>
      <c r="E258" s="2">
        <v>959</v>
      </c>
      <c r="F258" s="3">
        <v>147</v>
      </c>
    </row>
    <row r="259" spans="2:6" hidden="1" x14ac:dyDescent="0.25">
      <c r="B259" t="s">
        <v>25</v>
      </c>
      <c r="C259" t="s">
        <v>33</v>
      </c>
      <c r="D259" t="s">
        <v>30</v>
      </c>
      <c r="E259" s="2">
        <v>959</v>
      </c>
      <c r="F259" s="3">
        <v>135</v>
      </c>
    </row>
    <row r="260" spans="2:6" hidden="1" x14ac:dyDescent="0.25">
      <c r="B260" t="s">
        <v>54</v>
      </c>
      <c r="C260" t="s">
        <v>21</v>
      </c>
      <c r="D260" t="s">
        <v>11</v>
      </c>
      <c r="E260" s="2">
        <v>945</v>
      </c>
      <c r="F260" s="3">
        <v>75</v>
      </c>
    </row>
    <row r="261" spans="2:6" hidden="1" x14ac:dyDescent="0.25">
      <c r="B261" t="s">
        <v>46</v>
      </c>
      <c r="C261" t="s">
        <v>8</v>
      </c>
      <c r="D261" t="s">
        <v>18</v>
      </c>
      <c r="E261" s="2">
        <v>938</v>
      </c>
      <c r="F261" s="3">
        <v>366</v>
      </c>
    </row>
    <row r="262" spans="2:6" hidden="1" x14ac:dyDescent="0.25">
      <c r="B262" t="s">
        <v>17</v>
      </c>
      <c r="C262" t="s">
        <v>49</v>
      </c>
      <c r="D262" t="s">
        <v>29</v>
      </c>
      <c r="E262" s="2">
        <v>938</v>
      </c>
      <c r="F262" s="3">
        <v>189</v>
      </c>
    </row>
    <row r="263" spans="2:6" hidden="1" x14ac:dyDescent="0.25">
      <c r="B263" t="s">
        <v>25</v>
      </c>
      <c r="C263" t="s">
        <v>33</v>
      </c>
      <c r="D263" t="s">
        <v>29</v>
      </c>
      <c r="E263" s="2">
        <v>938</v>
      </c>
      <c r="F263" s="3">
        <v>6</v>
      </c>
    </row>
    <row r="264" spans="2:6" hidden="1" x14ac:dyDescent="0.25">
      <c r="B264" t="s">
        <v>42</v>
      </c>
      <c r="C264" t="s">
        <v>49</v>
      </c>
      <c r="D264" t="s">
        <v>38</v>
      </c>
      <c r="E264" s="2">
        <v>861</v>
      </c>
      <c r="F264" s="3">
        <v>195</v>
      </c>
    </row>
    <row r="265" spans="2:6" hidden="1" x14ac:dyDescent="0.25">
      <c r="B265" t="s">
        <v>20</v>
      </c>
      <c r="C265" t="s">
        <v>21</v>
      </c>
      <c r="D265" t="s">
        <v>53</v>
      </c>
      <c r="E265" s="2">
        <v>854</v>
      </c>
      <c r="F265" s="3">
        <v>309</v>
      </c>
    </row>
    <row r="266" spans="2:6" hidden="1" x14ac:dyDescent="0.25">
      <c r="B266" t="s">
        <v>20</v>
      </c>
      <c r="C266" t="s">
        <v>13</v>
      </c>
      <c r="D266" t="s">
        <v>52</v>
      </c>
      <c r="E266" s="2">
        <v>847</v>
      </c>
      <c r="F266" s="3">
        <v>129</v>
      </c>
    </row>
    <row r="267" spans="2:6" hidden="1" x14ac:dyDescent="0.25">
      <c r="B267" t="s">
        <v>12</v>
      </c>
      <c r="C267" t="s">
        <v>33</v>
      </c>
      <c r="D267" t="s">
        <v>11</v>
      </c>
      <c r="E267" s="2">
        <v>819</v>
      </c>
      <c r="F267" s="3">
        <v>510</v>
      </c>
    </row>
    <row r="268" spans="2:6" hidden="1" x14ac:dyDescent="0.25">
      <c r="B268" t="s">
        <v>46</v>
      </c>
      <c r="C268" t="s">
        <v>13</v>
      </c>
      <c r="D268" t="s">
        <v>30</v>
      </c>
      <c r="E268" s="2">
        <v>819</v>
      </c>
      <c r="F268" s="3">
        <v>306</v>
      </c>
    </row>
    <row r="269" spans="2:6" hidden="1" x14ac:dyDescent="0.25">
      <c r="B269" t="s">
        <v>45</v>
      </c>
      <c r="C269" t="s">
        <v>21</v>
      </c>
      <c r="D269" t="s">
        <v>52</v>
      </c>
      <c r="E269" s="2">
        <v>798</v>
      </c>
      <c r="F269" s="3">
        <v>519</v>
      </c>
    </row>
    <row r="270" spans="2:6" hidden="1" x14ac:dyDescent="0.25">
      <c r="B270" t="s">
        <v>20</v>
      </c>
      <c r="C270" t="s">
        <v>8</v>
      </c>
      <c r="D270" t="s">
        <v>24</v>
      </c>
      <c r="E270" s="2">
        <v>714</v>
      </c>
      <c r="F270" s="3">
        <v>231</v>
      </c>
    </row>
    <row r="271" spans="2:6" hidden="1" x14ac:dyDescent="0.25">
      <c r="B271" t="s">
        <v>17</v>
      </c>
      <c r="C271" t="s">
        <v>49</v>
      </c>
      <c r="D271" t="s">
        <v>32</v>
      </c>
      <c r="E271" s="2">
        <v>707</v>
      </c>
      <c r="F271" s="3">
        <v>174</v>
      </c>
    </row>
    <row r="272" spans="2:6" hidden="1" x14ac:dyDescent="0.25">
      <c r="B272" t="s">
        <v>54</v>
      </c>
      <c r="C272" t="s">
        <v>49</v>
      </c>
      <c r="D272" t="s">
        <v>32</v>
      </c>
      <c r="E272" s="2">
        <v>700</v>
      </c>
      <c r="F272" s="3">
        <v>87</v>
      </c>
    </row>
    <row r="273" spans="2:6" hidden="1" x14ac:dyDescent="0.25">
      <c r="B273" t="s">
        <v>45</v>
      </c>
      <c r="C273" t="s">
        <v>26</v>
      </c>
      <c r="D273" t="s">
        <v>47</v>
      </c>
      <c r="E273" s="2">
        <v>630</v>
      </c>
      <c r="F273" s="3">
        <v>36</v>
      </c>
    </row>
    <row r="274" spans="2:6" hidden="1" x14ac:dyDescent="0.25">
      <c r="B274" t="s">
        <v>7</v>
      </c>
      <c r="C274" t="s">
        <v>33</v>
      </c>
      <c r="D274" t="s">
        <v>48</v>
      </c>
      <c r="E274" s="2">
        <v>623</v>
      </c>
      <c r="F274" s="3">
        <v>51</v>
      </c>
    </row>
    <row r="275" spans="2:6" hidden="1" x14ac:dyDescent="0.25">
      <c r="B275" t="s">
        <v>20</v>
      </c>
      <c r="C275" t="s">
        <v>13</v>
      </c>
      <c r="D275" t="s">
        <v>38</v>
      </c>
      <c r="E275" s="2">
        <v>609</v>
      </c>
      <c r="F275" s="3">
        <v>99</v>
      </c>
    </row>
    <row r="276" spans="2:6" hidden="1" x14ac:dyDescent="0.25">
      <c r="B276" t="s">
        <v>7</v>
      </c>
      <c r="C276" t="s">
        <v>33</v>
      </c>
      <c r="D276" t="s">
        <v>50</v>
      </c>
      <c r="E276" s="2">
        <v>609</v>
      </c>
      <c r="F276" s="3">
        <v>87</v>
      </c>
    </row>
    <row r="277" spans="2:6" hidden="1" x14ac:dyDescent="0.25">
      <c r="B277" t="s">
        <v>54</v>
      </c>
      <c r="C277" t="s">
        <v>13</v>
      </c>
      <c r="D277" t="s">
        <v>44</v>
      </c>
      <c r="E277" s="2">
        <v>567</v>
      </c>
      <c r="F277" s="3">
        <v>228</v>
      </c>
    </row>
    <row r="278" spans="2:6" hidden="1" x14ac:dyDescent="0.25">
      <c r="B278" t="s">
        <v>25</v>
      </c>
      <c r="C278" t="s">
        <v>8</v>
      </c>
      <c r="D278" t="s">
        <v>9</v>
      </c>
      <c r="E278" s="2">
        <v>560</v>
      </c>
      <c r="F278" s="3">
        <v>81</v>
      </c>
    </row>
    <row r="279" spans="2:6" hidden="1" x14ac:dyDescent="0.25">
      <c r="B279" t="s">
        <v>45</v>
      </c>
      <c r="C279" t="s">
        <v>13</v>
      </c>
      <c r="D279" t="s">
        <v>38</v>
      </c>
      <c r="E279" s="2">
        <v>553</v>
      </c>
      <c r="F279" s="3">
        <v>15</v>
      </c>
    </row>
    <row r="280" spans="2:6" hidden="1" x14ac:dyDescent="0.25">
      <c r="B280" t="s">
        <v>25</v>
      </c>
      <c r="C280" t="s">
        <v>49</v>
      </c>
      <c r="D280" t="s">
        <v>18</v>
      </c>
      <c r="E280" s="2">
        <v>525</v>
      </c>
      <c r="F280" s="3">
        <v>48</v>
      </c>
    </row>
    <row r="281" spans="2:6" hidden="1" x14ac:dyDescent="0.25">
      <c r="B281" t="s">
        <v>42</v>
      </c>
      <c r="C281" t="s">
        <v>8</v>
      </c>
      <c r="D281" t="s">
        <v>36</v>
      </c>
      <c r="E281" s="2">
        <v>518</v>
      </c>
      <c r="F281" s="3">
        <v>75</v>
      </c>
    </row>
    <row r="282" spans="2:6" hidden="1" x14ac:dyDescent="0.25">
      <c r="B282" t="s">
        <v>25</v>
      </c>
      <c r="C282" t="s">
        <v>21</v>
      </c>
      <c r="D282" t="s">
        <v>44</v>
      </c>
      <c r="E282" s="2">
        <v>497</v>
      </c>
      <c r="F282" s="3">
        <v>63</v>
      </c>
    </row>
    <row r="283" spans="2:6" hidden="1" x14ac:dyDescent="0.25">
      <c r="B283" t="s">
        <v>42</v>
      </c>
      <c r="C283" t="s">
        <v>13</v>
      </c>
      <c r="D283" t="s">
        <v>36</v>
      </c>
      <c r="E283" s="2">
        <v>490</v>
      </c>
      <c r="F283" s="3">
        <v>84</v>
      </c>
    </row>
    <row r="284" spans="2:6" hidden="1" x14ac:dyDescent="0.25">
      <c r="B284" t="s">
        <v>25</v>
      </c>
      <c r="C284" t="s">
        <v>33</v>
      </c>
      <c r="D284" t="s">
        <v>27</v>
      </c>
      <c r="E284" s="2">
        <v>469</v>
      </c>
      <c r="F284" s="3">
        <v>75</v>
      </c>
    </row>
    <row r="285" spans="2:6" hidden="1" x14ac:dyDescent="0.25">
      <c r="B285" t="s">
        <v>12</v>
      </c>
      <c r="C285" t="s">
        <v>8</v>
      </c>
      <c r="D285" t="s">
        <v>44</v>
      </c>
      <c r="E285" s="2">
        <v>434</v>
      </c>
      <c r="F285" s="3">
        <v>87</v>
      </c>
    </row>
    <row r="286" spans="2:6" hidden="1" x14ac:dyDescent="0.25">
      <c r="B286" t="s">
        <v>42</v>
      </c>
      <c r="C286" t="s">
        <v>26</v>
      </c>
      <c r="D286" t="s">
        <v>22</v>
      </c>
      <c r="E286" s="2">
        <v>385</v>
      </c>
      <c r="F286" s="3">
        <v>249</v>
      </c>
    </row>
    <row r="287" spans="2:6" hidden="1" x14ac:dyDescent="0.25">
      <c r="B287" t="s">
        <v>12</v>
      </c>
      <c r="C287" t="s">
        <v>13</v>
      </c>
      <c r="D287" t="s">
        <v>30</v>
      </c>
      <c r="E287" s="2">
        <v>357</v>
      </c>
      <c r="F287" s="3">
        <v>126</v>
      </c>
    </row>
    <row r="288" spans="2:6" hidden="1" x14ac:dyDescent="0.25">
      <c r="B288" t="s">
        <v>20</v>
      </c>
      <c r="C288" t="s">
        <v>49</v>
      </c>
      <c r="D288" t="s">
        <v>36</v>
      </c>
      <c r="E288" s="2">
        <v>336</v>
      </c>
      <c r="F288" s="3">
        <v>144</v>
      </c>
    </row>
    <row r="289" spans="2:6" hidden="1" x14ac:dyDescent="0.25">
      <c r="B289" t="s">
        <v>39</v>
      </c>
      <c r="C289" t="s">
        <v>21</v>
      </c>
      <c r="D289" t="s">
        <v>14</v>
      </c>
      <c r="E289" s="2">
        <v>280</v>
      </c>
      <c r="F289" s="3">
        <v>87</v>
      </c>
    </row>
    <row r="290" spans="2:6" hidden="1" x14ac:dyDescent="0.25">
      <c r="B290" t="s">
        <v>17</v>
      </c>
      <c r="C290" t="s">
        <v>8</v>
      </c>
      <c r="D290" t="s">
        <v>18</v>
      </c>
      <c r="E290" s="2">
        <v>259</v>
      </c>
      <c r="F290" s="3">
        <v>207</v>
      </c>
    </row>
    <row r="291" spans="2:6" hidden="1" x14ac:dyDescent="0.25">
      <c r="B291" t="s">
        <v>45</v>
      </c>
      <c r="C291" t="s">
        <v>49</v>
      </c>
      <c r="D291" t="s">
        <v>11</v>
      </c>
      <c r="E291" s="2">
        <v>252</v>
      </c>
      <c r="F291" s="3">
        <v>54</v>
      </c>
    </row>
    <row r="292" spans="2:6" hidden="1" x14ac:dyDescent="0.25">
      <c r="B292" t="s">
        <v>54</v>
      </c>
      <c r="C292" t="s">
        <v>8</v>
      </c>
      <c r="D292" t="s">
        <v>44</v>
      </c>
      <c r="E292" s="2">
        <v>245</v>
      </c>
      <c r="F292" s="3">
        <v>288</v>
      </c>
    </row>
    <row r="293" spans="2:6" hidden="1" x14ac:dyDescent="0.25">
      <c r="B293" t="s">
        <v>45</v>
      </c>
      <c r="C293" t="s">
        <v>8</v>
      </c>
      <c r="D293" t="s">
        <v>38</v>
      </c>
      <c r="E293" s="2">
        <v>238</v>
      </c>
      <c r="F293" s="3">
        <v>18</v>
      </c>
    </row>
    <row r="294" spans="2:6" hidden="1" x14ac:dyDescent="0.25">
      <c r="B294" t="s">
        <v>7</v>
      </c>
      <c r="C294" t="s">
        <v>21</v>
      </c>
      <c r="D294" t="s">
        <v>18</v>
      </c>
      <c r="E294" s="2">
        <v>217</v>
      </c>
      <c r="F294" s="3">
        <v>36</v>
      </c>
    </row>
    <row r="295" spans="2:6" hidden="1" x14ac:dyDescent="0.25">
      <c r="B295" t="s">
        <v>45</v>
      </c>
      <c r="C295" t="s">
        <v>21</v>
      </c>
      <c r="D295" t="s">
        <v>32</v>
      </c>
      <c r="E295" s="2">
        <v>189</v>
      </c>
      <c r="F295" s="3">
        <v>48</v>
      </c>
    </row>
    <row r="296" spans="2:6" hidden="1" x14ac:dyDescent="0.25">
      <c r="B296" t="s">
        <v>42</v>
      </c>
      <c r="C296" t="s">
        <v>8</v>
      </c>
      <c r="D296" t="s">
        <v>34</v>
      </c>
      <c r="E296" s="2">
        <v>182</v>
      </c>
      <c r="F296" s="3">
        <v>48</v>
      </c>
    </row>
    <row r="297" spans="2:6" hidden="1" x14ac:dyDescent="0.25">
      <c r="B297" t="s">
        <v>12</v>
      </c>
      <c r="C297" t="s">
        <v>33</v>
      </c>
      <c r="D297" t="s">
        <v>36</v>
      </c>
      <c r="E297" s="2">
        <v>168</v>
      </c>
      <c r="F297" s="3">
        <v>84</v>
      </c>
    </row>
    <row r="298" spans="2:6" hidden="1" x14ac:dyDescent="0.25">
      <c r="B298" t="s">
        <v>20</v>
      </c>
      <c r="C298" t="s">
        <v>33</v>
      </c>
      <c r="D298" t="s">
        <v>27</v>
      </c>
      <c r="E298" s="2">
        <v>154</v>
      </c>
      <c r="F298" s="3">
        <v>21</v>
      </c>
    </row>
    <row r="299" spans="2:6" hidden="1" x14ac:dyDescent="0.25">
      <c r="B299" t="s">
        <v>20</v>
      </c>
      <c r="C299" t="s">
        <v>21</v>
      </c>
      <c r="D299" t="s">
        <v>50</v>
      </c>
      <c r="E299" s="2">
        <v>98</v>
      </c>
      <c r="F299" s="3">
        <v>204</v>
      </c>
    </row>
    <row r="300" spans="2:6" hidden="1" x14ac:dyDescent="0.25">
      <c r="B300" t="s">
        <v>17</v>
      </c>
      <c r="C300" t="s">
        <v>13</v>
      </c>
      <c r="D300" t="s">
        <v>50</v>
      </c>
      <c r="E300" s="2">
        <v>98</v>
      </c>
      <c r="F300" s="3">
        <v>159</v>
      </c>
    </row>
    <row r="301" spans="2:6" hidden="1" x14ac:dyDescent="0.25">
      <c r="B301" t="s">
        <v>54</v>
      </c>
      <c r="C301" t="s">
        <v>33</v>
      </c>
      <c r="D301" t="s">
        <v>11</v>
      </c>
      <c r="E301" s="2">
        <v>63</v>
      </c>
      <c r="F301" s="3">
        <v>123</v>
      </c>
    </row>
    <row r="302" spans="2:6" hidden="1" x14ac:dyDescent="0.25">
      <c r="B302" t="s">
        <v>45</v>
      </c>
      <c r="C302" t="s">
        <v>33</v>
      </c>
      <c r="D302" t="s">
        <v>11</v>
      </c>
      <c r="E302" s="2">
        <v>56</v>
      </c>
      <c r="F302" s="3">
        <v>51</v>
      </c>
    </row>
    <row r="303" spans="2:6" hidden="1" x14ac:dyDescent="0.25">
      <c r="B303" t="s">
        <v>12</v>
      </c>
      <c r="C303" t="s">
        <v>8</v>
      </c>
      <c r="D303" t="s">
        <v>9</v>
      </c>
      <c r="E303" s="2">
        <v>42</v>
      </c>
      <c r="F303" s="3">
        <v>150</v>
      </c>
    </row>
    <row r="304" spans="2:6" hidden="1" x14ac:dyDescent="0.25">
      <c r="B304" t="s">
        <v>46</v>
      </c>
      <c r="C304" t="s">
        <v>26</v>
      </c>
      <c r="D304" t="s">
        <v>29</v>
      </c>
      <c r="E304" s="2">
        <v>21</v>
      </c>
      <c r="F304" s="3">
        <v>168</v>
      </c>
    </row>
    <row r="305" spans="2:6" hidden="1" x14ac:dyDescent="0.25">
      <c r="B305" t="s">
        <v>7</v>
      </c>
      <c r="C305" t="s">
        <v>26</v>
      </c>
      <c r="D305" t="s">
        <v>51</v>
      </c>
      <c r="E305" s="2">
        <v>0</v>
      </c>
      <c r="F305" s="3">
        <v>135</v>
      </c>
    </row>
  </sheetData>
  <conditionalFormatting sqref="E6:E305">
    <cfRule type="top10" dxfId="1" priority="1" rank="10"/>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2633-39D9-413A-9D9B-8E8AF002F341}">
  <dimension ref="B2:J12"/>
  <sheetViews>
    <sheetView showGridLines="0" workbookViewId="0">
      <selection activeCell="E22" sqref="E22"/>
    </sheetView>
  </sheetViews>
  <sheetFormatPr defaultRowHeight="15" x14ac:dyDescent="0.25"/>
  <cols>
    <col min="2" max="2" width="25.42578125" customWidth="1"/>
    <col min="3" max="3" width="16" bestFit="1" customWidth="1"/>
    <col min="4" max="4" width="16" customWidth="1"/>
    <col min="5" max="5" width="11.5703125" bestFit="1" customWidth="1"/>
  </cols>
  <sheetData>
    <row r="2" spans="2:10" ht="33.75" x14ac:dyDescent="0.5">
      <c r="B2" s="22" t="s">
        <v>76</v>
      </c>
    </row>
    <row r="5" spans="2:10" ht="20.25" x14ac:dyDescent="0.3">
      <c r="B5" s="13" t="s">
        <v>67</v>
      </c>
      <c r="C5" s="14" t="s">
        <v>3</v>
      </c>
      <c r="D5" s="15"/>
      <c r="E5" s="14" t="s">
        <v>56</v>
      </c>
    </row>
    <row r="6" spans="2:10" ht="20.25" x14ac:dyDescent="0.3">
      <c r="B6" s="16" t="s">
        <v>49</v>
      </c>
      <c r="C6" s="17">
        <f>SUMIFS(data[Amount], data[Geography],B6)</f>
        <v>252469</v>
      </c>
      <c r="D6" s="18">
        <f t="shared" ref="D6:D11" si="0">C6</f>
        <v>252469</v>
      </c>
      <c r="E6" s="19">
        <f>SUMIFS(data[Units],data[Geography],B6)</f>
        <v>8760</v>
      </c>
    </row>
    <row r="7" spans="2:10" ht="20.25" x14ac:dyDescent="0.3">
      <c r="B7" s="16" t="s">
        <v>21</v>
      </c>
      <c r="C7" s="17">
        <f>SUMIFS(data[Amount], data[Geography],B7)</f>
        <v>237944</v>
      </c>
      <c r="D7" s="17">
        <f t="shared" si="0"/>
        <v>237944</v>
      </c>
      <c r="E7" s="19">
        <f>SUMIFS(data[Units],data[Geography],B7)</f>
        <v>7302</v>
      </c>
    </row>
    <row r="8" spans="2:10" ht="20.25" x14ac:dyDescent="0.3">
      <c r="B8" s="16" t="s">
        <v>8</v>
      </c>
      <c r="C8" s="17">
        <f>SUMIFS(data[Amount], data[Geography],B8)</f>
        <v>218813</v>
      </c>
      <c r="D8" s="20">
        <f t="shared" si="0"/>
        <v>218813</v>
      </c>
      <c r="E8" s="19">
        <f>SUMIFS(data[Units],data[Geography],B8)</f>
        <v>7431</v>
      </c>
      <c r="J8" s="11"/>
    </row>
    <row r="9" spans="2:10" ht="20.25" x14ac:dyDescent="0.3">
      <c r="B9" s="16" t="s">
        <v>13</v>
      </c>
      <c r="C9" s="17">
        <f>SUMIFS(data[Amount], data[Geography],B9)</f>
        <v>189434</v>
      </c>
      <c r="D9" s="20">
        <f t="shared" si="0"/>
        <v>189434</v>
      </c>
      <c r="E9" s="19">
        <f>SUMIFS(data[Units],data[Geography],B9)</f>
        <v>10158</v>
      </c>
    </row>
    <row r="10" spans="2:10" ht="20.25" x14ac:dyDescent="0.3">
      <c r="B10" s="16" t="s">
        <v>26</v>
      </c>
      <c r="C10" s="17">
        <f>SUMIFS(data[Amount], data[Geography],B10)</f>
        <v>173530</v>
      </c>
      <c r="D10" s="20">
        <f t="shared" si="0"/>
        <v>173530</v>
      </c>
      <c r="E10" s="19">
        <f>SUMIFS(data[Units],data[Geography],B10)</f>
        <v>5745</v>
      </c>
    </row>
    <row r="11" spans="2:10" ht="20.25" x14ac:dyDescent="0.3">
      <c r="B11" s="16" t="s">
        <v>33</v>
      </c>
      <c r="C11" s="17">
        <f>SUMIFS(data[Amount], data[Geography],B11)</f>
        <v>168679</v>
      </c>
      <c r="D11" s="21">
        <f t="shared" si="0"/>
        <v>168679</v>
      </c>
      <c r="E11" s="19">
        <f>SUMIFS(data[Units],data[Geography],B11)</f>
        <v>6264</v>
      </c>
    </row>
    <row r="12" spans="2:10" x14ac:dyDescent="0.25">
      <c r="D12" s="12"/>
    </row>
  </sheetData>
  <conditionalFormatting sqref="D6:D11">
    <cfRule type="dataBar" priority="1">
      <dataBar showValue="0">
        <cfvo type="min"/>
        <cfvo type="max"/>
        <color rgb="FF638EC6"/>
      </dataBar>
      <extLst>
        <ext xmlns:x14="http://schemas.microsoft.com/office/spreadsheetml/2009/9/main" uri="{B025F937-C7B1-47D3-B67F-A62EFF666E3E}">
          <x14:id>{44D59741-D396-4803-AA71-A51DCAF59D43}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4D59741-D396-4803-AA71-A51DCAF59D43}">
            <x14:dataBar minLength="0" maxLength="100" gradient="0">
              <x14:cfvo type="autoMin"/>
              <x14:cfvo type="autoMax"/>
              <x14:negativeFillColor rgb="FFFF0000"/>
              <x14:axisColor rgb="FF000000"/>
            </x14:dataBar>
          </x14:cfRule>
          <xm:sqref>D6:D11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FA59C-74B1-4CF3-90EE-116875781D8E}">
  <dimension ref="B2:E11"/>
  <sheetViews>
    <sheetView workbookViewId="0">
      <selection activeCell="C17" sqref="C17"/>
    </sheetView>
  </sheetViews>
  <sheetFormatPr defaultRowHeight="15" x14ac:dyDescent="0.25"/>
  <cols>
    <col min="2" max="2" width="18.85546875" bestFit="1" customWidth="1"/>
    <col min="3" max="3" width="23.5703125" customWidth="1"/>
    <col min="4" max="4" width="2.5703125" bestFit="1" customWidth="1"/>
    <col min="5" max="5" width="19.7109375" bestFit="1" customWidth="1"/>
  </cols>
  <sheetData>
    <row r="2" spans="2:5" ht="26.25" x14ac:dyDescent="0.4">
      <c r="B2" s="30" t="s">
        <v>68</v>
      </c>
    </row>
    <row r="3" spans="2:5" ht="26.25" x14ac:dyDescent="0.4">
      <c r="B3" s="30"/>
    </row>
    <row r="5" spans="2:5" ht="20.25" x14ac:dyDescent="0.3">
      <c r="B5" s="25" t="s">
        <v>67</v>
      </c>
      <c r="C5" s="26" t="s">
        <v>69</v>
      </c>
      <c r="D5" s="11" t="s">
        <v>70</v>
      </c>
      <c r="E5" s="27" t="s">
        <v>71</v>
      </c>
    </row>
    <row r="6" spans="2:5" ht="20.25" x14ac:dyDescent="0.3">
      <c r="B6" s="28" t="s">
        <v>49</v>
      </c>
      <c r="C6" s="21">
        <v>33670</v>
      </c>
      <c r="D6" s="11">
        <v>33670</v>
      </c>
      <c r="E6" s="29">
        <v>1515</v>
      </c>
    </row>
    <row r="7" spans="2:5" ht="20.25" x14ac:dyDescent="0.3">
      <c r="B7" s="28" t="s">
        <v>21</v>
      </c>
      <c r="C7" s="21">
        <v>27377</v>
      </c>
      <c r="D7" s="11">
        <v>27377</v>
      </c>
      <c r="E7" s="29">
        <v>513</v>
      </c>
    </row>
    <row r="8" spans="2:5" ht="20.25" x14ac:dyDescent="0.3">
      <c r="B8" s="28" t="s">
        <v>8</v>
      </c>
      <c r="C8" s="21">
        <v>26985</v>
      </c>
      <c r="D8" s="11">
        <v>26985</v>
      </c>
      <c r="E8" s="29">
        <v>1329</v>
      </c>
    </row>
    <row r="9" spans="2:5" ht="20.25" x14ac:dyDescent="0.3">
      <c r="B9" s="28" t="s">
        <v>26</v>
      </c>
      <c r="C9" s="21">
        <v>15827</v>
      </c>
      <c r="D9" s="11">
        <v>15827</v>
      </c>
      <c r="E9" s="29">
        <v>885</v>
      </c>
    </row>
    <row r="10" spans="2:5" ht="20.25" x14ac:dyDescent="0.3">
      <c r="B10" s="28" t="s">
        <v>33</v>
      </c>
      <c r="C10" s="21">
        <v>15820</v>
      </c>
      <c r="D10" s="11">
        <v>15820</v>
      </c>
      <c r="E10" s="29">
        <v>711</v>
      </c>
    </row>
    <row r="11" spans="2:5" ht="20.25" x14ac:dyDescent="0.3">
      <c r="B11" s="28" t="s">
        <v>13</v>
      </c>
      <c r="C11" s="21">
        <v>11018</v>
      </c>
      <c r="D11" s="11">
        <v>11018</v>
      </c>
      <c r="E11" s="29">
        <v>972</v>
      </c>
    </row>
  </sheetData>
  <conditionalFormatting sqref="D5">
    <cfRule type="dataBar" priority="2">
      <dataBar showValue="0">
        <cfvo type="min"/>
        <cfvo type="max"/>
        <color rgb="FF638EC6"/>
      </dataBar>
      <extLst>
        <ext xmlns:x14="http://schemas.microsoft.com/office/spreadsheetml/2009/9/main" uri="{B025F937-C7B1-47D3-B67F-A62EFF666E3E}">
          <x14:id>{530470C3-41E1-4F5B-83D8-6D8E6BAEAD8A}</x14:id>
        </ext>
      </extLst>
    </cfRule>
  </conditionalFormatting>
  <conditionalFormatting pivot="1" sqref="D6:D11">
    <cfRule type="dataBar" priority="1">
      <dataBar showValue="0">
        <cfvo type="min"/>
        <cfvo type="max"/>
        <color theme="5" tint="-0.249977111117893"/>
      </dataBar>
      <extLst>
        <ext xmlns:x14="http://schemas.microsoft.com/office/spreadsheetml/2009/9/main" uri="{B025F937-C7B1-47D3-B67F-A62EFF666E3E}">
          <x14:id>{2C50BB8D-7207-4D98-B910-87FA5581639A}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530470C3-41E1-4F5B-83D8-6D8E6BAEAD8A}">
            <x14:dataBar minLength="0" maxLength="100" gradient="0">
              <x14:cfvo type="autoMin"/>
              <x14:cfvo type="autoMax"/>
              <x14:negativeFillColor rgb="FFFF0000"/>
              <x14:axisColor rgb="FF000000"/>
            </x14:dataBar>
          </x14:cfRule>
          <xm:sqref>D5</xm:sqref>
        </x14:conditionalFormatting>
        <x14:conditionalFormatting xmlns:xm="http://schemas.microsoft.com/office/excel/2006/main" pivot="1">
          <x14:cfRule type="dataBar" id="{2C50BB8D-7207-4D98-B910-87FA5581639A}">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4ADF-E8C6-4F85-84C8-D42DD38A83AF}">
  <dimension ref="B2:E11"/>
  <sheetViews>
    <sheetView workbookViewId="0">
      <selection activeCell="B3" sqref="B3"/>
    </sheetView>
  </sheetViews>
  <sheetFormatPr defaultRowHeight="15" x14ac:dyDescent="0.25"/>
  <cols>
    <col min="2" max="2" width="21.85546875" bestFit="1" customWidth="1"/>
    <col min="3" max="3" width="14.85546875" bestFit="1" customWidth="1"/>
    <col min="4" max="4" width="12.28515625" bestFit="1" customWidth="1"/>
    <col min="5" max="5" width="13.42578125" bestFit="1" customWidth="1"/>
  </cols>
  <sheetData>
    <row r="2" spans="2:5" ht="26.25" x14ac:dyDescent="0.4">
      <c r="B2" s="32" t="s">
        <v>72</v>
      </c>
      <c r="C2" s="32"/>
    </row>
    <row r="5" spans="2:5" x14ac:dyDescent="0.25">
      <c r="B5" s="23" t="s">
        <v>73</v>
      </c>
      <c r="C5" t="s">
        <v>69</v>
      </c>
      <c r="D5" t="s">
        <v>71</v>
      </c>
      <c r="E5" t="s">
        <v>74</v>
      </c>
    </row>
    <row r="6" spans="2:5" x14ac:dyDescent="0.25">
      <c r="B6" s="24" t="s">
        <v>30</v>
      </c>
      <c r="C6">
        <v>69160</v>
      </c>
      <c r="D6">
        <v>1854</v>
      </c>
      <c r="E6" s="31">
        <v>37.303128371089535</v>
      </c>
    </row>
    <row r="7" spans="2:5" x14ac:dyDescent="0.25">
      <c r="B7" s="24" t="s">
        <v>50</v>
      </c>
      <c r="C7">
        <v>70273</v>
      </c>
      <c r="D7">
        <v>2142</v>
      </c>
      <c r="E7" s="31">
        <v>32.807189542483663</v>
      </c>
    </row>
    <row r="8" spans="2:5" x14ac:dyDescent="0.25">
      <c r="B8" s="24" t="s">
        <v>14</v>
      </c>
      <c r="C8">
        <v>71967</v>
      </c>
      <c r="D8">
        <v>2301</v>
      </c>
      <c r="E8" s="31">
        <v>31.276401564537156</v>
      </c>
    </row>
    <row r="9" spans="2:5" x14ac:dyDescent="0.25">
      <c r="B9" s="24" t="s">
        <v>52</v>
      </c>
      <c r="C9">
        <v>69461</v>
      </c>
      <c r="D9">
        <v>2982</v>
      </c>
      <c r="E9" s="31">
        <v>23.293427230046948</v>
      </c>
    </row>
    <row r="10" spans="2:5" x14ac:dyDescent="0.25">
      <c r="B10" s="24" t="s">
        <v>53</v>
      </c>
      <c r="C10">
        <v>72373</v>
      </c>
      <c r="D10">
        <v>3207</v>
      </c>
      <c r="E10" s="31">
        <v>22.567196757093857</v>
      </c>
    </row>
    <row r="11" spans="2:5" x14ac:dyDescent="0.25">
      <c r="B11" s="24" t="s">
        <v>75</v>
      </c>
      <c r="C11">
        <v>353234</v>
      </c>
      <c r="D11">
        <v>12486</v>
      </c>
      <c r="E11" s="31">
        <v>28.290405253884352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DataStatistics</vt:lpstr>
      <vt:lpstr>ExploratoryDatabyFormat1</vt:lpstr>
      <vt:lpstr>ExploratoryDataAnalysis1</vt:lpstr>
      <vt:lpstr>Formula</vt:lpstr>
      <vt:lpstr>PivotSlicers</vt:lpstr>
      <vt:lpstr>AddNewMeasure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Derry Hill</dc:creator>
  <cp:keywords/>
  <dc:description/>
  <cp:lastModifiedBy>Jade D.</cp:lastModifiedBy>
  <cp:revision/>
  <cp:lastPrinted>2023-03-23T02:21:50Z</cp:lastPrinted>
  <dcterms:created xsi:type="dcterms:W3CDTF">2021-03-14T20:21:32Z</dcterms:created>
  <dcterms:modified xsi:type="dcterms:W3CDTF">2023-03-23T02:29:50Z</dcterms:modified>
  <cp:category/>
  <cp:contentStatus/>
</cp:coreProperties>
</file>