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rinami/Dropbox/1 Main/2 Influenza/Cali shoo flu/Code/v4/"/>
    </mc:Choice>
  </mc:AlternateContent>
  <xr:revisionPtr revIDLastSave="0" documentId="13_ncr:1_{6825F035-625E-0B46-8C56-47A56867DA1C}" xr6:coauthVersionLast="46" xr6:coauthVersionMax="46" xr10:uidLastSave="{00000000-0000-0000-0000-000000000000}"/>
  <bookViews>
    <workbookView xWindow="0" yWindow="460" windowWidth="28800" windowHeight="17540" activeTab="2" xr2:uid="{1D386228-DAE9-6544-B5DC-4D5AFB8886AC}"/>
  </bookViews>
  <sheets>
    <sheet name="Sheet2" sheetId="4" r:id="rId1"/>
    <sheet name="Vaccine_Data" sheetId="1" r:id="rId2"/>
    <sheet name="Contact_matrix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1" i="2" l="1"/>
  <c r="E21" i="2" s="1"/>
  <c r="F21" i="2" s="1"/>
  <c r="G21" i="2" s="1"/>
  <c r="H21" i="2" s="1"/>
  <c r="I21" i="2" s="1"/>
  <c r="J21" i="2" s="1"/>
  <c r="K21" i="2" s="1"/>
  <c r="L21" i="2" s="1"/>
  <c r="M21" i="2" s="1"/>
  <c r="N21" i="2" s="1"/>
  <c r="O21" i="2" s="1"/>
  <c r="P21" i="2" s="1"/>
  <c r="C21" i="2"/>
  <c r="E26" i="2" l="1"/>
  <c r="E25" i="2"/>
  <c r="D25" i="2"/>
  <c r="D24" i="2"/>
  <c r="K5" i="1"/>
  <c r="J5" i="1"/>
  <c r="I5" i="1"/>
</calcChain>
</file>

<file path=xl/sharedStrings.xml><?xml version="1.0" encoding="utf-8"?>
<sst xmlns="http://schemas.openxmlformats.org/spreadsheetml/2006/main" count="109" uniqueCount="60">
  <si>
    <t>Vaccine effectiveness</t>
  </si>
  <si>
    <t>Age low</t>
  </si>
  <si>
    <t>Age Hi</t>
  </si>
  <si>
    <t>VE</t>
  </si>
  <si>
    <t>VE low</t>
  </si>
  <si>
    <t>VE Hi</t>
  </si>
  <si>
    <t>65+</t>
  </si>
  <si>
    <t>VE high</t>
  </si>
  <si>
    <t>Vaccine coverage</t>
  </si>
  <si>
    <t>VC</t>
  </si>
  <si>
    <t>+/-</t>
  </si>
  <si>
    <t>Age group</t>
  </si>
  <si>
    <t>Census pop</t>
  </si>
  <si>
    <t>EIP pop</t>
  </si>
  <si>
    <t>EIP cases</t>
  </si>
  <si>
    <r>
      <t>Underdetection </t>
    </r>
    <r>
      <rPr>
        <sz val="11"/>
        <color rgb="FFFFFFFF"/>
        <rFont val="Inherit"/>
      </rPr>
      <t>multiplier</t>
    </r>
  </si>
  <si>
    <t>Case hospitalization ratio</t>
  </si>
  <si>
    <t>0–4</t>
  </si>
  <si>
    <t>5–17</t>
  </si>
  <si>
    <t>18–49</t>
  </si>
  <si>
    <t>50–64</t>
  </si>
  <si>
    <r>
      <t>Underdetection </t>
    </r>
    <r>
      <rPr>
        <sz val="10.5"/>
        <color rgb="FFFFFFFF"/>
        <rFont val="Inherit"/>
      </rPr>
      <t>multiplier</t>
    </r>
  </si>
  <si>
    <t>Uniform</t>
  </si>
  <si>
    <t>min = 1.7, max = 4.5</t>
  </si>
  <si>
    <t>age group of participant</t>
  </si>
  <si>
    <t>age of contact</t>
  </si>
  <si>
    <t>00-04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</si>
  <si>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</si>
  <si>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</si>
  <si>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</si>
  <si>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</si>
  <si>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</si>
  <si>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</si>
  <si>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</si>
  <si>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</si>
  <si>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</si>
  <si>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</si>
  <si>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</si>
  <si>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70+</t>
  </si>
  <si>
    <t>05-09</t>
  </si>
  <si>
    <t>10-14</t>
  </si>
  <si>
    <t>0-4</t>
  </si>
  <si>
    <t>5-11</t>
  </si>
  <si>
    <t>12-17</t>
  </si>
  <si>
    <t>18-49</t>
  </si>
  <si>
    <t>50-64</t>
  </si>
  <si>
    <t>65-100</t>
  </si>
  <si>
    <t>Contact matrix</t>
  </si>
  <si>
    <t>Aggregations</t>
  </si>
  <si>
    <t>6mo - 4yr</t>
  </si>
  <si>
    <t>5 - 17yr</t>
  </si>
  <si>
    <t>18 - 49yr</t>
  </si>
  <si>
    <t>50 - 64yr</t>
  </si>
  <si>
    <t>&gt;65 yr</t>
  </si>
  <si>
    <t>1718</t>
  </si>
  <si>
    <t>1617</t>
  </si>
  <si>
    <t>1516</t>
  </si>
  <si>
    <t>Census</t>
  </si>
  <si>
    <t>Sample</t>
  </si>
  <si>
    <t>Demography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</si>
</sst>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Inherit"/>
    </font>
    <font>
      <sz val="11"/>
      <color rgb="FFFFFFFF"/>
      <name val="Inherit"/>
    </font>
    <font>
      <sz val="11"/>
      <color rgb="FF000000"/>
      <name val="Calibri"/>
      <family val="2"/>
      <scheme val="minor"/>
    </font>
    <font>
      <sz val="10.5"/>
      <color rgb="FF272727"/>
      <name val="Helvetica"/>
      <family val="2"/>
    </font>
    <font>
      <sz val="10.5"/>
      <color rgb="FF272727"/>
      <name val="Inherit"/>
    </font>
    <font>
      <sz val="10.5"/>
      <color rgb="FFFFFFFF"/>
      <name val="Inherit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0" xfId="0" applyFill="1" applyBorder="1"/>
    <xf numFmtId="0" fontId="1" fillId="0" borderId="0" xfId="0" applyFont="1"/>
    <xf numFmtId="0" fontId="0" fillId="0" borderId="0" xfId="0" quotePrefix="1"/>
    <xf numFmtId="0" fontId="2" fillId="0" borderId="0" xfId="0" applyFont="1"/>
    <xf numFmtId="0" fontId="3" fillId="0" borderId="0" xfId="0" applyFont="1"/>
    <xf numFmtId="0" fontId="5" fillId="0" borderId="0" xfId="0" applyFont="1"/>
    <xf numFmtId="0" fontId="7" fillId="0" borderId="0" xfId="0" applyFont="1"/>
    <xf numFmtId="0" fontId="6" fillId="0" borderId="0" xfId="0" applyFont="1"/>
    <xf numFmtId="0" fontId="9" fillId="0" borderId="0" xfId="0" applyFont="1" applyAlignment="1">
      <alignment vertical="center"/>
    </xf>
    <xf numFmtId="0" fontId="9" fillId="0" borderId="2" xfId="0" applyFont="1" applyBorder="1" applyAlignment="1">
      <alignment vertical="center"/>
    </xf>
    <xf numFmtId="0" fontId="9" fillId="0" borderId="3" xfId="0" applyFont="1" applyBorder="1" applyAlignment="1">
      <alignment horizontal="right" vertical="center"/>
    </xf>
    <xf numFmtId="0" fontId="9" fillId="0" borderId="5" xfId="0" applyFont="1" applyBorder="1" applyAlignment="1">
      <alignment horizontal="right" vertical="center"/>
    </xf>
    <xf numFmtId="0" fontId="9" fillId="0" borderId="0" xfId="0" applyFont="1" applyAlignment="1">
      <alignment horizontal="right" vertical="center"/>
    </xf>
    <xf numFmtId="16" fontId="9" fillId="0" borderId="2" xfId="0" quotePrefix="1" applyNumberFormat="1" applyFont="1" applyBorder="1" applyAlignment="1">
      <alignment vertical="center"/>
    </xf>
    <xf numFmtId="17" fontId="9" fillId="0" borderId="2" xfId="0" quotePrefix="1" applyNumberFormat="1" applyFont="1" applyBorder="1" applyAlignment="1">
      <alignment vertical="center"/>
    </xf>
    <xf numFmtId="16" fontId="9" fillId="0" borderId="5" xfId="0" quotePrefix="1" applyNumberFormat="1" applyFont="1" applyBorder="1" applyAlignment="1">
      <alignment horizontal="right" vertical="center"/>
    </xf>
    <xf numFmtId="17" fontId="9" fillId="0" borderId="5" xfId="0" quotePrefix="1" applyNumberFormat="1" applyFont="1" applyBorder="1" applyAlignment="1">
      <alignment horizontal="right" vertical="center"/>
    </xf>
    <xf numFmtId="0" fontId="9" fillId="0" borderId="2" xfId="0" quotePrefix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0" fillId="0" borderId="0" xfId="0" applyNumberFormat="1"/>
    <xf numFmtId="2" fontId="0" fillId="0" borderId="0" xfId="0" applyNumberFormat="1"/>
    <xf numFmtId="0" fontId="10" fillId="0" borderId="0" xfId="0" applyFont="1" applyFill="1" applyBorder="1" applyAlignment="1">
      <alignment vertical="center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0" xfId="0" quotePrefix="1" applyBorder="1"/>
    <xf numFmtId="10" fontId="0" fillId="0" borderId="0" xfId="0" applyNumberFormat="1"/>
    <xf numFmtId="10" fontId="11" fillId="0" borderId="0" xfId="0" applyNumberFormat="1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0" fillId="0" borderId="6" xfId="0" applyFont="1" applyBorder="1" applyAlignment="1">
      <alignment vertical="center"/>
    </xf>
    <xf numFmtId="0" fontId="10" fillId="0" borderId="3" xfId="0" applyFont="1" applyBorder="1" applyAlignment="1">
      <alignment vertical="center"/>
    </xf>
    <xf numFmtId="0" fontId="10" fillId="0" borderId="4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737CD5-F135-7541-B06F-9CF351C20CD3}">
  <dimension ref="A1:J20"/>
  <sheetViews>
    <sheetView workbookViewId="0">
      <selection activeCell="F18" sqref="F18"/>
    </sheetView>
  </sheetViews>
  <sheetFormatPr baseColWidth="10" defaultRowHeight="16"/>
  <sheetData>
    <row r="1" spans="1:10">
      <c r="B1" s="25"/>
      <c r="C1" s="32" t="s">
        <v>56</v>
      </c>
      <c r="D1" s="26"/>
      <c r="F1" s="5" t="s">
        <v>55</v>
      </c>
      <c r="H1" s="25"/>
      <c r="I1" s="32" t="s">
        <v>54</v>
      </c>
      <c r="J1" s="26"/>
    </row>
    <row r="2" spans="1:10">
      <c r="A2" s="1" t="s">
        <v>49</v>
      </c>
      <c r="B2" s="27">
        <v>57</v>
      </c>
      <c r="C2" s="1">
        <v>33</v>
      </c>
      <c r="D2" s="28">
        <v>72</v>
      </c>
      <c r="E2" s="1">
        <v>41</v>
      </c>
      <c r="F2" s="1">
        <v>13</v>
      </c>
      <c r="G2" s="1">
        <v>60</v>
      </c>
      <c r="H2" s="27">
        <v>68</v>
      </c>
      <c r="I2" s="1">
        <v>55</v>
      </c>
      <c r="J2" s="28">
        <v>77</v>
      </c>
    </row>
    <row r="3" spans="1:10">
      <c r="A3" s="2" t="s">
        <v>50</v>
      </c>
      <c r="B3" s="25">
        <v>51</v>
      </c>
      <c r="C3" s="2">
        <v>33</v>
      </c>
      <c r="D3" s="26">
        <v>64</v>
      </c>
      <c r="E3" s="2">
        <v>51</v>
      </c>
      <c r="F3" s="2">
        <v>39</v>
      </c>
      <c r="G3" s="2">
        <v>61</v>
      </c>
      <c r="H3" s="25">
        <v>32</v>
      </c>
      <c r="I3" s="2">
        <v>16</v>
      </c>
      <c r="J3" s="26">
        <v>44</v>
      </c>
    </row>
    <row r="4" spans="1:10">
      <c r="A4" s="2" t="s">
        <v>51</v>
      </c>
      <c r="B4" s="25">
        <v>49</v>
      </c>
      <c r="C4" s="2">
        <v>35</v>
      </c>
      <c r="D4" s="26">
        <v>60</v>
      </c>
      <c r="E4" s="2">
        <v>19</v>
      </c>
      <c r="F4" s="2">
        <v>0</v>
      </c>
      <c r="G4" s="2">
        <v>34</v>
      </c>
      <c r="H4" s="25">
        <v>33</v>
      </c>
      <c r="I4" s="2">
        <v>21</v>
      </c>
      <c r="J4" s="26">
        <v>44</v>
      </c>
    </row>
    <row r="5" spans="1:10">
      <c r="A5" s="2" t="s">
        <v>52</v>
      </c>
      <c r="B5" s="25">
        <v>24</v>
      </c>
      <c r="C5" s="2">
        <v>-1</v>
      </c>
      <c r="D5" s="26">
        <v>43</v>
      </c>
      <c r="E5" s="2">
        <v>40</v>
      </c>
      <c r="F5" s="2">
        <v>24</v>
      </c>
      <c r="G5" s="2">
        <v>53</v>
      </c>
      <c r="H5" s="25">
        <v>30</v>
      </c>
      <c r="I5" s="2">
        <v>13</v>
      </c>
      <c r="J5" s="26">
        <v>44</v>
      </c>
    </row>
    <row r="6" spans="1:10">
      <c r="A6" s="29" t="s">
        <v>53</v>
      </c>
      <c r="B6" s="30">
        <v>41</v>
      </c>
      <c r="C6" s="29">
        <v>4</v>
      </c>
      <c r="D6" s="31">
        <v>64</v>
      </c>
      <c r="E6" s="29">
        <v>20</v>
      </c>
      <c r="F6" s="29">
        <v>-11</v>
      </c>
      <c r="G6" s="29">
        <v>43</v>
      </c>
      <c r="H6" s="30">
        <v>17</v>
      </c>
      <c r="I6" s="29">
        <v>-14</v>
      </c>
      <c r="J6" s="31">
        <v>39</v>
      </c>
    </row>
    <row r="10" spans="1:10">
      <c r="G10" s="4" t="s">
        <v>8</v>
      </c>
    </row>
    <row r="11" spans="1:10">
      <c r="A11" t="s">
        <v>1</v>
      </c>
      <c r="B11" t="s">
        <v>2</v>
      </c>
      <c r="C11" t="s">
        <v>9</v>
      </c>
      <c r="D11" s="5" t="s">
        <v>10</v>
      </c>
      <c r="G11" t="s">
        <v>1</v>
      </c>
      <c r="H11" t="s">
        <v>2</v>
      </c>
      <c r="I11" t="s">
        <v>9</v>
      </c>
      <c r="J11" s="5" t="s">
        <v>10</v>
      </c>
    </row>
    <row r="12" spans="1:10">
      <c r="A12" s="1">
        <v>0</v>
      </c>
      <c r="B12" s="1">
        <v>4</v>
      </c>
      <c r="C12" s="1">
        <v>67.8</v>
      </c>
      <c r="D12" s="1">
        <v>6.1</v>
      </c>
      <c r="G12" s="1">
        <v>0</v>
      </c>
      <c r="H12" s="1">
        <v>4</v>
      </c>
      <c r="I12" s="1">
        <v>67.8</v>
      </c>
      <c r="J12" s="1">
        <v>6.1</v>
      </c>
    </row>
    <row r="13" spans="1:10">
      <c r="A13">
        <v>5</v>
      </c>
      <c r="B13">
        <v>12</v>
      </c>
      <c r="C13">
        <v>58.3</v>
      </c>
      <c r="D13">
        <v>4.9000000000000004</v>
      </c>
      <c r="G13">
        <v>5</v>
      </c>
      <c r="H13">
        <v>11</v>
      </c>
      <c r="I13">
        <v>58.3</v>
      </c>
      <c r="J13">
        <v>4.9000000000000004</v>
      </c>
    </row>
    <row r="14" spans="1:10">
      <c r="A14">
        <v>13</v>
      </c>
      <c r="B14">
        <v>17</v>
      </c>
      <c r="C14" s="2">
        <v>48.7</v>
      </c>
      <c r="D14" s="3">
        <v>5.4</v>
      </c>
      <c r="G14">
        <v>12</v>
      </c>
      <c r="H14">
        <v>17</v>
      </c>
      <c r="I14" s="2">
        <v>48.7</v>
      </c>
      <c r="J14" s="3">
        <v>5.4</v>
      </c>
    </row>
    <row r="15" spans="1:10">
      <c r="A15">
        <v>18</v>
      </c>
      <c r="B15">
        <v>49</v>
      </c>
      <c r="C15" s="3">
        <v>25.3</v>
      </c>
      <c r="D15" s="3">
        <v>2</v>
      </c>
      <c r="G15">
        <v>18</v>
      </c>
      <c r="H15">
        <v>49</v>
      </c>
      <c r="I15" s="3">
        <v>25.3</v>
      </c>
      <c r="J15" s="3">
        <v>2</v>
      </c>
    </row>
    <row r="16" spans="1:10">
      <c r="A16">
        <v>50</v>
      </c>
      <c r="B16">
        <v>64</v>
      </c>
      <c r="C16" s="3">
        <v>39.299999999999997</v>
      </c>
      <c r="D16" s="3">
        <v>2.9</v>
      </c>
      <c r="G16">
        <v>50</v>
      </c>
      <c r="H16">
        <v>64</v>
      </c>
      <c r="I16" s="3">
        <v>39.299999999999997</v>
      </c>
      <c r="J16" s="3">
        <v>2.9</v>
      </c>
    </row>
    <row r="17" spans="1:10">
      <c r="A17">
        <v>65</v>
      </c>
      <c r="B17">
        <v>100</v>
      </c>
      <c r="C17" s="3">
        <v>58.1</v>
      </c>
      <c r="D17" s="3">
        <v>3.3</v>
      </c>
      <c r="G17">
        <v>65</v>
      </c>
      <c r="H17">
        <v>100</v>
      </c>
      <c r="I17" s="3">
        <v>58.1</v>
      </c>
      <c r="J17" s="3">
        <v>3.3</v>
      </c>
    </row>
    <row r="20" spans="1:10">
      <c r="A20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D35C4-8030-3249-B179-DE7EA554891E}">
  <dimension ref="A1:K29"/>
  <sheetViews>
    <sheetView workbookViewId="0">
      <selection activeCell="B33" sqref="B33"/>
    </sheetView>
  </sheetViews>
  <sheetFormatPr baseColWidth="10" defaultRowHeight="16"/>
  <sheetData>
    <row r="1" spans="1:11">
      <c r="A1" s="4" t="s">
        <v>0</v>
      </c>
    </row>
    <row r="3" spans="1:11">
      <c r="A3" t="s">
        <v>1</v>
      </c>
      <c r="B3" t="s">
        <v>2</v>
      </c>
      <c r="C3" t="s">
        <v>3</v>
      </c>
      <c r="D3" t="s">
        <v>4</v>
      </c>
      <c r="E3" t="s">
        <v>5</v>
      </c>
      <c r="G3" t="s">
        <v>1</v>
      </c>
      <c r="H3" t="s">
        <v>2</v>
      </c>
      <c r="I3" t="s">
        <v>3</v>
      </c>
      <c r="J3" t="s">
        <v>4</v>
      </c>
      <c r="K3" t="s">
        <v>7</v>
      </c>
    </row>
    <row r="4" spans="1:11">
      <c r="A4" s="1">
        <v>0</v>
      </c>
      <c r="B4" s="1">
        <v>8</v>
      </c>
      <c r="C4" s="1">
        <v>68</v>
      </c>
      <c r="D4" s="1">
        <v>55</v>
      </c>
      <c r="E4" s="1">
        <v>77</v>
      </c>
      <c r="G4" s="1">
        <v>0</v>
      </c>
      <c r="H4" s="1">
        <v>4</v>
      </c>
      <c r="I4" s="1">
        <v>68</v>
      </c>
      <c r="J4" s="1">
        <v>55</v>
      </c>
      <c r="K4" s="1">
        <v>77</v>
      </c>
    </row>
    <row r="5" spans="1:11">
      <c r="A5" s="2">
        <v>9</v>
      </c>
      <c r="B5" s="2">
        <v>17</v>
      </c>
      <c r="C5" s="2">
        <v>32</v>
      </c>
      <c r="D5" s="2">
        <v>16</v>
      </c>
      <c r="E5" s="2">
        <v>44</v>
      </c>
      <c r="G5">
        <v>5</v>
      </c>
      <c r="H5">
        <v>11</v>
      </c>
      <c r="I5">
        <f>(B4-G5)/(H5-G5)*C4+(1-(B4-G5)/(H5-G5))*C5</f>
        <v>50</v>
      </c>
      <c r="J5">
        <f>(B4-G5)/(H5-G5)*D4+(1-(B4-G5)/(H5-G5))*D5</f>
        <v>35.5</v>
      </c>
      <c r="K5">
        <f>(B4-G5)/(H5-G5)*E4+(1-(B4-G5)/(H5-G5))*E5</f>
        <v>60.5</v>
      </c>
    </row>
    <row r="6" spans="1:11">
      <c r="A6" s="2">
        <v>18</v>
      </c>
      <c r="B6" s="2">
        <v>49</v>
      </c>
      <c r="C6" s="2">
        <v>33</v>
      </c>
      <c r="D6" s="2">
        <v>21</v>
      </c>
      <c r="E6" s="2">
        <v>44</v>
      </c>
      <c r="G6">
        <v>12</v>
      </c>
      <c r="H6">
        <v>17</v>
      </c>
      <c r="I6" s="2">
        <v>32</v>
      </c>
      <c r="J6" s="2">
        <v>16</v>
      </c>
      <c r="K6" s="2">
        <v>44</v>
      </c>
    </row>
    <row r="7" spans="1:11">
      <c r="A7" s="2">
        <v>50</v>
      </c>
      <c r="B7" s="2">
        <v>64</v>
      </c>
      <c r="C7" s="2">
        <v>30</v>
      </c>
      <c r="D7" s="2">
        <v>13</v>
      </c>
      <c r="E7" s="2">
        <v>44</v>
      </c>
      <c r="G7">
        <v>18</v>
      </c>
      <c r="H7">
        <v>49</v>
      </c>
      <c r="I7" s="2">
        <v>33</v>
      </c>
      <c r="J7" s="2">
        <v>21</v>
      </c>
      <c r="K7" s="2">
        <v>44</v>
      </c>
    </row>
    <row r="8" spans="1:11">
      <c r="A8" s="2">
        <v>65</v>
      </c>
      <c r="B8" s="3">
        <v>100</v>
      </c>
      <c r="C8" s="2">
        <v>17</v>
      </c>
      <c r="D8" s="2">
        <v>-14</v>
      </c>
      <c r="E8" s="2">
        <v>39</v>
      </c>
      <c r="G8">
        <v>50</v>
      </c>
      <c r="H8">
        <v>64</v>
      </c>
      <c r="I8" s="2">
        <v>30</v>
      </c>
      <c r="J8" s="2">
        <v>13</v>
      </c>
      <c r="K8" s="2">
        <v>44</v>
      </c>
    </row>
    <row r="9" spans="1:11">
      <c r="G9">
        <v>65</v>
      </c>
      <c r="H9">
        <v>100</v>
      </c>
      <c r="I9" s="2">
        <v>17</v>
      </c>
      <c r="J9" s="2">
        <v>-14</v>
      </c>
      <c r="K9" s="2">
        <v>39</v>
      </c>
    </row>
    <row r="11" spans="1:11">
      <c r="A11" s="4" t="s">
        <v>8</v>
      </c>
    </row>
    <row r="13" spans="1:11">
      <c r="A13" t="s">
        <v>1</v>
      </c>
      <c r="B13" t="s">
        <v>2</v>
      </c>
      <c r="C13" t="s">
        <v>9</v>
      </c>
      <c r="D13" s="5" t="s">
        <v>10</v>
      </c>
      <c r="G13" t="s">
        <v>1</v>
      </c>
      <c r="H13" t="s">
        <v>2</v>
      </c>
      <c r="I13" t="s">
        <v>9</v>
      </c>
      <c r="J13" s="5" t="s">
        <v>10</v>
      </c>
    </row>
    <row r="14" spans="1:11">
      <c r="A14" s="1">
        <v>0</v>
      </c>
      <c r="B14" s="1">
        <v>4</v>
      </c>
      <c r="C14" s="1">
        <v>67.8</v>
      </c>
      <c r="D14" s="1">
        <v>6.1</v>
      </c>
      <c r="G14" s="1">
        <v>0</v>
      </c>
      <c r="H14" s="1">
        <v>4</v>
      </c>
      <c r="I14" s="1">
        <v>67.8</v>
      </c>
      <c r="J14" s="1">
        <v>6.1</v>
      </c>
    </row>
    <row r="15" spans="1:11">
      <c r="A15">
        <v>5</v>
      </c>
      <c r="B15">
        <v>12</v>
      </c>
      <c r="C15">
        <v>58.3</v>
      </c>
      <c r="D15">
        <v>4.9000000000000004</v>
      </c>
      <c r="G15">
        <v>5</v>
      </c>
      <c r="H15">
        <v>11</v>
      </c>
      <c r="I15">
        <v>58.3</v>
      </c>
      <c r="J15">
        <v>4.9000000000000004</v>
      </c>
    </row>
    <row r="16" spans="1:11">
      <c r="A16">
        <v>13</v>
      </c>
      <c r="B16">
        <v>17</v>
      </c>
      <c r="C16" s="2">
        <v>48.7</v>
      </c>
      <c r="D16" s="3">
        <v>5.4</v>
      </c>
      <c r="G16">
        <v>12</v>
      </c>
      <c r="H16">
        <v>17</v>
      </c>
      <c r="I16" s="2">
        <v>48.7</v>
      </c>
      <c r="J16" s="3">
        <v>5.4</v>
      </c>
    </row>
    <row r="17" spans="1:10">
      <c r="A17">
        <v>18</v>
      </c>
      <c r="B17">
        <v>49</v>
      </c>
      <c r="C17" s="3">
        <v>25.3</v>
      </c>
      <c r="D17" s="3">
        <v>2</v>
      </c>
      <c r="G17">
        <v>18</v>
      </c>
      <c r="H17">
        <v>49</v>
      </c>
      <c r="I17" s="3">
        <v>25.3</v>
      </c>
      <c r="J17" s="3">
        <v>2</v>
      </c>
    </row>
    <row r="18" spans="1:10">
      <c r="A18">
        <v>50</v>
      </c>
      <c r="B18">
        <v>64</v>
      </c>
      <c r="C18" s="3">
        <v>39.299999999999997</v>
      </c>
      <c r="D18" s="3">
        <v>2.9</v>
      </c>
      <c r="G18">
        <v>50</v>
      </c>
      <c r="H18">
        <v>64</v>
      </c>
      <c r="I18" s="3">
        <v>39.299999999999997</v>
      </c>
      <c r="J18" s="3">
        <v>2.9</v>
      </c>
    </row>
    <row r="19" spans="1:10">
      <c r="A19">
        <v>65</v>
      </c>
      <c r="B19">
        <v>100</v>
      </c>
      <c r="C19" s="3">
        <v>58.1</v>
      </c>
      <c r="D19" s="3">
        <v>3.3</v>
      </c>
      <c r="G19">
        <v>65</v>
      </c>
      <c r="H19">
        <v>100</v>
      </c>
      <c r="I19" s="3">
        <v>58.1</v>
      </c>
      <c r="J19" s="3">
        <v>3.3</v>
      </c>
    </row>
    <row r="22" spans="1:10">
      <c r="A22" s="6" t="s">
        <v>11</v>
      </c>
      <c r="B22" s="6" t="s">
        <v>12</v>
      </c>
      <c r="C22" s="6" t="s">
        <v>13</v>
      </c>
      <c r="D22" s="6" t="s">
        <v>14</v>
      </c>
      <c r="E22" s="7" t="s">
        <v>15</v>
      </c>
      <c r="F22" s="6" t="s">
        <v>16</v>
      </c>
    </row>
    <row r="23" spans="1:10">
      <c r="A23" s="6" t="s">
        <v>17</v>
      </c>
      <c r="B23" s="6">
        <v>20244518</v>
      </c>
      <c r="C23" s="6">
        <v>1711977</v>
      </c>
      <c r="D23" s="6">
        <v>1582</v>
      </c>
      <c r="E23" s="6">
        <v>2.7</v>
      </c>
      <c r="F23" s="6">
        <v>143.44</v>
      </c>
    </row>
    <row r="24" spans="1:10">
      <c r="A24" s="6" t="s">
        <v>18</v>
      </c>
      <c r="B24" s="6">
        <v>53889649</v>
      </c>
      <c r="C24" s="6">
        <v>4426785</v>
      </c>
      <c r="D24" s="6">
        <v>1526</v>
      </c>
      <c r="E24" s="6">
        <v>2.7</v>
      </c>
      <c r="F24" s="6">
        <v>364.71</v>
      </c>
    </row>
    <row r="25" spans="1:10">
      <c r="A25" s="6" t="s">
        <v>19</v>
      </c>
      <c r="B25" s="6">
        <v>135603744</v>
      </c>
      <c r="C25" s="6">
        <v>11861570</v>
      </c>
      <c r="D25" s="6">
        <v>3342</v>
      </c>
      <c r="E25" s="6">
        <v>2.7</v>
      </c>
      <c r="F25" s="6">
        <v>178.16</v>
      </c>
    </row>
    <row r="26" spans="1:10">
      <c r="A26" s="6" t="s">
        <v>20</v>
      </c>
      <c r="B26" s="6">
        <v>57410443</v>
      </c>
      <c r="C26" s="6">
        <v>4764179</v>
      </c>
      <c r="D26" s="6">
        <v>1715</v>
      </c>
      <c r="E26" s="6">
        <v>2.7</v>
      </c>
      <c r="F26" s="6">
        <v>94.3</v>
      </c>
    </row>
    <row r="27" spans="1:10">
      <c r="A27" s="6" t="s">
        <v>6</v>
      </c>
      <c r="B27" s="6">
        <v>39623175</v>
      </c>
      <c r="C27" s="6">
        <v>2913828</v>
      </c>
      <c r="D27" s="6">
        <v>873</v>
      </c>
      <c r="E27" s="6">
        <v>2.7</v>
      </c>
      <c r="F27" s="6">
        <v>11</v>
      </c>
    </row>
    <row r="28" spans="1:10">
      <c r="A28" s="8"/>
    </row>
    <row r="29" spans="1:10">
      <c r="A29" s="9" t="s">
        <v>21</v>
      </c>
      <c r="B29" s="10" t="s">
        <v>22</v>
      </c>
      <c r="C29" s="10" t="s">
        <v>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79407-BBCB-5D49-8040-51D197024079}">
  <dimension ref="A1:Q38"/>
  <sheetViews>
    <sheetView tabSelected="1" workbookViewId="0">
      <selection activeCell="C19" sqref="C19:Q19"/>
    </sheetView>
  </sheetViews>
  <sheetFormatPr baseColWidth="10" defaultRowHeight="16"/>
  <sheetData>
    <row r="1" spans="1:17">
      <c r="A1" s="4" t="s">
        <v>47</v>
      </c>
    </row>
    <row r="2" spans="1:17" ht="17" thickBot="1">
      <c r="A2" s="11"/>
      <c r="B2" s="12"/>
      <c r="C2" s="36" t="s">
        <v>24</v>
      </c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</row>
    <row r="3" spans="1:17" ht="17" thickBot="1">
      <c r="A3" s="37" t="s">
        <v>25</v>
      </c>
      <c r="B3" s="38"/>
      <c r="C3" s="13" t="s">
        <v>26</v>
      </c>
      <c r="D3" s="18" t="s">
        <v>39</v>
      </c>
      <c r="E3" s="19" t="s">
        <v>40</v>
      </c>
      <c r="F3" s="14" t="s">
        <v>27</v>
      </c>
      <c r="G3" s="14" t="s">
        <v>28</v>
      </c>
      <c r="H3" s="14" t="s">
        <v>29</v>
      </c>
      <c r="I3" s="14" t="s">
        <v>30</v>
      </c>
      <c r="J3" s="14" t="s">
        <v>31</v>
      </c>
      <c r="K3" s="14" t="s">
        <v>32</v>
      </c>
      <c r="L3" s="14" t="s">
        <v>33</v>
      </c>
      <c r="M3" s="14" t="s">
        <v>34</v>
      </c>
      <c r="N3" s="14" t="s">
        <v>35</v>
      </c>
      <c r="O3" s="14" t="s">
        <v>36</v>
      </c>
      <c r="P3" s="14" t="s">
        <v>37</v>
      </c>
      <c r="Q3" s="14" t="s">
        <v>38</v>
      </c>
    </row>
    <row r="4" spans="1:17">
      <c r="A4" s="11"/>
      <c r="B4" s="12" t="s">
        <v>26</v>
      </c>
      <c r="C4" s="15">
        <v>1.92</v>
      </c>
      <c r="D4" s="15">
        <v>0.65</v>
      </c>
      <c r="E4" s="15">
        <v>0.41</v>
      </c>
      <c r="F4" s="15">
        <v>0.24</v>
      </c>
      <c r="G4" s="15">
        <v>0.46</v>
      </c>
      <c r="H4" s="15">
        <v>0.73</v>
      </c>
      <c r="I4" s="15">
        <v>0.67</v>
      </c>
      <c r="J4" s="15">
        <v>0.83</v>
      </c>
      <c r="K4" s="15">
        <v>0.24</v>
      </c>
      <c r="L4" s="15">
        <v>0.22</v>
      </c>
      <c r="M4" s="15">
        <v>0.36</v>
      </c>
      <c r="N4" s="15">
        <v>0.2</v>
      </c>
      <c r="O4" s="15">
        <v>0.2</v>
      </c>
      <c r="P4" s="15">
        <v>0.26</v>
      </c>
      <c r="Q4" s="15">
        <v>0.13</v>
      </c>
    </row>
    <row r="5" spans="1:17">
      <c r="A5" s="11"/>
      <c r="B5" s="16" t="s">
        <v>39</v>
      </c>
      <c r="C5" s="15">
        <v>0.95</v>
      </c>
      <c r="D5" s="15">
        <v>6.64</v>
      </c>
      <c r="E5" s="15">
        <v>1.0900000000000001</v>
      </c>
      <c r="F5" s="15">
        <v>0.73</v>
      </c>
      <c r="G5" s="15">
        <v>0.61</v>
      </c>
      <c r="H5" s="15">
        <v>0.75</v>
      </c>
      <c r="I5" s="15">
        <v>0.95</v>
      </c>
      <c r="J5" s="15">
        <v>1.39</v>
      </c>
      <c r="K5" s="15">
        <v>0.9</v>
      </c>
      <c r="L5" s="15">
        <v>0.16</v>
      </c>
      <c r="M5" s="15">
        <v>0.3</v>
      </c>
      <c r="N5" s="15">
        <v>0.22</v>
      </c>
      <c r="O5" s="15">
        <v>0.5</v>
      </c>
      <c r="P5" s="15">
        <v>0.48</v>
      </c>
      <c r="Q5" s="15">
        <v>0.2</v>
      </c>
    </row>
    <row r="6" spans="1:17">
      <c r="A6" s="11"/>
      <c r="B6" s="17" t="s">
        <v>40</v>
      </c>
      <c r="C6" s="15">
        <v>0.48</v>
      </c>
      <c r="D6" s="15">
        <v>1.31</v>
      </c>
      <c r="E6" s="15">
        <v>6.85</v>
      </c>
      <c r="F6" s="15">
        <v>1.52</v>
      </c>
      <c r="G6" s="15">
        <v>0.27</v>
      </c>
      <c r="H6" s="15">
        <v>0.31</v>
      </c>
      <c r="I6" s="15">
        <v>0.48</v>
      </c>
      <c r="J6" s="15">
        <v>0.76</v>
      </c>
      <c r="K6" s="15">
        <v>1</v>
      </c>
      <c r="L6" s="15">
        <v>0.69</v>
      </c>
      <c r="M6" s="15">
        <v>0.32</v>
      </c>
      <c r="N6" s="15">
        <v>0.44</v>
      </c>
      <c r="O6" s="15">
        <v>0.27</v>
      </c>
      <c r="P6" s="15">
        <v>0.41</v>
      </c>
      <c r="Q6" s="15">
        <v>0.33</v>
      </c>
    </row>
    <row r="7" spans="1:17">
      <c r="A7" s="11"/>
      <c r="B7" s="12" t="s">
        <v>27</v>
      </c>
      <c r="C7" s="15">
        <v>0.33</v>
      </c>
      <c r="D7" s="15">
        <v>0.34</v>
      </c>
      <c r="E7" s="15">
        <v>1.03</v>
      </c>
      <c r="F7" s="15">
        <v>6.71</v>
      </c>
      <c r="G7" s="15">
        <v>1.58</v>
      </c>
      <c r="H7" s="15">
        <v>0.73</v>
      </c>
      <c r="I7" s="15">
        <v>0.42</v>
      </c>
      <c r="J7" s="15">
        <v>0.56000000000000005</v>
      </c>
      <c r="K7" s="15">
        <v>0.85</v>
      </c>
      <c r="L7" s="15">
        <v>1.1599999999999999</v>
      </c>
      <c r="M7" s="15">
        <v>0.7</v>
      </c>
      <c r="N7" s="15">
        <v>0.3</v>
      </c>
      <c r="O7" s="15">
        <v>0.2</v>
      </c>
      <c r="P7" s="15">
        <v>0.48</v>
      </c>
      <c r="Q7" s="15">
        <v>0.63</v>
      </c>
    </row>
    <row r="8" spans="1:17">
      <c r="A8" s="11"/>
      <c r="B8" s="12" t="s">
        <v>28</v>
      </c>
      <c r="C8" s="15">
        <v>0.45</v>
      </c>
      <c r="D8" s="15">
        <v>0.3</v>
      </c>
      <c r="E8" s="15">
        <v>0.22</v>
      </c>
      <c r="F8" s="15">
        <v>0.93</v>
      </c>
      <c r="G8" s="15">
        <v>2.59</v>
      </c>
      <c r="H8" s="15">
        <v>1.49</v>
      </c>
      <c r="I8" s="15">
        <v>0.75</v>
      </c>
      <c r="J8" s="15">
        <v>0.63</v>
      </c>
      <c r="K8" s="15">
        <v>0.77</v>
      </c>
      <c r="L8" s="15">
        <v>0.87</v>
      </c>
      <c r="M8" s="15">
        <v>0.88</v>
      </c>
      <c r="N8" s="15">
        <v>0.61</v>
      </c>
      <c r="O8" s="15">
        <v>0.53</v>
      </c>
      <c r="P8" s="15">
        <v>0.37</v>
      </c>
      <c r="Q8" s="15">
        <v>0.33</v>
      </c>
    </row>
    <row r="9" spans="1:17">
      <c r="A9" s="11"/>
      <c r="B9" s="12" t="s">
        <v>29</v>
      </c>
      <c r="C9" s="15">
        <v>0.79</v>
      </c>
      <c r="D9" s="15">
        <v>0.66</v>
      </c>
      <c r="E9" s="15">
        <v>0.44</v>
      </c>
      <c r="F9" s="15">
        <v>0.74</v>
      </c>
      <c r="G9" s="15">
        <v>1.29</v>
      </c>
      <c r="H9" s="15">
        <v>1.83</v>
      </c>
      <c r="I9" s="15">
        <v>0.97</v>
      </c>
      <c r="J9" s="15">
        <v>0.71</v>
      </c>
      <c r="K9" s="15">
        <v>0.74</v>
      </c>
      <c r="L9" s="15">
        <v>0.85</v>
      </c>
      <c r="M9" s="15">
        <v>0.88</v>
      </c>
      <c r="N9" s="15">
        <v>0.87</v>
      </c>
      <c r="O9" s="15">
        <v>0.67</v>
      </c>
      <c r="P9" s="15">
        <v>0.74</v>
      </c>
      <c r="Q9" s="15">
        <v>0.33</v>
      </c>
    </row>
    <row r="10" spans="1:17">
      <c r="A10" s="11"/>
      <c r="B10" s="12" t="s">
        <v>30</v>
      </c>
      <c r="C10" s="15">
        <v>0.97</v>
      </c>
      <c r="D10" s="15">
        <v>1.07</v>
      </c>
      <c r="E10" s="15">
        <v>0.62</v>
      </c>
      <c r="F10" s="15">
        <v>0.5</v>
      </c>
      <c r="G10" s="15">
        <v>0.88</v>
      </c>
      <c r="H10" s="15">
        <v>1.19</v>
      </c>
      <c r="I10" s="15">
        <v>1.67</v>
      </c>
      <c r="J10" s="15">
        <v>0.89</v>
      </c>
      <c r="K10" s="15">
        <v>1.02</v>
      </c>
      <c r="L10" s="15">
        <v>0.91</v>
      </c>
      <c r="M10" s="15">
        <v>0.92</v>
      </c>
      <c r="N10" s="15">
        <v>0.61</v>
      </c>
      <c r="O10" s="15">
        <v>0.76</v>
      </c>
      <c r="P10" s="15">
        <v>0.63</v>
      </c>
      <c r="Q10" s="15">
        <v>0.27</v>
      </c>
    </row>
    <row r="11" spans="1:17">
      <c r="A11" s="11"/>
      <c r="B11" s="12" t="s">
        <v>31</v>
      </c>
      <c r="C11" s="15">
        <v>1.02</v>
      </c>
      <c r="D11" s="15">
        <v>0.98</v>
      </c>
      <c r="E11" s="15">
        <v>1.26</v>
      </c>
      <c r="F11" s="15">
        <v>1.0900000000000001</v>
      </c>
      <c r="G11" s="15">
        <v>0.76</v>
      </c>
      <c r="H11" s="15">
        <v>0.95</v>
      </c>
      <c r="I11" s="15">
        <v>1.53</v>
      </c>
      <c r="J11" s="15">
        <v>1.5</v>
      </c>
      <c r="K11" s="15">
        <v>1.32</v>
      </c>
      <c r="L11" s="15">
        <v>1.0900000000000001</v>
      </c>
      <c r="M11" s="15">
        <v>0.83</v>
      </c>
      <c r="N11" s="15">
        <v>0.69</v>
      </c>
      <c r="O11" s="15">
        <v>1.02</v>
      </c>
      <c r="P11" s="15">
        <v>0.96</v>
      </c>
      <c r="Q11" s="15">
        <v>0.2</v>
      </c>
    </row>
    <row r="12" spans="1:17">
      <c r="A12" s="11"/>
      <c r="B12" s="12" t="s">
        <v>32</v>
      </c>
      <c r="C12" s="15">
        <v>0.55000000000000004</v>
      </c>
      <c r="D12" s="15">
        <v>1</v>
      </c>
      <c r="E12" s="15">
        <v>1.1399999999999999</v>
      </c>
      <c r="F12" s="15">
        <v>0.94</v>
      </c>
      <c r="G12" s="15">
        <v>0.73</v>
      </c>
      <c r="H12" s="15">
        <v>0.88</v>
      </c>
      <c r="I12" s="15">
        <v>0.82</v>
      </c>
      <c r="J12" s="15">
        <v>1.23</v>
      </c>
      <c r="K12" s="15">
        <v>1.35</v>
      </c>
      <c r="L12" s="15">
        <v>1.27</v>
      </c>
      <c r="M12" s="15">
        <v>0.89</v>
      </c>
      <c r="N12" s="15">
        <v>0.67</v>
      </c>
      <c r="O12" s="15">
        <v>0.94</v>
      </c>
      <c r="P12" s="15">
        <v>0.81</v>
      </c>
      <c r="Q12" s="15">
        <v>0.8</v>
      </c>
    </row>
    <row r="13" spans="1:17">
      <c r="A13" s="11"/>
      <c r="B13" s="12" t="s">
        <v>33</v>
      </c>
      <c r="C13" s="15">
        <v>0.28999999999999998</v>
      </c>
      <c r="D13" s="15">
        <v>0.54</v>
      </c>
      <c r="E13" s="15">
        <v>0.56999999999999995</v>
      </c>
      <c r="F13" s="15">
        <v>0.77</v>
      </c>
      <c r="G13" s="15">
        <v>0.97</v>
      </c>
      <c r="H13" s="15">
        <v>0.93</v>
      </c>
      <c r="I13" s="15">
        <v>0.56999999999999995</v>
      </c>
      <c r="J13" s="15">
        <v>0.8</v>
      </c>
      <c r="K13" s="15">
        <v>1.32</v>
      </c>
      <c r="L13" s="15">
        <v>1.87</v>
      </c>
      <c r="M13" s="15">
        <v>0.61</v>
      </c>
      <c r="N13" s="15">
        <v>0.8</v>
      </c>
      <c r="O13" s="15">
        <v>0.61</v>
      </c>
      <c r="P13" s="15">
        <v>0.59</v>
      </c>
      <c r="Q13" s="15">
        <v>0.56999999999999995</v>
      </c>
    </row>
    <row r="14" spans="1:17">
      <c r="A14" s="11"/>
      <c r="B14" s="12" t="s">
        <v>34</v>
      </c>
      <c r="C14" s="15">
        <v>0.33</v>
      </c>
      <c r="D14" s="15">
        <v>0.38</v>
      </c>
      <c r="E14" s="15">
        <v>0.4</v>
      </c>
      <c r="F14" s="15">
        <v>0.41</v>
      </c>
      <c r="G14" s="15">
        <v>0.44</v>
      </c>
      <c r="H14" s="15">
        <v>0.85</v>
      </c>
      <c r="I14" s="15">
        <v>0.6</v>
      </c>
      <c r="J14" s="15">
        <v>0.61</v>
      </c>
      <c r="K14" s="15">
        <v>0.71</v>
      </c>
      <c r="L14" s="15">
        <v>0.95</v>
      </c>
      <c r="M14" s="15">
        <v>0.74</v>
      </c>
      <c r="N14" s="15">
        <v>1.06</v>
      </c>
      <c r="O14" s="15">
        <v>0.59</v>
      </c>
      <c r="P14" s="15">
        <v>0.56000000000000005</v>
      </c>
      <c r="Q14" s="15">
        <v>0.56999999999999995</v>
      </c>
    </row>
    <row r="15" spans="1:17">
      <c r="A15" s="11"/>
      <c r="B15" s="12" t="s">
        <v>35</v>
      </c>
      <c r="C15" s="15">
        <v>0.31</v>
      </c>
      <c r="D15" s="15">
        <v>0.21</v>
      </c>
      <c r="E15" s="15">
        <v>0.25</v>
      </c>
      <c r="F15" s="15">
        <v>0.33</v>
      </c>
      <c r="G15" s="15">
        <v>0.39</v>
      </c>
      <c r="H15" s="15">
        <v>0.53</v>
      </c>
      <c r="I15" s="15">
        <v>0.68</v>
      </c>
      <c r="J15" s="15">
        <v>0.53</v>
      </c>
      <c r="K15" s="15">
        <v>0.55000000000000004</v>
      </c>
      <c r="L15" s="15">
        <v>0.51</v>
      </c>
      <c r="M15" s="15">
        <v>0.82</v>
      </c>
      <c r="N15" s="15">
        <v>1.17</v>
      </c>
      <c r="O15" s="15">
        <v>0.85</v>
      </c>
      <c r="P15" s="15">
        <v>0.85</v>
      </c>
      <c r="Q15" s="15">
        <v>0.33</v>
      </c>
    </row>
    <row r="16" spans="1:17">
      <c r="A16" s="11"/>
      <c r="B16" s="12" t="s">
        <v>36</v>
      </c>
      <c r="C16" s="15">
        <v>0.26</v>
      </c>
      <c r="D16" s="15">
        <v>0.25</v>
      </c>
      <c r="E16" s="15">
        <v>0.19</v>
      </c>
      <c r="F16" s="15">
        <v>0.24</v>
      </c>
      <c r="G16" s="15">
        <v>0.19</v>
      </c>
      <c r="H16" s="15">
        <v>0.34</v>
      </c>
      <c r="I16" s="15">
        <v>0.4</v>
      </c>
      <c r="J16" s="15">
        <v>0.39</v>
      </c>
      <c r="K16" s="15">
        <v>0.47</v>
      </c>
      <c r="L16" s="15">
        <v>0.55000000000000004</v>
      </c>
      <c r="M16" s="15">
        <v>0.41</v>
      </c>
      <c r="N16" s="15">
        <v>0.78</v>
      </c>
      <c r="O16" s="15">
        <v>0.65</v>
      </c>
      <c r="P16" s="15">
        <v>0.85</v>
      </c>
      <c r="Q16" s="15">
        <v>0.56999999999999995</v>
      </c>
    </row>
    <row r="17" spans="1:17">
      <c r="A17" s="11"/>
      <c r="B17" s="12" t="s">
        <v>37</v>
      </c>
      <c r="C17" s="15">
        <v>0.09</v>
      </c>
      <c r="D17" s="15">
        <v>0.11</v>
      </c>
      <c r="E17" s="15">
        <v>0.12</v>
      </c>
      <c r="F17" s="15">
        <v>0.2</v>
      </c>
      <c r="G17" s="15">
        <v>0.19</v>
      </c>
      <c r="H17" s="15">
        <v>0.22</v>
      </c>
      <c r="I17" s="15">
        <v>0.13</v>
      </c>
      <c r="J17" s="15">
        <v>0.3</v>
      </c>
      <c r="K17" s="15">
        <v>0.23</v>
      </c>
      <c r="L17" s="15">
        <v>0.13</v>
      </c>
      <c r="M17" s="15">
        <v>0.21</v>
      </c>
      <c r="N17" s="15">
        <v>0.28000000000000003</v>
      </c>
      <c r="O17" s="15">
        <v>0.36</v>
      </c>
      <c r="P17" s="15">
        <v>0.7</v>
      </c>
      <c r="Q17" s="15">
        <v>0.6</v>
      </c>
    </row>
    <row r="18" spans="1:17">
      <c r="A18" s="11"/>
      <c r="B18" s="12" t="s">
        <v>38</v>
      </c>
      <c r="C18" s="15">
        <v>0.14000000000000001</v>
      </c>
      <c r="D18" s="15">
        <v>0.15</v>
      </c>
      <c r="E18" s="15">
        <v>0.21</v>
      </c>
      <c r="F18" s="15">
        <v>0.1</v>
      </c>
      <c r="G18" s="15">
        <v>0.24</v>
      </c>
      <c r="H18" s="15">
        <v>0.17</v>
      </c>
      <c r="I18" s="15">
        <v>0.15</v>
      </c>
      <c r="J18" s="15">
        <v>0.41</v>
      </c>
      <c r="K18" s="15">
        <v>0.5</v>
      </c>
      <c r="L18" s="15">
        <v>0.71</v>
      </c>
      <c r="M18" s="15">
        <v>0.53</v>
      </c>
      <c r="N18" s="15">
        <v>0.76</v>
      </c>
      <c r="O18" s="15">
        <v>0.47</v>
      </c>
      <c r="P18" s="15">
        <v>0.74</v>
      </c>
      <c r="Q18" s="15">
        <v>1.47</v>
      </c>
    </row>
    <row r="21" spans="1:17">
      <c r="A21" s="4" t="s">
        <v>48</v>
      </c>
      <c r="B21">
        <v>1</v>
      </c>
      <c r="C21">
        <f>B21+1</f>
        <v>2</v>
      </c>
      <c r="D21">
        <f t="shared" ref="D21:P21" si="0">C21+1</f>
        <v>3</v>
      </c>
      <c r="E21">
        <f t="shared" si="0"/>
        <v>4</v>
      </c>
      <c r="F21">
        <f t="shared" si="0"/>
        <v>5</v>
      </c>
      <c r="G21">
        <f t="shared" si="0"/>
        <v>6</v>
      </c>
      <c r="H21">
        <f t="shared" si="0"/>
        <v>7</v>
      </c>
      <c r="I21">
        <f t="shared" si="0"/>
        <v>8</v>
      </c>
      <c r="J21">
        <f t="shared" si="0"/>
        <v>9</v>
      </c>
      <c r="K21">
        <f t="shared" si="0"/>
        <v>10</v>
      </c>
      <c r="L21">
        <f t="shared" si="0"/>
        <v>11</v>
      </c>
      <c r="M21">
        <f t="shared" si="0"/>
        <v>12</v>
      </c>
      <c r="N21">
        <f t="shared" si="0"/>
        <v>13</v>
      </c>
      <c r="O21">
        <f t="shared" si="0"/>
        <v>14</v>
      </c>
      <c r="P21">
        <f t="shared" si="0"/>
        <v>15</v>
      </c>
    </row>
    <row r="22" spans="1:17">
      <c r="B22" s="12" t="s">
        <v>26</v>
      </c>
      <c r="C22" s="16" t="s">
        <v>39</v>
      </c>
      <c r="D22" s="17" t="s">
        <v>40</v>
      </c>
      <c r="E22" s="12" t="s">
        <v>27</v>
      </c>
      <c r="F22" s="12" t="s">
        <v>28</v>
      </c>
      <c r="G22" s="12" t="s">
        <v>29</v>
      </c>
      <c r="H22" s="12" t="s">
        <v>30</v>
      </c>
      <c r="I22" s="12" t="s">
        <v>31</v>
      </c>
      <c r="J22" s="12" t="s">
        <v>32</v>
      </c>
      <c r="K22" s="12" t="s">
        <v>33</v>
      </c>
      <c r="L22" s="12" t="s">
        <v>34</v>
      </c>
      <c r="M22" s="12" t="s">
        <v>35</v>
      </c>
      <c r="N22" s="12" t="s">
        <v>36</v>
      </c>
      <c r="O22" s="12" t="s">
        <v>37</v>
      </c>
      <c r="P22" s="12" t="s">
        <v>38</v>
      </c>
    </row>
    <row r="23" spans="1:17">
      <c r="A23" s="12" t="s">
        <v>41</v>
      </c>
      <c r="B23" s="15">
        <v>1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</row>
    <row r="24" spans="1:17">
      <c r="A24" s="16" t="s">
        <v>42</v>
      </c>
      <c r="B24">
        <v>0</v>
      </c>
      <c r="C24" s="22">
        <v>1</v>
      </c>
      <c r="D24" s="23">
        <f>2/5</f>
        <v>0.4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</row>
    <row r="25" spans="1:17">
      <c r="A25" s="17" t="s">
        <v>43</v>
      </c>
      <c r="B25">
        <v>0</v>
      </c>
      <c r="C25">
        <v>0</v>
      </c>
      <c r="D25">
        <f>3/5</f>
        <v>0.6</v>
      </c>
      <c r="E25">
        <f>3/5</f>
        <v>0.6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</row>
    <row r="26" spans="1:17">
      <c r="A26" s="20" t="s">
        <v>44</v>
      </c>
      <c r="B26">
        <v>0</v>
      </c>
      <c r="C26">
        <v>0</v>
      </c>
      <c r="D26">
        <v>0</v>
      </c>
      <c r="E26">
        <f>2/5</f>
        <v>0.4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0</v>
      </c>
      <c r="M26">
        <v>0</v>
      </c>
      <c r="N26">
        <v>0</v>
      </c>
      <c r="O26">
        <v>0</v>
      </c>
      <c r="P26">
        <v>0</v>
      </c>
    </row>
    <row r="27" spans="1:17">
      <c r="A27" s="20" t="s">
        <v>45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1</v>
      </c>
      <c r="M27">
        <v>1</v>
      </c>
      <c r="N27">
        <v>1</v>
      </c>
      <c r="O27">
        <v>0</v>
      </c>
      <c r="P27">
        <v>0</v>
      </c>
    </row>
    <row r="28" spans="1:17">
      <c r="A28" s="20" t="s">
        <v>46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1</v>
      </c>
      <c r="P28">
        <v>1</v>
      </c>
    </row>
    <row r="29" spans="1:17">
      <c r="D29" s="21"/>
    </row>
    <row r="30" spans="1:17">
      <c r="D30" s="21"/>
    </row>
    <row r="31" spans="1:17">
      <c r="A31" s="24"/>
      <c r="D31" s="21"/>
    </row>
    <row r="32" spans="1:17">
      <c r="A32" s="4" t="s">
        <v>59</v>
      </c>
      <c r="D32" s="21"/>
    </row>
    <row r="33" spans="1:17">
      <c r="A33" t="s">
        <v>57</v>
      </c>
      <c r="B33" s="34">
        <v>5.6800000000000003E-2</v>
      </c>
      <c r="C33" s="34">
        <v>5.9700000000000003E-2</v>
      </c>
      <c r="D33" s="34">
        <v>6.4100000000000004E-2</v>
      </c>
      <c r="E33" s="34">
        <v>6.5600000000000006E-2</v>
      </c>
      <c r="F33" s="34">
        <v>6.4199999999999993E-2</v>
      </c>
      <c r="G33" s="34">
        <v>6.1600000000000002E-2</v>
      </c>
      <c r="H33" s="34">
        <v>7.0300000000000001E-2</v>
      </c>
      <c r="I33" s="34">
        <v>7.7700000000000005E-2</v>
      </c>
      <c r="J33" s="34">
        <v>7.5899999999999995E-2</v>
      </c>
      <c r="K33" s="34">
        <v>6.6500000000000004E-2</v>
      </c>
      <c r="L33" s="34">
        <v>6.1400000000000003E-2</v>
      </c>
      <c r="M33" s="34">
        <v>6.4799999999999996E-2</v>
      </c>
      <c r="N33" s="34">
        <v>5.11E-2</v>
      </c>
      <c r="O33" s="34">
        <v>4.4999999999999998E-2</v>
      </c>
      <c r="P33" s="34">
        <v>0.1152</v>
      </c>
      <c r="Q33" s="33"/>
    </row>
    <row r="34" spans="1:17">
      <c r="A34" t="s">
        <v>58</v>
      </c>
      <c r="B34" s="34">
        <v>9.3899999999999997E-2</v>
      </c>
      <c r="C34" s="34">
        <v>0.1008</v>
      </c>
      <c r="D34" s="34">
        <v>0.1008</v>
      </c>
      <c r="E34" s="34">
        <v>0.1038</v>
      </c>
      <c r="F34" s="34">
        <v>5.8299999999999998E-2</v>
      </c>
      <c r="G34" s="34">
        <v>5.8299999999999998E-2</v>
      </c>
      <c r="H34" s="34">
        <v>5.9299999999999999E-2</v>
      </c>
      <c r="I34" s="34">
        <v>6.9199999999999998E-2</v>
      </c>
      <c r="J34" s="34">
        <v>6.13E-2</v>
      </c>
      <c r="K34" s="34">
        <v>5.4300000000000001E-2</v>
      </c>
      <c r="L34" s="34">
        <v>6.5199999999999994E-2</v>
      </c>
      <c r="M34" s="34">
        <v>5.3400000000000003E-2</v>
      </c>
      <c r="N34" s="34">
        <v>6.5199999999999994E-2</v>
      </c>
      <c r="O34" s="34">
        <v>2.6700000000000002E-2</v>
      </c>
      <c r="P34" s="34">
        <v>2.9600000000000001E-2</v>
      </c>
      <c r="Q34" s="33"/>
    </row>
    <row r="35" spans="1:17">
      <c r="B35" s="35"/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</row>
    <row r="38" spans="1:17">
      <c r="A38" s="2"/>
    </row>
  </sheetData>
  <mergeCells count="2">
    <mergeCell ref="C2:Q2"/>
    <mergeCell ref="A3:B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Vaccine_Data</vt:lpstr>
      <vt:lpstr>Contact_matrix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2020-08-08T11:41:10Z</dcterms:created>
  <dcterms:modified xsi:type="dcterms:W3CDTF">2021-03-24T19:08:28Z</dcterms:modified>
</cp:coreProperties>
</file>