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indrin\Google Drive\FAC\Editais2017\Aladin\"/>
    </mc:Choice>
  </mc:AlternateContent>
  <bookViews>
    <workbookView xWindow="0" yWindow="0" windowWidth="4080" windowHeight="10350" xr2:uid="{443E74C7-4ADB-41E4-AEF0-F069B8C5DEAF}"/>
  </bookViews>
  <sheets>
    <sheet name="Orçamento" sheetId="1" r:id="rId1"/>
    <sheet name="MãoDeObra" sheetId="3" r:id="rId2"/>
    <sheet name="Serviços" sheetId="4" r:id="rId3"/>
  </sheets>
  <definedNames>
    <definedName name="_xlnm.Print_Area" localSheetId="0">Orçamento!$A$1:$L$48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K28" i="1" l="1"/>
  <c r="A28" i="1"/>
  <c r="K26" i="1"/>
  <c r="K16" i="1"/>
  <c r="K17" i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K302" i="1" l="1"/>
  <c r="A302" i="1"/>
  <c r="K301" i="1"/>
  <c r="A301" i="1"/>
  <c r="K300" i="1"/>
  <c r="A300" i="1"/>
  <c r="K299" i="1"/>
  <c r="A299" i="1"/>
  <c r="K298" i="1"/>
  <c r="A298" i="1"/>
  <c r="K297" i="1"/>
  <c r="A297" i="1"/>
  <c r="K296" i="1"/>
  <c r="A296" i="1"/>
  <c r="K295" i="1"/>
  <c r="A295" i="1"/>
  <c r="K294" i="1"/>
  <c r="A294" i="1"/>
  <c r="K293" i="1"/>
  <c r="A293" i="1"/>
  <c r="K292" i="1"/>
  <c r="A292" i="1"/>
  <c r="K291" i="1"/>
  <c r="A291" i="1"/>
  <c r="K290" i="1"/>
  <c r="A290" i="1"/>
  <c r="K289" i="1"/>
  <c r="A289" i="1"/>
  <c r="K288" i="1"/>
  <c r="A288" i="1"/>
  <c r="K287" i="1"/>
  <c r="A287" i="1"/>
  <c r="K286" i="1"/>
  <c r="A286" i="1"/>
  <c r="K285" i="1"/>
  <c r="A285" i="1"/>
  <c r="K284" i="1"/>
  <c r="A284" i="1"/>
  <c r="K283" i="1"/>
  <c r="A283" i="1"/>
  <c r="K282" i="1"/>
  <c r="A282" i="1"/>
  <c r="K281" i="1"/>
  <c r="A281" i="1"/>
  <c r="K280" i="1"/>
  <c r="A280" i="1"/>
  <c r="K279" i="1"/>
  <c r="A279" i="1"/>
  <c r="K278" i="1"/>
  <c r="A278" i="1"/>
  <c r="K277" i="1"/>
  <c r="A277" i="1"/>
  <c r="K276" i="1"/>
  <c r="A276" i="1"/>
  <c r="K275" i="1"/>
  <c r="A275" i="1"/>
  <c r="K274" i="1"/>
  <c r="A274" i="1"/>
  <c r="K273" i="1"/>
  <c r="A273" i="1"/>
  <c r="K272" i="1"/>
  <c r="A272" i="1"/>
  <c r="K271" i="1"/>
  <c r="A271" i="1"/>
  <c r="K270" i="1"/>
  <c r="A270" i="1"/>
  <c r="K269" i="1"/>
  <c r="A269" i="1"/>
  <c r="K268" i="1"/>
  <c r="A268" i="1"/>
  <c r="K267" i="1"/>
  <c r="A267" i="1"/>
  <c r="K266" i="1"/>
  <c r="A266" i="1"/>
  <c r="K265" i="1"/>
  <c r="A265" i="1"/>
  <c r="K264" i="1"/>
  <c r="A264" i="1"/>
  <c r="K263" i="1"/>
  <c r="A263" i="1"/>
  <c r="K262" i="1"/>
  <c r="A262" i="1"/>
  <c r="K261" i="1"/>
  <c r="A261" i="1"/>
  <c r="K260" i="1"/>
  <c r="A260" i="1"/>
  <c r="K259" i="1"/>
  <c r="A259" i="1"/>
  <c r="K258" i="1"/>
  <c r="A258" i="1"/>
  <c r="K257" i="1"/>
  <c r="A257" i="1"/>
  <c r="K256" i="1"/>
  <c r="A256" i="1"/>
  <c r="K255" i="1"/>
  <c r="A255" i="1"/>
  <c r="K254" i="1"/>
  <c r="A254" i="1"/>
  <c r="K253" i="1"/>
  <c r="A253" i="1"/>
  <c r="K252" i="1"/>
  <c r="A252" i="1"/>
  <c r="K251" i="1"/>
  <c r="A251" i="1"/>
  <c r="K250" i="1"/>
  <c r="A250" i="1"/>
  <c r="K249" i="1"/>
  <c r="A249" i="1"/>
  <c r="K248" i="1"/>
  <c r="A248" i="1"/>
  <c r="K247" i="1"/>
  <c r="A247" i="1"/>
  <c r="K246" i="1"/>
  <c r="A246" i="1"/>
  <c r="K245" i="1"/>
  <c r="A245" i="1"/>
  <c r="K244" i="1"/>
  <c r="A244" i="1"/>
  <c r="K243" i="1"/>
  <c r="A243" i="1"/>
  <c r="K242" i="1"/>
  <c r="A242" i="1"/>
  <c r="K241" i="1"/>
  <c r="A241" i="1"/>
  <c r="K240" i="1"/>
  <c r="A240" i="1"/>
  <c r="K239" i="1"/>
  <c r="A239" i="1"/>
  <c r="K238" i="1"/>
  <c r="A238" i="1"/>
  <c r="K237" i="1"/>
  <c r="A237" i="1"/>
  <c r="K236" i="1"/>
  <c r="A236" i="1"/>
  <c r="K235" i="1"/>
  <c r="A235" i="1"/>
  <c r="K234" i="1"/>
  <c r="A234" i="1"/>
  <c r="K233" i="1"/>
  <c r="A233" i="1"/>
  <c r="K232" i="1"/>
  <c r="A232" i="1"/>
  <c r="K231" i="1"/>
  <c r="A231" i="1"/>
  <c r="K230" i="1"/>
  <c r="A230" i="1"/>
  <c r="K229" i="1"/>
  <c r="A229" i="1"/>
  <c r="K228" i="1"/>
  <c r="A228" i="1"/>
  <c r="K227" i="1"/>
  <c r="A227" i="1"/>
  <c r="K226" i="1"/>
  <c r="A226" i="1"/>
  <c r="K225" i="1"/>
  <c r="A225" i="1"/>
  <c r="K224" i="1"/>
  <c r="A224" i="1"/>
  <c r="K223" i="1"/>
  <c r="A223" i="1"/>
  <c r="K222" i="1"/>
  <c r="A222" i="1"/>
  <c r="K221" i="1"/>
  <c r="A221" i="1"/>
  <c r="K220" i="1"/>
  <c r="A220" i="1"/>
  <c r="K219" i="1"/>
  <c r="A219" i="1"/>
  <c r="K218" i="1"/>
  <c r="A218" i="1"/>
  <c r="K217" i="1"/>
  <c r="A217" i="1"/>
  <c r="K216" i="1"/>
  <c r="A216" i="1"/>
  <c r="K215" i="1"/>
  <c r="A215" i="1"/>
  <c r="K214" i="1"/>
  <c r="A214" i="1"/>
  <c r="K213" i="1"/>
  <c r="A213" i="1"/>
  <c r="K212" i="1"/>
  <c r="A212" i="1"/>
  <c r="K211" i="1"/>
  <c r="A211" i="1"/>
  <c r="K210" i="1"/>
  <c r="A210" i="1"/>
  <c r="K209" i="1"/>
  <c r="A209" i="1"/>
  <c r="K208" i="1"/>
  <c r="A208" i="1"/>
  <c r="K207" i="1"/>
  <c r="A207" i="1"/>
  <c r="K206" i="1"/>
  <c r="A206" i="1"/>
  <c r="K205" i="1"/>
  <c r="A205" i="1"/>
  <c r="K204" i="1"/>
  <c r="A204" i="1"/>
  <c r="K203" i="1"/>
  <c r="A203" i="1"/>
  <c r="K202" i="1"/>
  <c r="A202" i="1"/>
  <c r="K201" i="1"/>
  <c r="A201" i="1"/>
  <c r="K200" i="1"/>
  <c r="A200" i="1"/>
  <c r="K199" i="1"/>
  <c r="A199" i="1"/>
  <c r="K198" i="1"/>
  <c r="A198" i="1"/>
  <c r="K197" i="1"/>
  <c r="A197" i="1"/>
  <c r="K196" i="1"/>
  <c r="A196" i="1"/>
  <c r="K195" i="1"/>
  <c r="A195" i="1"/>
  <c r="K194" i="1"/>
  <c r="A194" i="1"/>
  <c r="K193" i="1"/>
  <c r="A193" i="1"/>
  <c r="K192" i="1"/>
  <c r="A192" i="1"/>
  <c r="K191" i="1"/>
  <c r="A191" i="1"/>
  <c r="K190" i="1"/>
  <c r="A190" i="1"/>
  <c r="K189" i="1"/>
  <c r="A189" i="1"/>
  <c r="K188" i="1"/>
  <c r="A188" i="1"/>
  <c r="K187" i="1"/>
  <c r="A187" i="1"/>
  <c r="K186" i="1"/>
  <c r="A186" i="1"/>
  <c r="K185" i="1"/>
  <c r="A185" i="1"/>
  <c r="K184" i="1"/>
  <c r="A184" i="1"/>
  <c r="K183" i="1"/>
  <c r="A183" i="1"/>
  <c r="K182" i="1"/>
  <c r="A182" i="1"/>
  <c r="K181" i="1"/>
  <c r="A181" i="1"/>
  <c r="K180" i="1"/>
  <c r="A180" i="1"/>
  <c r="K179" i="1"/>
  <c r="A179" i="1"/>
  <c r="K178" i="1"/>
  <c r="A178" i="1"/>
  <c r="K177" i="1"/>
  <c r="A177" i="1"/>
  <c r="K176" i="1"/>
  <c r="A176" i="1"/>
  <c r="K175" i="1"/>
  <c r="A175" i="1"/>
  <c r="K174" i="1"/>
  <c r="A174" i="1"/>
  <c r="K173" i="1"/>
  <c r="A173" i="1"/>
  <c r="K172" i="1"/>
  <c r="A172" i="1"/>
  <c r="K171" i="1"/>
  <c r="A171" i="1"/>
  <c r="K170" i="1"/>
  <c r="A170" i="1"/>
  <c r="K169" i="1"/>
  <c r="A169" i="1"/>
  <c r="K168" i="1"/>
  <c r="A168" i="1"/>
  <c r="K167" i="1"/>
  <c r="A167" i="1"/>
  <c r="K166" i="1"/>
  <c r="A166" i="1"/>
  <c r="K165" i="1"/>
  <c r="A165" i="1"/>
  <c r="K164" i="1"/>
  <c r="A164" i="1"/>
  <c r="K163" i="1"/>
  <c r="A163" i="1"/>
  <c r="K162" i="1"/>
  <c r="A162" i="1"/>
  <c r="K161" i="1"/>
  <c r="A161" i="1"/>
  <c r="K160" i="1"/>
  <c r="A160" i="1"/>
  <c r="K159" i="1"/>
  <c r="A159" i="1"/>
  <c r="K158" i="1"/>
  <c r="A158" i="1"/>
  <c r="K157" i="1"/>
  <c r="A157" i="1"/>
  <c r="K156" i="1"/>
  <c r="A156" i="1"/>
  <c r="K155" i="1"/>
  <c r="A155" i="1"/>
  <c r="K154" i="1"/>
  <c r="A154" i="1"/>
  <c r="K153" i="1"/>
  <c r="A153" i="1"/>
  <c r="K152" i="1"/>
  <c r="A152" i="1"/>
  <c r="K151" i="1"/>
  <c r="A151" i="1"/>
  <c r="K150" i="1"/>
  <c r="A150" i="1"/>
  <c r="K149" i="1"/>
  <c r="A149" i="1"/>
  <c r="K148" i="1"/>
  <c r="A148" i="1"/>
  <c r="K147" i="1"/>
  <c r="A147" i="1"/>
  <c r="K146" i="1"/>
  <c r="A146" i="1"/>
  <c r="K145" i="1"/>
  <c r="A145" i="1"/>
  <c r="K144" i="1"/>
  <c r="A144" i="1"/>
  <c r="K143" i="1"/>
  <c r="A143" i="1"/>
  <c r="K142" i="1"/>
  <c r="A142" i="1"/>
  <c r="K141" i="1"/>
  <c r="A141" i="1"/>
  <c r="K140" i="1"/>
  <c r="A140" i="1"/>
  <c r="K139" i="1"/>
  <c r="A139" i="1"/>
  <c r="K138" i="1"/>
  <c r="A138" i="1"/>
  <c r="K137" i="1"/>
  <c r="A137" i="1"/>
  <c r="K136" i="1"/>
  <c r="A136" i="1"/>
  <c r="K135" i="1"/>
  <c r="A135" i="1"/>
  <c r="K134" i="1"/>
  <c r="A134" i="1"/>
  <c r="K133" i="1"/>
  <c r="A133" i="1"/>
  <c r="K132" i="1"/>
  <c r="A132" i="1"/>
  <c r="K131" i="1"/>
  <c r="A131" i="1"/>
  <c r="K130" i="1"/>
  <c r="A130" i="1"/>
  <c r="K129" i="1"/>
  <c r="A129" i="1"/>
  <c r="K128" i="1"/>
  <c r="A128" i="1"/>
  <c r="K127" i="1"/>
  <c r="A127" i="1"/>
  <c r="K126" i="1"/>
  <c r="A126" i="1"/>
  <c r="K125" i="1"/>
  <c r="A125" i="1"/>
  <c r="K124" i="1"/>
  <c r="A124" i="1"/>
  <c r="K123" i="1"/>
  <c r="A123" i="1"/>
  <c r="K122" i="1"/>
  <c r="A122" i="1"/>
  <c r="K121" i="1"/>
  <c r="A121" i="1"/>
  <c r="K120" i="1"/>
  <c r="A120" i="1"/>
  <c r="K119" i="1"/>
  <c r="A119" i="1"/>
  <c r="K118" i="1"/>
  <c r="A118" i="1"/>
  <c r="K117" i="1"/>
  <c r="A117" i="1"/>
  <c r="K116" i="1"/>
  <c r="A116" i="1"/>
  <c r="K115" i="1"/>
  <c r="A115" i="1"/>
  <c r="K114" i="1"/>
  <c r="A114" i="1"/>
  <c r="K113" i="1"/>
  <c r="A113" i="1"/>
  <c r="K112" i="1"/>
  <c r="A112" i="1"/>
  <c r="K111" i="1"/>
  <c r="A111" i="1"/>
  <c r="K110" i="1"/>
  <c r="A110" i="1"/>
  <c r="K109" i="1"/>
  <c r="A109" i="1"/>
  <c r="K108" i="1"/>
  <c r="A108" i="1"/>
  <c r="K107" i="1"/>
  <c r="A107" i="1"/>
  <c r="K106" i="1"/>
  <c r="A106" i="1"/>
  <c r="K105" i="1"/>
  <c r="A105" i="1"/>
  <c r="K104" i="1"/>
  <c r="A104" i="1"/>
  <c r="K103" i="1"/>
  <c r="A103" i="1"/>
  <c r="K102" i="1"/>
  <c r="A102" i="1"/>
  <c r="K101" i="1"/>
  <c r="A101" i="1"/>
  <c r="K100" i="1"/>
  <c r="A100" i="1"/>
  <c r="K99" i="1"/>
  <c r="A99" i="1"/>
  <c r="K98" i="1"/>
  <c r="A98" i="1"/>
  <c r="K97" i="1"/>
  <c r="A97" i="1"/>
  <c r="K96" i="1"/>
  <c r="A96" i="1"/>
  <c r="K95" i="1"/>
  <c r="A95" i="1"/>
  <c r="K94" i="1"/>
  <c r="A94" i="1"/>
  <c r="K93" i="1"/>
  <c r="A93" i="1"/>
  <c r="K92" i="1"/>
  <c r="A92" i="1"/>
  <c r="K91" i="1"/>
  <c r="A91" i="1"/>
  <c r="K90" i="1"/>
  <c r="A90" i="1"/>
  <c r="K89" i="1"/>
  <c r="A89" i="1"/>
  <c r="K88" i="1"/>
  <c r="A88" i="1"/>
  <c r="K87" i="1"/>
  <c r="A87" i="1"/>
  <c r="K86" i="1"/>
  <c r="A86" i="1"/>
  <c r="K85" i="1"/>
  <c r="A85" i="1"/>
  <c r="K84" i="1"/>
  <c r="A84" i="1"/>
  <c r="K83" i="1"/>
  <c r="A83" i="1"/>
  <c r="K82" i="1"/>
  <c r="A82" i="1"/>
  <c r="K81" i="1"/>
  <c r="A81" i="1"/>
  <c r="K80" i="1"/>
  <c r="A80" i="1"/>
  <c r="K79" i="1"/>
  <c r="A79" i="1"/>
  <c r="K78" i="1"/>
  <c r="A78" i="1"/>
  <c r="K77" i="1"/>
  <c r="A77" i="1"/>
  <c r="K76" i="1"/>
  <c r="A76" i="1"/>
  <c r="K75" i="1"/>
  <c r="A75" i="1"/>
  <c r="K74" i="1"/>
  <c r="A74" i="1"/>
  <c r="K73" i="1"/>
  <c r="A73" i="1"/>
  <c r="K72" i="1"/>
  <c r="A72" i="1"/>
  <c r="K71" i="1"/>
  <c r="A71" i="1"/>
  <c r="K70" i="1"/>
  <c r="A70" i="1"/>
  <c r="K69" i="1"/>
  <c r="A69" i="1"/>
  <c r="K68" i="1"/>
  <c r="A68" i="1"/>
  <c r="K67" i="1"/>
  <c r="A67" i="1"/>
  <c r="K66" i="1"/>
  <c r="A66" i="1"/>
  <c r="K65" i="1"/>
  <c r="A65" i="1"/>
  <c r="K64" i="1"/>
  <c r="A64" i="1"/>
  <c r="K63" i="1"/>
  <c r="A63" i="1"/>
  <c r="K62" i="1"/>
  <c r="A62" i="1"/>
  <c r="K61" i="1"/>
  <c r="A61" i="1"/>
  <c r="K60" i="1"/>
  <c r="A60" i="1"/>
  <c r="K59" i="1"/>
  <c r="A59" i="1"/>
  <c r="K58" i="1"/>
  <c r="A58" i="1"/>
  <c r="K57" i="1"/>
  <c r="A57" i="1"/>
  <c r="K56" i="1"/>
  <c r="A56" i="1"/>
  <c r="K55" i="1"/>
  <c r="A55" i="1"/>
  <c r="K54" i="1"/>
  <c r="A54" i="1"/>
  <c r="K53" i="1"/>
  <c r="A53" i="1"/>
  <c r="K52" i="1"/>
  <c r="A52" i="1"/>
  <c r="K51" i="1"/>
  <c r="A51" i="1"/>
  <c r="K50" i="1"/>
  <c r="A50" i="1"/>
  <c r="K49" i="1"/>
  <c r="A49" i="1"/>
  <c r="K48" i="1"/>
  <c r="A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5" i="1"/>
  <c r="K24" i="1"/>
  <c r="K23" i="1"/>
  <c r="K22" i="1"/>
  <c r="K21" i="1"/>
  <c r="K20" i="1"/>
  <c r="K19" i="1"/>
  <c r="K18" i="1"/>
  <c r="K15" i="1"/>
  <c r="K14" i="1"/>
  <c r="K13" i="1"/>
  <c r="K12" i="1"/>
  <c r="K11" i="1"/>
  <c r="A11" i="1"/>
  <c r="A12" i="1" s="1"/>
  <c r="A13" i="1" s="1"/>
  <c r="A14" i="1" s="1"/>
  <c r="A15" i="1" s="1"/>
  <c r="D7" i="1"/>
  <c r="D6" i="1"/>
  <c r="L3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9" i="1" s="1"/>
  <c r="A30" i="1" s="1"/>
  <c r="A31" i="1" s="1"/>
  <c r="A32" i="1" s="1"/>
  <c r="A33" i="1" s="1"/>
  <c r="A34" i="1" s="1"/>
  <c r="L4" i="1"/>
  <c r="L6" i="1"/>
  <c r="L5" i="1"/>
  <c r="E4" i="1"/>
  <c r="D5" i="1"/>
  <c r="E3" i="1"/>
  <c r="A35" i="1" l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D3" i="1"/>
  <c r="L7" i="1"/>
  <c r="K5" i="1"/>
  <c r="D4" i="1"/>
  <c r="K3" i="1"/>
  <c r="K6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Henrique Fernandes Souza</author>
  </authors>
  <commentList>
    <comment ref="A9" authorId="0" shapeId="0" xr:uid="{5CBCD78C-0B54-4A86-9483-154825E17F66}">
      <text>
        <r>
          <rPr>
            <b/>
            <sz val="8"/>
            <color indexed="81"/>
            <rFont val="Tahoma"/>
            <family val="2"/>
          </rPr>
          <t>Campo com fórmula Preenchimento automático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<sst xmlns="http://schemas.openxmlformats.org/spreadsheetml/2006/main" count="1867" uniqueCount="624">
  <si>
    <t>RESUMO FINANCEIRO DO PROJETO</t>
  </si>
  <si>
    <t>SELECIONE AO LADO A CATEGORIA DO PROPONENTE DE ACORDO COM SUA NATUREZA JURÍDICA &gt;&gt;&gt;</t>
  </si>
  <si>
    <t>Pessoa Física</t>
  </si>
  <si>
    <r>
      <t xml:space="preserve">ATENÇÃO - </t>
    </r>
    <r>
      <rPr>
        <sz val="9"/>
        <color theme="0"/>
        <rFont val="Calibri"/>
        <family val="2"/>
        <scheme val="minor"/>
      </rPr>
      <t xml:space="preserve">Limites:         </t>
    </r>
    <r>
      <rPr>
        <b/>
        <sz val="9"/>
        <color theme="0"/>
        <rFont val="Calibri"/>
        <family val="2"/>
        <scheme val="minor"/>
      </rPr>
      <t xml:space="preserve">                          </t>
    </r>
  </si>
  <si>
    <t>TIPO DE DESPESA</t>
  </si>
  <si>
    <t>Provimento para Proponente</t>
  </si>
  <si>
    <r>
      <rPr>
        <b/>
        <u/>
        <sz val="8"/>
        <color theme="0"/>
        <rFont val="Calibri"/>
        <family val="2"/>
        <scheme val="minor"/>
      </rPr>
      <t>Gastos com divulgação do projeto</t>
    </r>
    <r>
      <rPr>
        <b/>
        <sz val="8"/>
        <color theme="0"/>
        <rFont val="Calibri"/>
        <family val="2"/>
        <scheme val="minor"/>
      </rPr>
      <t xml:space="preserve"> -5% (mínimo) - </t>
    </r>
    <r>
      <rPr>
        <sz val="8"/>
        <color theme="0"/>
        <rFont val="Calibri"/>
        <family val="2"/>
        <scheme val="minor"/>
      </rPr>
      <t>Ver item 5.4 do Edital</t>
    </r>
  </si>
  <si>
    <t>Elaboração</t>
  </si>
  <si>
    <t>Provimento para Terceiros</t>
  </si>
  <si>
    <r>
      <t xml:space="preserve">Limite de gastos com despesas administrativas </t>
    </r>
    <r>
      <rPr>
        <b/>
        <sz val="8"/>
        <color theme="0"/>
        <rFont val="Calibri"/>
        <family val="2"/>
        <scheme val="minor"/>
      </rPr>
      <t xml:space="preserve"> - 15% (máximo) - </t>
    </r>
    <r>
      <rPr>
        <sz val="8"/>
        <color theme="0"/>
        <rFont val="Calibri"/>
        <family val="2"/>
        <scheme val="minor"/>
      </rPr>
      <t>Ver item 5.6 do Edital</t>
    </r>
  </si>
  <si>
    <t>Despesas Administrativas</t>
  </si>
  <si>
    <t>Valor Total Solicitado ao FAC</t>
  </si>
  <si>
    <r>
      <rPr>
        <b/>
        <u/>
        <sz val="8"/>
        <color theme="0"/>
        <rFont val="Calibri"/>
        <family val="2"/>
        <scheme val="minor"/>
      </rPr>
      <t>Gastos com elaboração do projeto</t>
    </r>
    <r>
      <rPr>
        <b/>
        <sz val="8"/>
        <color theme="0"/>
        <rFont val="Calibri"/>
        <family val="2"/>
        <scheme val="minor"/>
      </rPr>
      <t xml:space="preserve"> </t>
    </r>
    <r>
      <rPr>
        <sz val="8"/>
        <color theme="0"/>
        <rFont val="Calibri"/>
        <family val="2"/>
        <scheme val="minor"/>
      </rPr>
      <t>-</t>
    </r>
    <r>
      <rPr>
        <b/>
        <sz val="8"/>
        <color theme="0"/>
        <rFont val="Calibri"/>
        <family val="2"/>
        <scheme val="minor"/>
      </rPr>
      <t xml:space="preserve"> 5% (máximo)</t>
    </r>
    <r>
      <rPr>
        <sz val="8"/>
        <color theme="0"/>
        <rFont val="Calibri"/>
        <family val="2"/>
        <scheme val="minor"/>
      </rPr>
      <t xml:space="preserve"> - Ver item 5.7 do Edital</t>
    </r>
  </si>
  <si>
    <t>Divulgação</t>
  </si>
  <si>
    <t>Recursos provenientes de cobrança de ingressos</t>
  </si>
  <si>
    <r>
      <rPr>
        <b/>
        <u/>
        <sz val="8"/>
        <color theme="0"/>
        <rFont val="Calibri"/>
        <family val="2"/>
        <scheme val="minor"/>
      </rPr>
      <t>Recursos destinados ao proponente</t>
    </r>
    <r>
      <rPr>
        <b/>
        <sz val="8"/>
        <color theme="0"/>
        <rFont val="Calibri"/>
        <family val="2"/>
        <scheme val="minor"/>
      </rPr>
      <t xml:space="preserve"> - Pessoa Física - 30% respeitando o limite de </t>
    </r>
  </si>
  <si>
    <t>Outros</t>
  </si>
  <si>
    <t>Recursos financeiros de outras fontes</t>
  </si>
  <si>
    <r>
      <t xml:space="preserve">R$45.000,00. Pessoa Jurídica - 30% - </t>
    </r>
    <r>
      <rPr>
        <sz val="8"/>
        <color theme="0"/>
        <rFont val="Calibri"/>
        <family val="2"/>
        <scheme val="minor"/>
      </rPr>
      <t>Ver item 5.5 do Edital</t>
    </r>
  </si>
  <si>
    <t>VALOR TOTAL SOLICITADO AO FAC</t>
  </si>
  <si>
    <t>PLANILHA ORÇAMENTÁRIA</t>
  </si>
  <si>
    <r>
      <t>N</t>
    </r>
    <r>
      <rPr>
        <b/>
        <vertAlign val="superscript"/>
        <sz val="11"/>
        <color indexed="8"/>
        <rFont val="Calibri"/>
        <family val="2"/>
      </rPr>
      <t>o</t>
    </r>
  </si>
  <si>
    <r>
      <t xml:space="preserve">Informe em qual etapa do projeto o item será utilizado </t>
    </r>
    <r>
      <rPr>
        <b/>
        <sz val="11"/>
        <color indexed="8"/>
        <rFont val="Calibri"/>
        <family val="2"/>
      </rPr>
      <t>de acordo com as opções disponíveis</t>
    </r>
    <r>
      <rPr>
        <sz val="11"/>
        <color indexed="8"/>
        <rFont val="Calibri"/>
        <family val="2"/>
      </rPr>
      <t>.</t>
    </r>
  </si>
  <si>
    <t xml:space="preserve">Descreva a atividade, serviço ou mão-de-obra e justifique a necessidade do item para o projeto. (Ex.: produtor de objetos - confecciona e/ou pesquisa adereços a pedido da direção de arte; Designer gráfico - elabora o material de divulgação do projeto; etc.). </t>
  </si>
  <si>
    <t>Informe o parâmetro utilizado para se chegar ao valor solicitado.  (Ex.: orçamento, preço médio de contratos anteriormente realizados, tabela da FGV/MinC, tabela sindical, orçamento aprovado na ANCINE, etc.)</t>
  </si>
  <si>
    <t>Quem será pago? Veja opções.</t>
  </si>
  <si>
    <t>Indique a natureza do gasto de acordo com o tipo de despesa. Veja as opções e verifique também as restrições de gastos.</t>
  </si>
  <si>
    <t>Ex.: pessoas, horas, meses, Kg, serviço, metros, etc.</t>
  </si>
  <si>
    <t>Quantas vezes a unidade se repete?</t>
  </si>
  <si>
    <t>Quanto custa uma unidade do item?</t>
  </si>
  <si>
    <r>
      <t xml:space="preserve">Custo total do item 
</t>
    </r>
    <r>
      <rPr>
        <i/>
        <sz val="11"/>
        <color rgb="FFFF0000"/>
        <rFont val="Calibri"/>
        <family val="2"/>
      </rPr>
      <t>(Campo com fórmula preenchimento automático)</t>
    </r>
  </si>
  <si>
    <t>Etapa do Projeto</t>
  </si>
  <si>
    <t>Descrição</t>
  </si>
  <si>
    <t>Justificativa para o valor solicitado</t>
  </si>
  <si>
    <t>Provimento</t>
  </si>
  <si>
    <t>Tipo de Despesa</t>
  </si>
  <si>
    <t>Unidade de Medida</t>
  </si>
  <si>
    <t>Quantidade</t>
  </si>
  <si>
    <t>Valor Unitário</t>
  </si>
  <si>
    <t>Valor Total</t>
  </si>
  <si>
    <t>Origem do Recursos que irão custear o projeto</t>
  </si>
  <si>
    <t>FAC</t>
  </si>
  <si>
    <r>
      <t>A opção "</t>
    </r>
    <r>
      <rPr>
        <b/>
        <sz val="9"/>
        <color indexed="8"/>
        <rFont val="Calibri"/>
        <family val="2"/>
      </rPr>
      <t>Recursos provenientes de cobrança de ingressos</t>
    </r>
    <r>
      <rPr>
        <sz val="9"/>
        <color indexed="8"/>
        <rFont val="Calibri"/>
        <family val="2"/>
      </rPr>
      <t>" deve ser utilizada nos casos em que houver cobrança de ingressos no âmbito da execução do projeto, devendo ser apresentado nesta planilha orçamentária à previsão de quais itens serão custeados com esse recurso. Os itens identificados na planilha orçamentária como custeados com “</t>
    </r>
    <r>
      <rPr>
        <b/>
        <sz val="9"/>
        <color indexed="8"/>
        <rFont val="Calibri"/>
        <family val="2"/>
      </rPr>
      <t>Recursos provenientes de cobrança de ingressos</t>
    </r>
    <r>
      <rPr>
        <sz val="9"/>
        <color indexed="8"/>
        <rFont val="Calibri"/>
        <family val="2"/>
      </rPr>
      <t>” não serão considerados para a soma que defini o “Valor total solicitado ao FAC”. A opção “</t>
    </r>
    <r>
      <rPr>
        <b/>
        <sz val="9"/>
        <color indexed="8"/>
        <rFont val="Calibri"/>
        <family val="2"/>
      </rPr>
      <t>Recursos financeiros de outras fontes</t>
    </r>
    <r>
      <rPr>
        <sz val="9"/>
        <color indexed="8"/>
        <rFont val="Calibri"/>
        <family val="2"/>
      </rPr>
      <t xml:space="preserve">” deve ser utilizada caso o proponente queira detalhar os itens do projeto que serão custeados com recursos não provenientes do FAC. Os itens identificados na planilha orçamentária como custeados com </t>
    </r>
    <r>
      <rPr>
        <b/>
        <sz val="9"/>
        <color indexed="8"/>
        <rFont val="Calibri"/>
        <family val="2"/>
      </rPr>
      <t>“Recursos financeiros de outras fontes”</t>
    </r>
    <r>
      <rPr>
        <sz val="9"/>
        <color indexed="8"/>
        <rFont val="Calibri"/>
        <family val="2"/>
      </rPr>
      <t xml:space="preserve"> não serão considerados para a soma que defini o “Valor total solicitado ao FAC” e também não serão considerados para fins de Prestação de Contas.</t>
    </r>
  </si>
  <si>
    <t>MENSAL</t>
  </si>
  <si>
    <t>WEB DESIGNER</t>
  </si>
  <si>
    <t>WEB MASTER</t>
  </si>
  <si>
    <t>ARTES VISUAIS</t>
  </si>
  <si>
    <t>VIGILANTE</t>
  </si>
  <si>
    <t>SEGURANÇA</t>
  </si>
  <si>
    <t>GERAL</t>
  </si>
  <si>
    <t>P/PALAVRA</t>
  </si>
  <si>
    <t>TRADUTOR E ADAPTADOR</t>
  </si>
  <si>
    <t>LIVRO</t>
  </si>
  <si>
    <t>DIÁRIA</t>
  </si>
  <si>
    <t>TRADUTOR</t>
  </si>
  <si>
    <t>SEMANA</t>
  </si>
  <si>
    <t>TÉCNICO EFEITOS ESPECIAIS</t>
  </si>
  <si>
    <t>AUDIOVISUAL</t>
  </si>
  <si>
    <t>TÉCNICO DE SOM GUIA</t>
  </si>
  <si>
    <t>GUIA LOCAL</t>
  </si>
  <si>
    <t>TÉCNICO DE SOM</t>
  </si>
  <si>
    <t>TÉCNICO DE SEGURANÇA</t>
  </si>
  <si>
    <t>SONOPLASTA</t>
  </si>
  <si>
    <t>P/APRESENTAÇÃO</t>
  </si>
  <si>
    <t>SOLISTA</t>
  </si>
  <si>
    <t>MÚSICA</t>
  </si>
  <si>
    <t>SERRALHEIRO</t>
  </si>
  <si>
    <t>SECRETÁRIA</t>
  </si>
  <si>
    <t>POR OBRA</t>
  </si>
  <si>
    <t>ROTEIRISTA</t>
  </si>
  <si>
    <t>REGENTE</t>
  </si>
  <si>
    <t>SALÁRIO</t>
  </si>
  <si>
    <t>RECEPCIONISTA</t>
  </si>
  <si>
    <t>HORA-AULA</t>
  </si>
  <si>
    <t>PROFESSOR DE TEATRO (COM LICENCIATURA)</t>
  </si>
  <si>
    <t>PROFESSOR</t>
  </si>
  <si>
    <t>EDUCAÇÃO</t>
  </si>
  <si>
    <t>PROFESSOR DE TEATRO</t>
  </si>
  <si>
    <t>INSTRUTOR</t>
  </si>
  <si>
    <t>ARTES CÊNICAS</t>
  </si>
  <si>
    <t>PRODUTOR EXECUTIVO</t>
  </si>
  <si>
    <t>P/FILME</t>
  </si>
  <si>
    <t>PRODUTOR DE FINALIZAÇÃO</t>
  </si>
  <si>
    <t>PRODUTOR DE FIGURINO</t>
  </si>
  <si>
    <t>VISAGISTA</t>
  </si>
  <si>
    <t>PRODUTOR CINEMATOGRÁFICO</t>
  </si>
  <si>
    <t>PRODUTOR CINEMATOGRÁFIC O</t>
  </si>
  <si>
    <t xml:space="preserve">PINTOR </t>
  </si>
  <si>
    <t>PINTOR</t>
  </si>
  <si>
    <t>PESQUISADOR CINEMATOGRÁFICO</t>
  </si>
  <si>
    <t>PESQUISADOR</t>
  </si>
  <si>
    <t>ORQUESTRA</t>
  </si>
  <si>
    <t>OPERADOR DE VÍDEO</t>
  </si>
  <si>
    <t>OPERADOR DE SOM</t>
  </si>
  <si>
    <t>OPERADOR DE LUZ</t>
  </si>
  <si>
    <t>OPERADOR DE CANHÃO</t>
  </si>
  <si>
    <t>OPERADOR DE CÃMERA</t>
  </si>
  <si>
    <t>MÚSICOS / INTÉRPRETES</t>
  </si>
  <si>
    <t>MÚSICO DE CORO</t>
  </si>
  <si>
    <t>ENSAIO</t>
  </si>
  <si>
    <t>MÚSICO DE COMPLEMENTO</t>
  </si>
  <si>
    <t>MÚSICO DE BASE</t>
  </si>
  <si>
    <t>MÚSICO CORO - CACHÊ DE ENSAIO</t>
  </si>
  <si>
    <t>MÚSICO COMPLEMENTO- CACHÊ DE ENSAIO</t>
  </si>
  <si>
    <t>MÚSICO BASE - CACHÊ DE ENSAIO</t>
  </si>
  <si>
    <t>MUSEÓLOGO</t>
  </si>
  <si>
    <t>PATRIMÔNIO CULTURAL</t>
  </si>
  <si>
    <t>MOTORISTA</t>
  </si>
  <si>
    <t>MOTORISTAS</t>
  </si>
  <si>
    <t>MONTADOR</t>
  </si>
  <si>
    <t>MICROFONISTA</t>
  </si>
  <si>
    <t>MARCENEIRO</t>
  </si>
  <si>
    <t>MAQUINISTA</t>
  </si>
  <si>
    <t>MAQUIADOR</t>
  </si>
  <si>
    <t>ILUMINADOR</t>
  </si>
  <si>
    <t>FOTOGRAFO DE CENA (STILL)</t>
  </si>
  <si>
    <t>FOTOGRÁFO STILL</t>
  </si>
  <si>
    <t>FONOAUDIÓLOGO</t>
  </si>
  <si>
    <t>PREPARADOR VOCAL</t>
  </si>
  <si>
    <t>FIGURINISTA</t>
  </si>
  <si>
    <t>FIGURANTES</t>
  </si>
  <si>
    <t>ENSAIADOR ( CONTRATO MENSAL)</t>
  </si>
  <si>
    <t>ENSAIADOR</t>
  </si>
  <si>
    <t>ELETRICISTA</t>
  </si>
  <si>
    <t>EDITOR (PROFISSIONAIS DE CURTA, MÉDIA E LONGA DURAÇÃO)</t>
  </si>
  <si>
    <t>EDITOR</t>
  </si>
  <si>
    <t>DRAMATURGO</t>
  </si>
  <si>
    <t>DRAMATURGISTA</t>
  </si>
  <si>
    <t>DIRETOR GERAL</t>
  </si>
  <si>
    <t>DIRETOR DE PRODUÇÃO</t>
  </si>
  <si>
    <t>DIRETOR DE PALCO OU DE CENA</t>
  </si>
  <si>
    <t>DIRETOR DE FOTOGRAFIA</t>
  </si>
  <si>
    <t>DIRETOR DE ARTE</t>
  </si>
  <si>
    <t>DIRETOR CINEMATOGRÁFICO</t>
  </si>
  <si>
    <t>DIRETOR CINEMATOGRÁFIC O</t>
  </si>
  <si>
    <t>DIRETOR ARTÍSTICO E MUSICAL</t>
  </si>
  <si>
    <t>DESIGNER PLENO</t>
  </si>
  <si>
    <t>DESIGNER GRÁFICO</t>
  </si>
  <si>
    <t>COSTUREIRA</t>
  </si>
  <si>
    <t>COREÓGRAFO</t>
  </si>
  <si>
    <t>COORDENADOR EDITORIAL</t>
  </si>
  <si>
    <t>COORDENAÇÃO EDITORIAL</t>
  </si>
  <si>
    <t>COORDENADOR DE PRODUÇÃO</t>
  </si>
  <si>
    <t>COORDENADOR ADMINISTRATIVO</t>
  </si>
  <si>
    <t>CONTRA-REGRA PARA INDUSTRIA CINEMATOGRAFICA</t>
  </si>
  <si>
    <t>CONTRA-REGRA</t>
  </si>
  <si>
    <t>CONTRA-REGRA DE TEATRO</t>
  </si>
  <si>
    <t>CONTINUISTA</t>
  </si>
  <si>
    <t>TÉCNICO DE PALCO</t>
  </si>
  <si>
    <t>CENOTÉCNICO</t>
  </si>
  <si>
    <t>CENÓGRAFO</t>
  </si>
  <si>
    <t>CANTOR / SOLISTA - CACHÊ DE ENSAIO</t>
  </si>
  <si>
    <t>CANTOR / SOLISTA</t>
  </si>
  <si>
    <t>CAMAREIRA</t>
  </si>
  <si>
    <t>CABELEIREIRO PARA INDUSTRIA CINEMATOGRAFICA</t>
  </si>
  <si>
    <t>CABELEIREIRO</t>
  </si>
  <si>
    <t>CABELEIREIRO DE TEATRO</t>
  </si>
  <si>
    <t>BOMBEIRO</t>
  </si>
  <si>
    <t>BOLSA DE MESTRADO</t>
  </si>
  <si>
    <t>COORDENADOR DE PESQUISA</t>
  </si>
  <si>
    <t>BOLSA DE APOIO TÉCNICO À PESQUISA - NÍVEL SUPERIOR</t>
  </si>
  <si>
    <t>ASSISTENTE DA PESQUISA</t>
  </si>
  <si>
    <t>BAILARINOS</t>
  </si>
  <si>
    <t>AUXILIAR DE ESCRITÓRIO</t>
  </si>
  <si>
    <t>AUXILIAR ADMINISTRATIVO</t>
  </si>
  <si>
    <t>ATOR/ATRIZ (TV)</t>
  </si>
  <si>
    <t>ATOR/ATRIZ COADJUVANTE</t>
  </si>
  <si>
    <t>ATOR/ATRIZ (TEATRO ADULTO)</t>
  </si>
  <si>
    <t>ATOR/ATRIZ</t>
  </si>
  <si>
    <t>ASSISTENTE DE SOM</t>
  </si>
  <si>
    <t>ASSISTENTE DE PRODUÇÃO</t>
  </si>
  <si>
    <t>ASSISTENTE DE MONSTAGEM / AVID</t>
  </si>
  <si>
    <t>ASSISTENTE DE ILUMINAÇÃO</t>
  </si>
  <si>
    <t>ASSISTENTE DE FIGURINO</t>
  </si>
  <si>
    <t>ASSISTENTE DE EDITOR</t>
  </si>
  <si>
    <t>ASSISTENTE DE DIRETOR DE ARTE</t>
  </si>
  <si>
    <t>ASSISTENTE DE CENOTÉCNICO</t>
  </si>
  <si>
    <t>ASSISTENTE DE DIRETOR</t>
  </si>
  <si>
    <t>ASSISTENTE DE COREÓGRAFO</t>
  </si>
  <si>
    <t>ASSISTENTE DE CENOGRAFIA</t>
  </si>
  <si>
    <t>ASSISTENTE DE CÂMERA</t>
  </si>
  <si>
    <t>ASSESSOR DE IMPRENSA</t>
  </si>
  <si>
    <t>ARTE-EDUCADOR</t>
  </si>
  <si>
    <t>MONITORES</t>
  </si>
  <si>
    <t>POR ARRANJO</t>
  </si>
  <si>
    <t>ARRANJADOR</t>
  </si>
  <si>
    <t>COORDENADOR DE TRANSPORTE</t>
  </si>
  <si>
    <t>COORDENAÇÃO DOS MONITORES</t>
  </si>
  <si>
    <t>GAFFER (ELETRICISTA/ILUMINADOR DIRETOR)</t>
  </si>
  <si>
    <t>CONSULTORIA TÉCNICA</t>
  </si>
  <si>
    <t>DIRETOR DE IMAGEM</t>
  </si>
  <si>
    <t>CONSULTOR DE CONTEÚDOS E IMAGENS</t>
  </si>
  <si>
    <t>SUPERVISOR DE EDICAO SOM</t>
  </si>
  <si>
    <t>COORDENAÇÃO DE COMUNICAÇÃO</t>
  </si>
  <si>
    <t>DIRETOR DE VT</t>
  </si>
  <si>
    <t>COORDENAÇÃO DE PROGRAMAÇÃO</t>
  </si>
  <si>
    <t>PUBLICITÁRIO</t>
  </si>
  <si>
    <t>ASSESSORIA DE COMUNICAÇÃO</t>
  </si>
  <si>
    <t>HORA</t>
  </si>
  <si>
    <t>CONSULTOR DE ADMINISTRAÇÃO E SELEÇÃO DE PESSOAL (FATURAMENTO BRUTO ANUAL ACIMA DE R$ 2.400.001,00)</t>
  </si>
  <si>
    <t>CONSULTORES</t>
  </si>
  <si>
    <t>CONSULTOR DE ADMINISTRAÇÃO E SELEÇÃO DE PESSOAL (FATURAMENTO BRUTO ANUAL DE R$ 240.000,00 A R$ 2.400.000,00)</t>
  </si>
  <si>
    <t>CONSULTOR DE ADMINISTRAÇÃO E SELEÇÃO DE PESSOAL (FATURAMENTO BRUTO ANUAL DE ATÉ R$ 240.000,00)</t>
  </si>
  <si>
    <t>CONSULTOR DE ORÇAMENTO (FATURAMENTO BRUTO ANUAL ACIMA DE R$ 2.400.001,00)</t>
  </si>
  <si>
    <t>CONSULTOR DE ORÇAMENTO (FATURAMENTO BRUTO ANUAL DE R$ 240.000,00 A R$ 2.400.000,00)</t>
  </si>
  <si>
    <t>CONSULTOR DE ORÇAMENTO (FATURAMENTO BRUTO ANUAL DE ATÉ R$ 240.000,00)</t>
  </si>
  <si>
    <t>OPERADOR DE VT</t>
  </si>
  <si>
    <t>TÉCNICO DE AUDIOVISUAL</t>
  </si>
  <si>
    <t>OPERADOR DE TELEPROMPTER</t>
  </si>
  <si>
    <t>OPERADOR DE STEADCAM</t>
  </si>
  <si>
    <t>OPERADOR DE MICROFONE</t>
  </si>
  <si>
    <t>OPERADOR DE MESA DE CORTE</t>
  </si>
  <si>
    <t>OPERADOR DE HD</t>
  </si>
  <si>
    <t>OPERADOR DE GERADOR</t>
  </si>
  <si>
    <t>OPERADOR DE ESTEREOSCOPIA</t>
  </si>
  <si>
    <t>OPERADOR DE EDICAO (EDITOR EM VIDEO)</t>
  </si>
  <si>
    <t>OPERADOR DE CARACTERES</t>
  </si>
  <si>
    <t>OPERADOR DE CABO</t>
  </si>
  <si>
    <t>OPERADOR DE BOOM</t>
  </si>
  <si>
    <t>OPERADOR DE 2º CÂMERA</t>
  </si>
  <si>
    <t>OPERADOR DE ÁUDIO PARA MONITOR</t>
  </si>
  <si>
    <t>LOCUTOR</t>
  </si>
  <si>
    <t>NARRADOR/LOCU TOR</t>
  </si>
  <si>
    <t>SECRETÁRIA DE PRODUÇÃO</t>
  </si>
  <si>
    <t>DESIGNER JÚNIOR</t>
  </si>
  <si>
    <t>DESIGNER</t>
  </si>
  <si>
    <t>PROGRAMADOR</t>
  </si>
  <si>
    <t>PIANISTA</t>
  </si>
  <si>
    <t>BOY DE SET</t>
  </si>
  <si>
    <t>OFFICE BOY</t>
  </si>
  <si>
    <t>MOTOBOY</t>
  </si>
  <si>
    <t>ARTISTA CIRCENSE</t>
  </si>
  <si>
    <t>GRUPOS CIRCENSES</t>
  </si>
  <si>
    <t>CONSULTOR FINANCEIRO (FATURAMENTO BRUTO ANUAL ACIMA DE R$ 2.400.001,00)</t>
  </si>
  <si>
    <t>GESTOR FINANCEIRO</t>
  </si>
  <si>
    <t>CONSULTOR FINANCEIRO (FATURAMENTO BRUTO ANUAL DE R$ 240.000,00 A R$ 2.400.000,00)</t>
  </si>
  <si>
    <t>CONSULTOR FINANCEIRO (FATURAMENTO BRUTO ANUAL DE ATÉ R$ 240.000,00)</t>
  </si>
  <si>
    <t>ESTAGIÁRIO</t>
  </si>
  <si>
    <t>DIREÇÃO MUSICAL</t>
  </si>
  <si>
    <t>COSTUREIRA (CINEMA)</t>
  </si>
  <si>
    <t>COORDENADOR DE MONTAGEM LUZ/SOM</t>
  </si>
  <si>
    <t xml:space="preserve">COORDENADOR TÉCNICO </t>
  </si>
  <si>
    <t>COORDENADOR DE DIREÇÃO</t>
  </si>
  <si>
    <t>COORDENAÇÃO GERAL</t>
  </si>
  <si>
    <t>ADMINISTRADOR (MAIS DE 3 ANOS DE EXPERIÊNCIA)</t>
  </si>
  <si>
    <t>CONTROLER</t>
  </si>
  <si>
    <t>ADMINISTRADOR (RECÉM-FORMADO)</t>
  </si>
  <si>
    <t>CONTADOR</t>
  </si>
  <si>
    <t>CINEGRAFISTA</t>
  </si>
  <si>
    <t>REPÓRTER CINEMATOGRÁFICO</t>
  </si>
  <si>
    <t>BILHETEIRO</t>
  </si>
  <si>
    <t>ACOMPANHAMENTO DE ARTISTA ESTRANGEIRO (POR SHOW)</t>
  </si>
  <si>
    <t>BANDA/GRUPO INTERNACIONAL</t>
  </si>
  <si>
    <t>AUXILIAR DE SERVIÇOS GERAIS</t>
  </si>
  <si>
    <t>ASSISTENTE DE OPERADOR DE VÍDEO</t>
  </si>
  <si>
    <t>ASSISTENTES</t>
  </si>
  <si>
    <t>ASSISTENTE DE ELETRICISTA</t>
  </si>
  <si>
    <t>ASSISTENTE DE DIRETOR DE ANIMAÇÃO</t>
  </si>
  <si>
    <t>ASSISTENTE ANIMADOR</t>
  </si>
  <si>
    <t>ASSISTENTE DE SOM DIRETO</t>
  </si>
  <si>
    <t>ASSISTENTE DE MANUTENÇÃO</t>
  </si>
  <si>
    <t>ASSISTENTE MAQUIADOR</t>
  </si>
  <si>
    <t>ASSISTENTE DE ANIMAÇÃO</t>
  </si>
  <si>
    <t>ASSISTENTE DE CABELEREIRO</t>
  </si>
  <si>
    <t>ARTE-FINALISTA</t>
  </si>
  <si>
    <t>ENGENHEIRO CIVIL SENIOR</t>
  </si>
  <si>
    <t>ARQUITETO/ENGENHEIRO</t>
  </si>
  <si>
    <t>ENGENHEIRO CIVIL PLENO</t>
  </si>
  <si>
    <t>ARQUITETO PLENO</t>
  </si>
  <si>
    <t>ARQUITETO SENIOR</t>
  </si>
  <si>
    <t>ADVOGADO</t>
  </si>
  <si>
    <t>Com 23%</t>
  </si>
  <si>
    <t>Percentual reajuste</t>
  </si>
  <si>
    <t>BRASÍLIA</t>
  </si>
  <si>
    <t>UNIDADE</t>
  </si>
  <si>
    <t>DESCRIÇÃO DE MERCADO</t>
  </si>
  <si>
    <t>DESCRIÇÃO DO CLIENTE</t>
  </si>
  <si>
    <t>CATEGORIA</t>
  </si>
  <si>
    <t>CÓDIGO</t>
  </si>
  <si>
    <t>-</t>
  </si>
  <si>
    <t>SERVIÇO</t>
  </si>
  <si>
    <t>SERVIÇO DE MÍDIA EM METRÔ TIPO PAINEL. TAMANHO (APROXIMADAMENTE 2,15X1,07M)</t>
  </si>
  <si>
    <t>MÍDIA EM METRÔ - PAINEL (2,15X1,07M) NA ESTAÇÃO</t>
  </si>
  <si>
    <t>PUBLICIDADE</t>
  </si>
  <si>
    <t>ALUGUEL DE ROUPAS E ADEREÇOS</t>
  </si>
  <si>
    <t>VESTUÁRIO</t>
  </si>
  <si>
    <t>TRADUÇÃO SIMULTÂNEA (INTERPRETAÇÃO DE CONFERÊNCIA), 1 INTÉRPRETE. IDIOMAS: INGLÊS, FRANCÊS OU ESPANH</t>
  </si>
  <si>
    <t>TRADUÇÃO SIMULTÂNEA - HORA</t>
  </si>
  <si>
    <t>CACHÊS/SERVIÇOS DE OUTROS PROFISSINAIS</t>
  </si>
  <si>
    <t>MILHEIRO</t>
  </si>
  <si>
    <t>CONFECÇÃO DE INGRESSO SIMPLES DE PAPEL 1.000 UNIDADES</t>
  </si>
  <si>
    <t>CONFECÇÃO DE INGRESSOS - PRETO E BRANCO</t>
  </si>
  <si>
    <t>EDITORAÇÃO/G RÁFICA</t>
  </si>
  <si>
    <t>TIRAGEM - 3.000 LIVROS DE 100 PAG</t>
  </si>
  <si>
    <t>M2</t>
  </si>
  <si>
    <t>AMPLIAÇÃO DE IMAGENS</t>
  </si>
  <si>
    <t>AMPLIAÇÕES DAS IMAGENS - M2</t>
  </si>
  <si>
    <t>SERVICO DE TRATAMENTO/RETOQUE DE IMAGEM</t>
  </si>
  <si>
    <t>TRATAMENTO DE IMAGENS - POR IMAGEM</t>
  </si>
  <si>
    <t>UN</t>
  </si>
  <si>
    <t>PRENSAGEM DE DVD</t>
  </si>
  <si>
    <t>PRENSAGEM - 100 CDS, IMPRESSÃO DIGITAL</t>
  </si>
  <si>
    <t>PRENSAGEM DE CD</t>
  </si>
  <si>
    <t>PÁGINA</t>
  </si>
  <si>
    <t>ESCANEAMENTO - POR PÁGINA</t>
  </si>
  <si>
    <t>SERVIÇO DE PROJETO GRÁFICO PARA MÍDIA IMPRESSA - CARTAZ</t>
  </si>
  <si>
    <t>PROJETO GRÁFICO - EX. PROGRAMA, FOLDER, CARTAZ</t>
  </si>
  <si>
    <t>SERVIÇO DE PROJETO GRÁFICO PARA MÍDIA IMPRESSA - FOLDER</t>
  </si>
  <si>
    <t>SERVIÇO DE PROJETO GRÁFICO PARA MÍDIA IMPRESSA - PROGRAMA</t>
  </si>
  <si>
    <t>SERVIÇO DE ILUSTRAÇÃO SIMPLES (CRIAÇÃO E FINALIZAÇÃO).</t>
  </si>
  <si>
    <t>ILUSTRAÇÃO - LAUDA</t>
  </si>
  <si>
    <t>TEXTO/ESCRITA</t>
  </si>
  <si>
    <t>DIGITALIZAÇÃO - PÁGINA</t>
  </si>
  <si>
    <t>DESENVOLVIMENTO DE ROTEIRO DE FICÇÃO ORIGINAL PARA CINEMA - LONGA METRAGEM</t>
  </si>
  <si>
    <t>DESENVOLVIMENTO DE ROTEIRO - LAUDA</t>
  </si>
  <si>
    <t>DESENVOLVIMENTO DE ROTEIRO DE DRAMATURGIA PARA TELEVISÃO - 30 MINUTOS</t>
  </si>
  <si>
    <t>IMPRESSÃO EM BRAILE (TEXTO JÁ FORMATADO EM BRAILE P/ IMPRESSÃO)</t>
  </si>
  <si>
    <t>IMPRESSÃO EM BRAILE - POR PÁGINA (TEXTO JÁ FORMATADO EM BRAILE P/ IMPRESSÃO)</t>
  </si>
  <si>
    <t>REVISÃO DE TRADUÇÃO - POR LAUDA (S/ REVISÃO DE FORMATAÇÃO)</t>
  </si>
  <si>
    <t>TRADUÇÃO - LAUDA</t>
  </si>
  <si>
    <t>SERVIÇO DE REVISÃO DE TEXTO - POR LAUDA (S/ REVISÃO DE FORMATAÇÃO)</t>
  </si>
  <si>
    <t>REVISÃO DE TEXTO - POR LAUDA (S/ REVISÃO DE FORMATAÇÃO)</t>
  </si>
  <si>
    <t>SERVIÇO DE EDIÇÃO DE TEXTO PARA REPORTAGEM</t>
  </si>
  <si>
    <t>EDIÇÃO DE TEXTO - HORA OU LAUDA</t>
  </si>
  <si>
    <t>SERVIÇO DE PRODUÇÃO DE TEXTO (REPORTAGEM PARA QUALQUER MÍDIA)</t>
  </si>
  <si>
    <t>PRODUÇÃO DE TEXTO</t>
  </si>
  <si>
    <t>SERVIÇO DE GRAVAÇÃO DE JINGLE (15"-30"-45"-60").</t>
  </si>
  <si>
    <t>GRAVAÇÃO RADIOFÔNICA</t>
  </si>
  <si>
    <t>ÁUDIO</t>
  </si>
  <si>
    <t>SERVIÇO DE GRAVAÇÃO EM ESTÚDIO (MÚSICO VOCALISTA), SEM MIXAGEM.</t>
  </si>
  <si>
    <t xml:space="preserve">GRAVAÇÃO DE VOZES - POR HORA, DIGITAL, S/ MIXAGEM </t>
  </si>
  <si>
    <t>SERVIÇO DE CRIAÇÃO DO ROTEIRO/TEXTO DE FILME/VT DE COMERCIAL DE TV (15"-30"-45"-60").</t>
  </si>
  <si>
    <t>COMERCIAL DE TV (CRIAÇÃO) - 15"</t>
  </si>
  <si>
    <t>AUDIOVISUAL/FI LMAGENS</t>
  </si>
  <si>
    <t>COPIA XEROGRAFICA COLORIDA</t>
  </si>
  <si>
    <t>CÓPIAS DIGITAIS - COLORIDA, LASER</t>
  </si>
  <si>
    <t>SERVIÇO DE CRIAÇÃO DE AUDIOVISUAL (DOCUMENTÁRIO) ATÉ 5 MINUTOS.</t>
  </si>
  <si>
    <t>AUDIOVISUAL 3' A 5'</t>
  </si>
  <si>
    <t>COPY-DESK</t>
  </si>
  <si>
    <t>FILMAGEM AÉREA EM HELICOPTERO</t>
  </si>
  <si>
    <t>FILMAGEM AÉREA</t>
  </si>
  <si>
    <t>SERVIÇO FOTOGRÁFICO PARA EVENTO (INCLUINDO FOTÓGRAFO) COM TRATAMENTO E REVELAÇÃO. 100 FOTOS (20X30CM)</t>
  </si>
  <si>
    <t>FOTOGRAFIA ARTÍSTICA (FOTÓGRAFO, TRATAMENTO, REVELAÇÃO, ETC.)</t>
  </si>
  <si>
    <t>FOTOGRAFIA</t>
  </si>
  <si>
    <t>SERVIÇO HOSPEDAGEM DE SITE DE INTERNET</t>
  </si>
  <si>
    <t xml:space="preserve">SÍTIO DE INTERNET - INTERNET - </t>
  </si>
  <si>
    <t>DESENVOLVIME NTO DE SITES</t>
  </si>
  <si>
    <t>LICENÇAS - PARA ESPETACULOS DE RUA</t>
  </si>
  <si>
    <t xml:space="preserve">LICENÇAS, MONTAGEM E DESMONTAGEM DE ESTRUTURAS  </t>
  </si>
  <si>
    <t>ALUGUEL DE BANHEIROS QUÍMICOS DE POLIETILENO.</t>
  </si>
  <si>
    <t xml:space="preserve">INSTALAÇÃO LICENÇAS, MONTAGEM E DESMONTAGEM DE ESTRUTURAS  ÁGUA E ESGOTO - BANHEIROS QUÍMICOS
</t>
  </si>
  <si>
    <t xml:space="preserve">ANOTAÇÃO DE RESPONSABILIDADE TÉCNICA (ART) PARA CONTRATO ACIMA DE R$ 300.000,00. </t>
  </si>
  <si>
    <t>ANOTAÇÃO DE RESPONSABILIDA DE TÉCNICA</t>
  </si>
  <si>
    <t>PROJETO ESTRUTURAL PARA ÁREA ACIMA DE 1.000 M2.</t>
  </si>
  <si>
    <t>PROJETO ESTRUTURAL</t>
  </si>
  <si>
    <t>ALUGUEL DE CONTAINER ALMOXARIFADO DIMENSÃO 20 POLEGADAS.</t>
  </si>
  <si>
    <t>CANTEIRO DE OBRA: MONTAGEM E DESMONTAGEM</t>
  </si>
  <si>
    <t>M/MÊS</t>
  </si>
  <si>
    <t>ALUGUEL DE ANDAIME TUBULAR</t>
  </si>
  <si>
    <t>ANDAIMES: MONTAGEM E DESMONTAGEM - TUBULAR</t>
  </si>
  <si>
    <t>ALUGUEL DE CASA (ESPAÇO DA COMPANHIA) - ESPACO DE 400 M2 NO CENTRO</t>
  </si>
  <si>
    <t>ALUGUEL DE ESPAÇO DA COMPANHIA - ESPACO DE 400 M2 NO CENTRO</t>
  </si>
  <si>
    <t>LOCAÇÃO DE ESPAÇOS</t>
  </si>
  <si>
    <t>ALUGUEL DE SALA DE ESCRITORIO DE 40 M2 NO CENTRO</t>
  </si>
  <si>
    <t>ALUGUEL DE SEDE DE PRODUÇÃO - SALA DE ESCRITORIO DE 40 M2 NO CENTRO</t>
  </si>
  <si>
    <t>ALUGUEL DE ESTÚDIO DE GRAVAÇÃO - ENSAIO</t>
  </si>
  <si>
    <t xml:space="preserve">LOCAÇÃO DE ESTÚDIO DE  GRAVAÇÃO - HORA </t>
  </si>
  <si>
    <t>ALUGUEL DE SALA DE ESPETÁCULOS MUSICAIS. SALA MULTIUSO, EXCETO TEATROS.</t>
  </si>
  <si>
    <t>LOCAÇÃO DE SALA DE ESPETÁCULO - 2000 -PESSOAS</t>
  </si>
  <si>
    <t>ALUGUEL DE PALCO SEM COBERTURA - M2</t>
  </si>
  <si>
    <t>LOCAÇÃO DE PALCO SEM COBERTURA - 20/30</t>
  </si>
  <si>
    <t>ALUGUEL DE PALCO COM COBERTURA - M2</t>
  </si>
  <si>
    <t>LOCAÇÃO DE PALCO C/ COBERTURA - 20X30</t>
  </si>
  <si>
    <t xml:space="preserve">ALUGUEL DE ILHA DE EDIÇÃO </t>
  </si>
  <si>
    <t>LOCAÇÃO DE ILHA DE EDIÇÃO - HORA</t>
  </si>
  <si>
    <t>ALUGUEL DE ESPAÇO PARA EXPOSIÇÃO - M2</t>
  </si>
  <si>
    <t>LOCAÇÃO DE ESPAÇO PARA EXPOSIÇÃO - M2</t>
  </si>
  <si>
    <t xml:space="preserve">ALUGUEL DE LINÓLEO DE BORRACHA 20X30M </t>
  </si>
  <si>
    <t>LOCAÇÃO DE LINÓLEO - M2</t>
  </si>
  <si>
    <t>LOCAÇÃO DE EQUIPAMENTOS</t>
  </si>
  <si>
    <t>ALUGUEL DE CAÇAMBA PARA REMOÇÃO DE ENTULHO - 5M3</t>
  </si>
  <si>
    <t>LOCAÇÃO DE CAÇAMBA PARA REMOÇÃO DE ENTULHO - 5M3</t>
  </si>
  <si>
    <t>ALUGUEL  DE ARQUIBANCADAS - FORMATO LINEAR, PISO DE GRAMA, PARA 1.000 PESSOAS</t>
  </si>
  <si>
    <t>LOCAÇÃO DE ARQUIBANCADAS - 10000</t>
  </si>
  <si>
    <t>ALUGUEL DE GRADES DE ISOLAMENTO COM 1,2 M DE ALTURA E 2 M DE COMPRIMENTO.</t>
  </si>
  <si>
    <t>LOCAÇÃO DE GRADES DE ISOLAMENTO</t>
  </si>
  <si>
    <t>LOCAÇÃO DE 10 COMPUTADORES COM PROCESSADOR DE 2.8 GHZ, MEMÓRIA DE 2GB RAM, DVD-RW, MONITOR DE LCD 17" E 160 GB DE HD.</t>
  </si>
  <si>
    <t>LOCAÇÃO DE COMPUTADORES</t>
  </si>
  <si>
    <t>ALUGUEL DE GERADOR DE ENERGIA - MÉDIO</t>
  </si>
  <si>
    <t>LOCAÇÃO DE GERADOR DE ENERGIA - MÉDIO</t>
  </si>
  <si>
    <t>ALUGUEL DE PIANO DE CAUDA 3/4, COM 3 PEDAIS E 88 TECLAS.</t>
  </si>
  <si>
    <t>LOCAÇÃO DE PIANO - DE CAUDA 3/4</t>
  </si>
  <si>
    <t>ALUGUEL DE LOTE DE 100 CADEIRAS DE PLÁSTICO</t>
  </si>
  <si>
    <t>LOCAÇÃO DE CADEIRAS - CADEIRAS DE PLASTICO</t>
  </si>
  <si>
    <t>ALUGUEL DE TELEFONE COM RÁDIO (NEXTEL)</t>
  </si>
  <si>
    <t>LOCAÇÃO DE RÁDIO DE COMUNICAÇÃO - NEXT TEL DIARIA</t>
  </si>
  <si>
    <t>ALUGUEL DE RÁDIO PORTÁTIL</t>
  </si>
  <si>
    <t>ALUGUEL DE CÂMERA PARA GRAVAÇÃO EM 35MM.</t>
  </si>
  <si>
    <t>LOCAÇÃO DE CÂMERA COMPLETA - CAMERA DIGITAL PARA AUDIOVISUAL</t>
  </si>
  <si>
    <t xml:space="preserve">ALUGUEL DE CÂMERA PARA GRAVAÇÃO EM FORMATO HDV </t>
  </si>
  <si>
    <t>ALUGUEL DE AR CONDICIONADO DE 12.000 BTUS SPLIT</t>
  </si>
  <si>
    <t>LOCAÇÃO DE AR CONDICIONADO - DE 12000 BTUS SPLIT</t>
  </si>
  <si>
    <t>ALUGUEL DE EQUIPAMENTO DE PROJEÇÃO - 2000 LUMENS</t>
  </si>
  <si>
    <t>LOCAÇÃO DE EQUIPAMENTO DE PROJEÇÃO - 2000 LUMENS</t>
  </si>
  <si>
    <t>ALUGUEL DE CAIXA DE SOM</t>
  </si>
  <si>
    <t>LOCAÇÃO EQUIPAMENTO DE SOM - MESA DE 24 CANAIS, 8 MICROFONES S/ FIO, CAIXAS DE SOM</t>
  </si>
  <si>
    <t>ALUGUEL DE MICROFONE SEM FIO</t>
  </si>
  <si>
    <t>ALUGUEL DE MESA DE SOM DE 24 CANAIS</t>
  </si>
  <si>
    <t>ALUGUEL DE MONITOR</t>
  </si>
  <si>
    <t>LOCAÇÃO DE EQUIPAMENTOS DE LUZ (TORRES, MESAS, RACKS, CABOS, REFLETORES, MÁQUINAS DE FUMAÇA, MONITOR) - (TORRES, MESAS - 24 CANAIS, RACKS, CABOS, 50 REFLETORES, MÁQUINAS DE FUMAÇA, MONITOR)</t>
  </si>
  <si>
    <t>ALUGUEL DE MAQUINA DE FUMAÇA</t>
  </si>
  <si>
    <t>ALUGUEL DE REFLETOR</t>
  </si>
  <si>
    <t>ALUGUEL DE CABOS DE LUZ</t>
  </si>
  <si>
    <t>ALUGUEL DE RACK</t>
  </si>
  <si>
    <t>ALUGUEL DE MESA DE LUZ DE 24 CANAIS</t>
  </si>
  <si>
    <t>ALUGUEL DE TORRE DE LUZ</t>
  </si>
  <si>
    <t>KG</t>
  </si>
  <si>
    <t>REFEIÇÃO FORA DO LAR - PREÇO DO KILO, NO CENTRO.</t>
  </si>
  <si>
    <t>REFEIÇÃO - REFEIÇÃO FORA DO LAR</t>
  </si>
  <si>
    <t>ALIMENTAÇÃO</t>
  </si>
  <si>
    <t>HOSPEDAGEM COM CAFÉ DA MANHÃ E SEM ALIMENTAÇÃO EM HOTEL 3 ESTRELAS, QUARTO DUPLO, NO CENTRO.</t>
  </si>
  <si>
    <t>HOSPEDAGEM SEM ALIMENTAÇÃO - HOTEL 3 ESTRELAS</t>
  </si>
  <si>
    <t>HOSPEDAGEM</t>
  </si>
  <si>
    <t>HOSPEDAGEM COM CAFÉ DA MANHÃ E COM ALIMENTAÇÃO EM HOTEL 3 ESTRELAS, QUARTO DUPLO, NO CENTRO.</t>
  </si>
  <si>
    <t>HOSPEDAGEM COM ALIMENTAÇÃO - HOTEL 3 ESTRELAS</t>
  </si>
  <si>
    <t>ALUGUEL DE CAMINHÃO COM CARROCERIA BAÚ, CAPACIDADE 8 TON, C/ MOTORISTA PARA TRANSPORTE INTRAMUNICIPAL.</t>
  </si>
  <si>
    <t>ALUGUEL DE CAMINHÕES - C/ MOTORISTA</t>
  </si>
  <si>
    <t>TRANSPORTE</t>
  </si>
  <si>
    <t>ALUGUEL DE VAN. CAPACIDADE PARA 15 PASSAGEIROS, COM AR CONDICIONADO E MOTORISTA, PARA TRANSPORTE INTRAMUNICIPAL.</t>
  </si>
  <si>
    <t>LOCAÇÃO DE VANS - C/ MOTORISTA</t>
  </si>
  <si>
    <t>ALUGUEL DE ÔNIBUS DE 46 LUGARES, COM AR CONDICIONADO E MOTORISTA, PARA TRANSPORTE INTRAMUNICIPAL.</t>
  </si>
  <si>
    <t>LOCAÇÃO DE ÔNIBUS - C/ MOTORISTA</t>
  </si>
  <si>
    <t>N/A</t>
  </si>
  <si>
    <t>SERVIÇO DE FRETE RODOVIÁRIO DE SÃO PAULO (CAPITAL) PARA BELÉM. CARGA DE 50 KGS MEDINDO 0,5 X 0,5 X 0,5 M.</t>
  </si>
  <si>
    <t>FRETE RODOVIÁRIO - SP CAPITAL - RJCAPITAL, 50KG, 0,5X0,5X0,5M</t>
  </si>
  <si>
    <t>FRETE</t>
  </si>
  <si>
    <t>SERVIÇO DE FRETE RODOVIÁRIO DE SÃO PAULO (CAPITAL) PARA PORTO ALEGRE. CARGA DE 50 KGS MEDINDO 0,5 X 0,5 X 0,5 M.</t>
  </si>
  <si>
    <t>FRETE RODOVIÁRIO - SP CAPITAL - RJ CAPITAL, 50KG, 0,5X0,5X0,5M</t>
  </si>
  <si>
    <t>(CAPITAL) PARA RECIFE. CARGA DE 50 KGS MEDINDO 0,5 X 0,5 X 0,5 M.</t>
  </si>
  <si>
    <t>CAPITAL - RJ CAPITAL, 50KG, 0,5X0,5X0,5M</t>
  </si>
  <si>
    <t>SERVIÇO DE FRETE RODOVIÁRIO DE SÃO PAULO (CAPITAL) PARA BRASÍLIA. CARGA DE 50 KGS MEDINDO 0,5 X 0,5 X 0,5 M. SERVIÇO DE FRETE RODOVIÁRIO DE SÃO PAULO</t>
  </si>
  <si>
    <t>FRETE RODOVIÁRIO - SP CAPITAL - RJ CAPITAL, 50KG, 0,5X0,5X0,5MFRETE RODOVIÁRIO - SP</t>
  </si>
  <si>
    <t>SERVIÇO DE FRETE RODOVIÁRIO DE SÃO PAULO (CAPITAL) PARA RIO DE JANEIRO (CAPITAL). CARGA DE 50 KGS MEDINDO 0,5 X 0,5 X 0,5 M.</t>
  </si>
  <si>
    <t xml:space="preserve">SERVIÇO DE FRETE AÉREO DE SÃO PAULO (CAPITAL) PARA RECIFE. CARGA DE 50 KGS MEDINDO 0,5 X 0,5 X 0,5 M. </t>
  </si>
  <si>
    <t>TRANSPORTE DE MATERIAL - FRETE</t>
  </si>
  <si>
    <t>SERVIÇO DE FRETE AÉREO DE SÃO PAULO (CAPITAL) PARA PORTO ALEGRE. CARGA DE 50 KGS MEDINDO 0,5 X 0,5 X 0,5 M.</t>
  </si>
  <si>
    <t>SERVIÇO DE FRETE AÉREO DE SÃO PAULO (CAPITAL) PARA BRASÍLIA. CARGA DE 50 KGS MEDINDO 0,5 X 0,5 X 0,5 M.</t>
  </si>
  <si>
    <t xml:space="preserve">SERVIÇO DE FRETE AÉREO DE SÃO PAULO (CAPITAL) PARA RIO DE JANEIRO (CAPITAL). CARGA DE 50 KGS MEDINDO </t>
  </si>
  <si>
    <t>ALUGUEL DE AUTOMÓVEL POPULAR (TARIFA BÁSICA/ECONÔMICA), SEM MOTORISTA. KM LIVRE, SEM SEGUROS E COBERTURAS DE RISCO.</t>
  </si>
  <si>
    <t>TRANSPORTE LOCAL / LOCAÇÃODE AUTOMÓVEL / COMBUSTÍVEL - LOCAÇÃO DE AUTOMÓVEL POPULAR, S/ MOTORISTA</t>
  </si>
  <si>
    <t>SERVIÇO DE SEDEX DE PORTO ALEGRE PARA CURITIBA. ENVELOPE DE 1 KG MEDINDO 21 X 29 CM</t>
  </si>
  <si>
    <t>SERVIÇO DE SEDEX DE RECIFE PARA FORTALEZA. ENVELOPE DE 1 KG MEDINDO 21 X 29 CM</t>
  </si>
  <si>
    <t>SERVIÇO DE SEDEX DE RECIFE PARA SALVADOR. ENVELOPE DE 1 KG MEDINDO 21 X 29 CM</t>
  </si>
  <si>
    <t>SERVIÇO DE SEDEX DE RIO DE JANEIRO (CAPITAL) PARA FORTALEZA. ENVELOPE DE 1 KG MEDINDO 21 X 29 CM</t>
  </si>
  <si>
    <t>SERVIÇO DE SEDEX DE RIO DE JANEIRO (CAPITAL) PARA SALVADOR. ENVELOPE DE 1 KG MEDINDO 21 X 29 CM</t>
  </si>
  <si>
    <t>SERVIÇO DE SEDEX DE RIO DE JANEIRO (CAPITAL) PARA BELO HORIZONTE. ENVELOPE DE 1 KG MEDINDO 21 X 29 CM</t>
  </si>
  <si>
    <t>SERVIÇO DE SEDEX DE SÃO PAULO (CAPITAL) PARA FORTALEZA. ENVELOPE DE 1 KG MEDINDO 21 X 29 CM</t>
  </si>
  <si>
    <t>SERVIÇO DE SEDEX DE SÃO PAULO (CAPITAL) PARA SALVADOR. ENVELOPE DE 1 KG MEDINDO 21 X 29 CM</t>
  </si>
  <si>
    <t>SERVIÇO DE SEDEX DE SÃO PAULO (CAPITAL) PARA CURITIBA. ENVELOPE DE 1 KG MEDINDO 21 X 29 CM</t>
  </si>
  <si>
    <t>SERVIÇO DE SEDEX DE SÃO PAULO (CAPITAL) PARA BELO HORIZONTE. ENVELOPE DE 1 KG MEDINDO 21 X 29 CM</t>
  </si>
  <si>
    <t>SERVIÇO DE SEDEX DE BRASÍLIA PARA BELÉM. ENVELOPE DE 1 KG MEDINDO 21 X 29 CM</t>
  </si>
  <si>
    <t>SERVIÇO DE SEDEX DE BRASÍLIA PARA RECIFE. ENVELOPE DE 1 KG MEDINDO 21 X 29 CM</t>
  </si>
  <si>
    <t>SERVIÇO DE SEDEX DE BRASÍLIA PARA PORTO ALEGRE. ENVELOPE DE 1 KG MEDINDO 21 X 29  CM</t>
  </si>
  <si>
    <t>SERVIÇO DE SEDEX DE RIO DE JANEIRO (CAPITAL) PARA BELÉM. ENVELOPE DE 1 KG MEDINDO 21 X 29 CM</t>
  </si>
  <si>
    <t>SERVIÇO DE SEDEX DE RIO DE JANEIRO (CAPITAL) PARA RECIFE. ENVELOPE DE 1 KG MEDINDO 21 X 29 CM</t>
  </si>
  <si>
    <t>SERVIÇO DE SEDEX DE RIO DE JANEIRO (CAPITAL) PARA PORTO ALEGRE. ENVELOPE DE 1 KG MEDINDO 21 X 29 CM</t>
  </si>
  <si>
    <t>SERVIÇO DE SEDEX DE RIO DE JANEIRO (CAPITAL) PARA BRASÍLIA. ENVELOPE DE 1 KG MEDINDO 21 X 29 CM</t>
  </si>
  <si>
    <t>SERVIÇO DE SEDEX DE SÃO PAULO (CAPITAL) PARA BELÉM. ENVELOPE DE 1 KG MEDINDO 21 X 29 CM</t>
  </si>
  <si>
    <t>SERVIÇO DE SEDEX DE SÃO PAULO (CAPITAL) PARA RECIFE. ENVELOPE DE 1 KG MEDINDO 21 X 29 CM</t>
  </si>
  <si>
    <t>SERVIÇO DE SEDEX DE SÃO PAULO (CAPITAL) PARA PORTO ALEGRE. ENVELOPE DE 1 KG MEDINDO 21 X 29 CM</t>
  </si>
  <si>
    <t>SERVIÇO DE SEDEX DE SÃO PAULO (CAPITAL) PARA BRASÍLIA. ENVELOPE DE 1 KG MEDINDO 21 X 29 CM</t>
  </si>
  <si>
    <t>SERVIÇO DE SEDEX DE SÃO PAULO (CAPITAL) PARA RIO DE JANEIRO (CAPITAL). ENVELOPE DE 1 KG MEDINDO 21 X 29 CM</t>
  </si>
  <si>
    <t>COPO COM ÁGUA DE 200 ML.</t>
  </si>
  <si>
    <t>ÁGUA</t>
  </si>
  <si>
    <t>MATERIAIS DE CONSUMO</t>
  </si>
  <si>
    <t>GALÃO DE ÁGUA DE 20 LITROS.</t>
  </si>
  <si>
    <t>ALUGUEL DE CARRO DE SOM</t>
  </si>
  <si>
    <t>CARRO DE SOM</t>
  </si>
  <si>
    <t>LOCAÇÃO DE VEÍCULOS</t>
  </si>
  <si>
    <t>SPOT</t>
  </si>
  <si>
    <t>ANÚNCIO EM TV (30 SEGUNDOS) - JORNAL LOCAL À NOITE</t>
  </si>
  <si>
    <t>MÍDIA TELEVISIVA</t>
  </si>
  <si>
    <t>ANÚNCIO EM TV (30 SEGUNDOS) - JORNAL LOCAL À TARDE</t>
  </si>
  <si>
    <t>CAMISA DE MALHA C/ MANGA CURTA</t>
  </si>
  <si>
    <t>CAMISETAS</t>
  </si>
  <si>
    <t>M2 / DIA</t>
  </si>
  <si>
    <t xml:space="preserve">SHOW SIMPLES (SEM RECEITA BRUTA) - MÚSICA </t>
  </si>
  <si>
    <t>ECAD (CASO DE O EVENTO SER ABERTO E GRATUITO)</t>
  </si>
  <si>
    <t>DIREITOS AUTORAIS</t>
  </si>
  <si>
    <t>SHOW SIMPLES (SEM RECEITA BRUTA) - MÚSICA POR APARELHO</t>
  </si>
  <si>
    <t>RECEITA /  DIA</t>
  </si>
  <si>
    <t>SHOW SIMPLES (COM RECEITA BRUTA) - MÚSICA AO VIVO</t>
  </si>
  <si>
    <t>SHOW SIMPLES (COM RECEITA BRUTA) - MÚSICA POR APARELHO</t>
  </si>
  <si>
    <t>FESTAS E EVENTOS EM GERAL (SEM COBRANÇA) - MÚSICA AO VIVO</t>
  </si>
  <si>
    <t>FESTAS E EVENTOS EM GERAL (SEM COBRANÇA) - MÚSICA POR APARELHO</t>
  </si>
  <si>
    <t>CADASTRAMENTO (DE EDITOR)</t>
  </si>
  <si>
    <t>FICHA CATALOGRÁFICA E ISBN</t>
  </si>
  <si>
    <t>TÍTULO</t>
  </si>
  <si>
    <t>NÚMERO ISBN (PARA CADA TÍTULO)</t>
  </si>
  <si>
    <t>ANÚNCIO DE  JORNAL DE 1/4 DE PÁGINA</t>
  </si>
  <si>
    <t>ANÚNCIO DE 1/8 DE PÁGINA</t>
  </si>
  <si>
    <t>ANÚNCIO DE JORNAL DE 1/2 DE PÁGINA</t>
  </si>
  <si>
    <t xml:space="preserve">ANÚNCIO DE 1/3 DE PÁGINA  </t>
  </si>
  <si>
    <t>ANÚNCIO DE JORNAL DE  1 PÁGINA</t>
  </si>
  <si>
    <t xml:space="preserve">ANÚNCIO DE 1 DE PÁGINA  </t>
  </si>
  <si>
    <t>GRUPO GERADOR MÉDIO COM QUADRO DE COMANDO AUTOMATICO</t>
  </si>
  <si>
    <t>GERADOR - AQUISIÇÃO</t>
  </si>
  <si>
    <t>AQUISIÇÃO DE EQUIPAMENTOS</t>
  </si>
  <si>
    <t>LOCAÇÃO DE EXTINTOR DE INCÊNDIO DE PÓ QUÍMICO - 6 KGS</t>
  </si>
  <si>
    <t>EXTINTORES</t>
  </si>
  <si>
    <t>LOCAÇÃO DE EXTINTOR DE INCÊNDIO DE CO2 - 6 KGS</t>
  </si>
  <si>
    <t>LOCAÇÃO DE EXTINTOR DE INCÊNDIO DE ÁGUA - 10 LITROS</t>
  </si>
  <si>
    <t>E-MAIL MARKETING - 50.000 E-MAILS</t>
  </si>
  <si>
    <t>MÍDIA INTERNET</t>
  </si>
  <si>
    <t>NEWSLETTER (50.000 E-MAILS - SERVIÇO COMPLETO FEITO PELA EMPRESA CONTRATADA, EXCETO CRIAÇÃO DA ARTE)</t>
  </si>
  <si>
    <t>LOCAÇÃO DE AMBULÂNCIA - COM UTI</t>
  </si>
  <si>
    <t>AMBULÂNCIA</t>
  </si>
  <si>
    <t>LOCAÇÃO DE AMBULÂNCIA - BÁSICA</t>
  </si>
  <si>
    <t>BACKBUS - ADESIVAÇÃO DE ÔNIBUS (2,9 X 2,2 M) - TRASEIRA COMPLETA</t>
  </si>
  <si>
    <t>BUSDOOR</t>
  </si>
  <si>
    <t>BUSDOOR - ADESIVAÇÃO DE ÔNIBUS (2,1 X 1,05 M) - JANELA TRASEIRA</t>
  </si>
  <si>
    <t>M²</t>
  </si>
  <si>
    <t>BANNER</t>
  </si>
  <si>
    <t>BANNER/FAIXA ADESIVA/FAIXA DE LONA/SAIA DE PALCO/TESTEIRA/ PÓRTICO</t>
  </si>
  <si>
    <t>ANÚNCIO INDETERMINADO EM REVISTA - 1 PÁGINA</t>
  </si>
  <si>
    <t>MÍDIA IMPRESSA</t>
  </si>
  <si>
    <t>ANÚNCIO INDETERMINADO EM REVISTA - 2/3 DE PÁGINA</t>
  </si>
  <si>
    <t>ANÚNCIO INDETERMINADO EM REVISTA - 1/2 DE PÁGINA</t>
  </si>
  <si>
    <t>ANÚNCIO INDETERMINADO EM REVISTA - 1/3 DE PÁGINA</t>
  </si>
  <si>
    <t>LOTE</t>
  </si>
  <si>
    <t>ALUGUEL DE 25 MESAS PLÁSTICAS</t>
  </si>
  <si>
    <t>LOCAÇÃO DE MOBILIÁRIO</t>
  </si>
  <si>
    <t>LOCAÇÃO DE VEÍCULO UTILITÁRIO  SEM MOTORISTA. KM LIVRE, SEM SEGUROS E COBERTURAS DE RISCO.</t>
  </si>
  <si>
    <t>TRANSPORTE LOCAL / LOCAÇÃO DE AUTOMÓVEL / COMBUSTÍVEL</t>
  </si>
  <si>
    <t>PCT 500 FL</t>
  </si>
  <si>
    <t>PAPEL A3 LISO BRANCO P/ CÓPIA XEROGRÁFICA</t>
  </si>
  <si>
    <t>MATERIAL DE ESCRITÓRIO</t>
  </si>
  <si>
    <t>MATERIAIS DE ESCRITÓRIO</t>
  </si>
  <si>
    <t>PAPEL CARTA (LETTER) LISO BRANCO P/ CÓPIA XEROGRÁFICA</t>
  </si>
  <si>
    <t>CANETA ESFEROGRÁFICA ESCRITA MÉDIA</t>
  </si>
  <si>
    <t>CARTUCHO DE TINTA PRETA PARA IMPRESSORA JATO DE TINTA</t>
  </si>
  <si>
    <t>PAPEL A4 LISO BRANCO P/ CÓPIA XEROGRÁFICA</t>
  </si>
  <si>
    <t xml:space="preserve">LITRO </t>
  </si>
  <si>
    <t>ÁLCOOL COMBUSTÍVEL COMUM</t>
  </si>
  <si>
    <t>COMBUSTÍVEL</t>
  </si>
  <si>
    <t>GASOLINA AUTOMOTIVA COMUM</t>
  </si>
  <si>
    <t>HOSPEDAGEM COM CAFÉ DA MANHÃ E COM ALIMENTAÇÃO EM HOTEL 3 ESTRELAS, QUARTO TRIPLO, NO CENTRO.</t>
  </si>
  <si>
    <t>DIÁRIAS</t>
  </si>
  <si>
    <t>HOSPEDAGEM COM CAFÉ DA MANHÃ E COM ALIMENTAÇÃO EM HOTEL 3 ESTRELAS, QUARTO INDIVIDUAL, NO CENTRO.</t>
  </si>
  <si>
    <t>HOSPEDAGEM COM CAFÉ DA MANHÃ E SEM ALIMENTAÇÃO EM HOTEL 3 ESTRELAS, QUARTO TRIPLO, NO CENTRO.</t>
  </si>
  <si>
    <t>HOSPEDAGEM COM CAFÉ DA MANHÃ E SEM ALIMENTAÇÃO EM HOTEL 3 ESTRELAS, QUARTO INDIVIDUAL, NO CENTRO.</t>
  </si>
  <si>
    <t>Elaboração do projeto para análise da viabilidade, estudo e acompanhamento do edital, concepção e desenvolvimento do projeto, preenchimento dos formulários e postagem no salicweb</t>
  </si>
  <si>
    <t>Valores praticados em projetos anteriores do FAC</t>
  </si>
  <si>
    <t>Terceiros</t>
  </si>
  <si>
    <t>serviço</t>
  </si>
  <si>
    <t>Pré-Produção</t>
  </si>
  <si>
    <t>Proponente</t>
  </si>
  <si>
    <t>semana</t>
  </si>
  <si>
    <t>ARTE-EDUCADOR(A) (MONITOR 1) para ministrar aulas nas oficinas, auxiliar na elaboração dos planos de aula, avaliações, auxiliar na organização dos vídeo-debates, vivências, visitas, ensaios e produção do festival</t>
  </si>
  <si>
    <t>ARTE-EDUCADOR(A) (MONITOR 2) para ministrar aulas nas oficinas, auxiliar na elaboração dos planos de aula, avaliações, auxiliar na organização dos vídeo-debates, vivências, visitas, ensaios e produção do festival</t>
  </si>
  <si>
    <t>ALUGUEL DE 2 MICROFONES SEM FIO para o festival que encerra o projeto (2x)</t>
  </si>
  <si>
    <t>diária</t>
  </si>
  <si>
    <t>ALUGUEL DE CAIXA DE SOM  (para os video debates (5x) e para o festival que encerra o projeto (2x)</t>
  </si>
  <si>
    <t>ALUGUEL DE MESA DE SOM 8 canais</t>
  </si>
  <si>
    <t>Pós-Produção</t>
  </si>
  <si>
    <t>Produção</t>
  </si>
  <si>
    <t>Aluguel de Equipamento de Projeção 2000 Lumens para utilização nos vídeo debates (5x)</t>
  </si>
  <si>
    <r>
      <t xml:space="preserve">CÓDIGO 12 TABELA FGV </t>
    </r>
    <r>
      <rPr>
        <sz val="11"/>
        <color indexed="8"/>
        <rFont val="Calibri"/>
        <family val="2"/>
        <charset val="1"/>
      </rPr>
      <t>(ALUGUEL DE EQUIPAMENTO DE PROJEÇÃO -
2000 LUMENS)</t>
    </r>
  </si>
  <si>
    <t>Valor praticado em projetos anteriores do FAC</t>
  </si>
  <si>
    <t>unidade</t>
  </si>
  <si>
    <t>mês</t>
  </si>
  <si>
    <t xml:space="preserve">Valor praticado em projetos anteriores do FAC </t>
  </si>
  <si>
    <t>Distribuição de panfletos e afixação de cartazes</t>
  </si>
  <si>
    <t>milhar</t>
  </si>
  <si>
    <t>Armazenamento por 12 meses do site do projeto em servidor de conteúdo</t>
  </si>
  <si>
    <t>ADMINISTRADOR (MAIS DE 3 ANOS DE EXPERIÊNCIA) para administração e secretaria executiva: para monitoramento e orientação de todos os processos, durante a execução do projeto; contratações e pagamentos de pessoal e de serviços; prestação de contas do projeto)</t>
  </si>
  <si>
    <t>kg</t>
  </si>
  <si>
    <t>curso</t>
  </si>
  <si>
    <t>CÓDIGO 83 TABELA FGV</t>
  </si>
  <si>
    <t>CÓDIGO 151 TABELA FGV</t>
  </si>
  <si>
    <t>CÓDIGO 167 TABELA FGV</t>
  </si>
  <si>
    <t>CÓDIGO 11,3 TABELA FGV</t>
  </si>
  <si>
    <t>CÓDIGO 11,2 TABELA FGV</t>
  </si>
  <si>
    <t>ARTE-EDUCADOR(A) para ministrar a Oficina de Gestão Cultural que ocorrerá nas manhãs do "Sábado Cultural", abertas à comunidade da cultura do Varjão</t>
  </si>
  <si>
    <t>ARTE-EDUCADOR(A) COZINHEIRO(A) especialista em culinária afrodescendente para realizar 5 vivências culinárias com os alunos, pais e comunidae, dentro das programações do "Sábado Cultura"</t>
  </si>
  <si>
    <t>ARTE-EDUCADOR E COORDENADOR DO PROJETO para coordenar das oficinas, ministrar aulas, definir o plano de aula, avaliar os alunos, planejamento e execução dos vídeo-debates, ensaios, orientar o produtor(a) na realização dos "Sábados Culturais" no Festival de Cultura Popular do Varjão que encerrará o projeto</t>
  </si>
  <si>
    <t>Impressão de cartilha de 20 página em aspiral com os conteúdos da Oficina de Gestão Cultural</t>
  </si>
  <si>
    <t>DESIGNER JÚNIOR para ajustes na arte da cartilha da 1a edição, cartaz e panfletos que serão distribuídos nas escolas e nas ruas do Varjão, ajustes da do site e da página do facebook da 1a edição do projeto</t>
  </si>
  <si>
    <t>CÓDIGO 6 TABELA FGV</t>
  </si>
  <si>
    <t>Impressão de CARTAZ – formato 450x640mm, em papel reciclado, 150g/m², impressão 4/0 cores para divulgação das inscrições, das oficinas e dos "Sábados Culturais" (afixados apenas no Varjão)</t>
  </si>
  <si>
    <t>Impressão de CARTAZ – formato 450x640mm, em papel reciclado, 150g/m², impressão 4/0 cores para divulgação do Festival Cultural de encerramento do projeto (afixados em diversos locais do DF)</t>
  </si>
  <si>
    <t>Panfletos, A5, impressão 4/0 cor, papel couchê 115g para divulgação do Festival Cultural de encerramento do projeto distribuidos em diversos locais do DF)</t>
  </si>
  <si>
    <t>Panfletos, A5, impressão 4/0 cor, papel couchê 115g para divulgação das inscrições, das oficinas e dos "Sábados Culturais" distribuidos apenas no Varjão)</t>
  </si>
  <si>
    <t>CÓDIGO 22 TABELA FGV</t>
  </si>
  <si>
    <t>Valores praticados pelas associações de surdos, conforme consulta telefônica</t>
  </si>
  <si>
    <t>ASSESSOR(A) DE IMPRENSA para dar visibilidade ao evento de lançamento, os "Sábados Culturais" e para divulgação do Festival Cultural que encerra o projeto (7 eventos ao todo)</t>
  </si>
  <si>
    <t>ASSISTENTE DE PRODUÇÃO para auxiliar em todo período de realização das oficinas (8 meses)</t>
  </si>
  <si>
    <t>CÓDIGO 71 TABELA FGV</t>
  </si>
  <si>
    <t>FOTOGRAFO DE CENA (STILL) para registro do evento de lançamento, dos "Sábados Culturais", das visitas, do Festival cultural de encerramento do projeto, para registro das visitas e 3 sessões de imagens das oficinas visando a divulgação em mídias sociais</t>
  </si>
  <si>
    <t xml:space="preserve">CÓDIGO 4 TABELA FGV 
</t>
  </si>
  <si>
    <t>ALUGUEL DE ÔNIBUS DE 46 LUGARES, COM AR CONDICIONADO E MOTORISTA, PARA TRANSPORTE INTRAMUNICIPAL para transporte da equipe e dos alunos as visitas à Chácara Quilombo dos Palmares (Paranoá) e ao Quilombo Mesquisa (Cidade Ocidental)</t>
  </si>
  <si>
    <t>REFEIÇÃO - REFEIÇÃO FORA DO LAR para o eventos de abertura</t>
  </si>
  <si>
    <t>CÓDIGO 9 TABELA FGV</t>
  </si>
  <si>
    <t>Kg</t>
  </si>
  <si>
    <t>REFEIÇÃO - REFEIÇÃO FORA DO LAR para alimentação de 40 alunos e 6 membros da equipe nos dias de visita à chácara Quiombo dos Palmares (Paranoá) e ao Quilombo Mesquita (Cidade Ocidental) (400g médias por pessoa nas duas visitas - 46 x 2 x 300g = 27,6</t>
  </si>
  <si>
    <t>Curso de LIBRAS para qualificar 3 arte-educadores na linguagem de comunicação com surdo-mudos que, eventualmente, se inscrevam nas oficinas do projeto</t>
  </si>
  <si>
    <t>Tradutor de LIBRAS para os "Sábados Culturais" e para o festival de encerramento</t>
  </si>
  <si>
    <t>LOCAÇÃO DE VANS - C/ MOTORISTA para transporte de dois grupos irmãos para o festival de encerramento</t>
  </si>
  <si>
    <t>CÓDIGO 5 TABELA FGV</t>
  </si>
  <si>
    <t>Aquisição dos itens necessários a preparação dos pratos das 5 vivências culinárias (12Kg por vivência)</t>
  </si>
  <si>
    <t>Reprodução de convites aos pais para que compareçam as atividades dos "Sábados Culturais" e ao Festival Cultural de conclusão do projeto (cópia simples em pepel comum - 150 alunos X 6 atividades = 1.050 avisos</t>
  </si>
  <si>
    <t>Preços de cópia xerox praticados pelo mercado</t>
  </si>
  <si>
    <t>reprodução</t>
  </si>
  <si>
    <t>Contratação de empresa especializada em mídias sociais para execução, nas mídias sociais (site, página do facebook e whatsapp), do plano de divulgação definido pelo assessor de imprensa, incluindo 18 postagens impulsionadas R$ 50,00</t>
  </si>
  <si>
    <t>Impressão de cartilha formato aberto 420x148mm, fechado 210x148mm, capa, formato 421x148mm, papel couche brilho ld 170 g/m2, 4x4 cores, miolo 16 páginas em couchê brilho LD 115 g/m2, 4x4 cores, dobrado (miolo), alceada e grampeada, prova digital (campa e miolo), para ser distribuidas aos alunos das oficinas</t>
  </si>
  <si>
    <t>Material oficina de berimbau (cabaça, verga, tintas, couro, pregos, verniz, lixa e barbante) necessário para a oficina de confecção de berimbau que será ministrada nas férias</t>
  </si>
  <si>
    <t>kit</t>
  </si>
  <si>
    <t>Preço praticado em projetos anteriores</t>
  </si>
  <si>
    <t>Aquisição de cordas prontas para o batismo dos alunos novatos e para a graduação dos alunos mais experientes</t>
  </si>
  <si>
    <t>ARTE-EDUCADOR(A) Instrutor da para ministrar aulas da Oficina de Capoeira - Mestre de Capoeira</t>
  </si>
  <si>
    <t>Serviço de cinegrafia, captação de áudio e edição de vídeo (sincronização, edição e tratamento de imagens) para registro de 3 "Sábados Culturais", as 2 visitas, do Festival cultural de encerramento do projeto, além de e 2 sessões de imagens das oficinas visando a divulgação em mídias sociais</t>
  </si>
  <si>
    <t>Preços praticados em projetos anteriores</t>
  </si>
  <si>
    <t>ARTE-EDUCADOR(A) para ministrar a Oficina de Manutenção de Instrumentos de Percussão - Mestre Capoeirista</t>
  </si>
  <si>
    <t>ARTE-EDUCADOR(A) para ministrar a Oficina de Gestão Cultural de 40h, sendo 20h presenciais e 20h de atendimento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</si>
</sst>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.00"/>
    <numFmt numFmtId="165" formatCode="&quot;R$ 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i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8"/>
      <color theme="0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color rgb="FFFF000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F497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BE97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5" fillId="3" borderId="4" xfId="0" applyFont="1" applyFill="1" applyBorder="1" applyAlignment="1" applyProtection="1">
      <alignment horizontal="center"/>
    </xf>
    <xf numFmtId="164" fontId="6" fillId="4" borderId="5" xfId="0" applyNumberFormat="1" applyFont="1" applyFill="1" applyBorder="1" applyAlignment="1" applyProtection="1">
      <alignment vertical="center"/>
      <protection hidden="1"/>
    </xf>
    <xf numFmtId="164" fontId="6" fillId="4" borderId="6" xfId="0" applyNumberFormat="1" applyFont="1" applyFill="1" applyBorder="1" applyAlignment="1" applyProtection="1">
      <alignment vertical="center"/>
      <protection hidden="1"/>
    </xf>
    <xf numFmtId="10" fontId="2" fillId="5" borderId="9" xfId="0" applyNumberFormat="1" applyFont="1" applyFill="1" applyBorder="1" applyAlignment="1" applyProtection="1">
      <alignment horizontal="center" vertical="center"/>
      <protection hidden="1"/>
    </xf>
    <xf numFmtId="164" fontId="2" fillId="5" borderId="10" xfId="0" applyNumberFormat="1" applyFont="1" applyFill="1" applyBorder="1" applyAlignment="1" applyProtection="1">
      <alignment horizontal="center" vertical="center"/>
      <protection hidden="1"/>
    </xf>
    <xf numFmtId="164" fontId="9" fillId="4" borderId="11" xfId="0" applyNumberFormat="1" applyFont="1" applyFill="1" applyBorder="1" applyAlignment="1" applyProtection="1">
      <alignment vertical="center"/>
      <protection hidden="1"/>
    </xf>
    <xf numFmtId="164" fontId="9" fillId="4" borderId="0" xfId="0" applyNumberFormat="1" applyFont="1" applyFill="1" applyBorder="1" applyAlignment="1" applyProtection="1">
      <alignment vertical="center"/>
      <protection hidden="1"/>
    </xf>
    <xf numFmtId="164" fontId="9" fillId="4" borderId="12" xfId="0" applyNumberFormat="1" applyFont="1" applyFill="1" applyBorder="1" applyAlignment="1" applyProtection="1">
      <alignment vertical="center"/>
      <protection hidden="1"/>
    </xf>
    <xf numFmtId="10" fontId="0" fillId="0" borderId="15" xfId="0" applyNumberFormat="1" applyFill="1" applyBorder="1" applyAlignment="1" applyProtection="1">
      <alignment horizontal="center" vertical="center"/>
      <protection hidden="1"/>
    </xf>
    <xf numFmtId="164" fontId="0" fillId="0" borderId="14" xfId="0" applyNumberFormat="1" applyFill="1" applyBorder="1" applyAlignment="1" applyProtection="1">
      <alignment horizontal="center" vertical="center"/>
      <protection hidden="1"/>
    </xf>
    <xf numFmtId="164" fontId="2" fillId="5" borderId="5" xfId="0" applyNumberFormat="1" applyFont="1" applyFill="1" applyBorder="1" applyAlignment="1" applyProtection="1">
      <alignment horizontal="center" vertical="center"/>
      <protection hidden="1"/>
    </xf>
    <xf numFmtId="164" fontId="10" fillId="4" borderId="11" xfId="0" applyNumberFormat="1" applyFont="1" applyFill="1" applyBorder="1" applyAlignment="1" applyProtection="1">
      <alignment horizontal="left" vertical="center"/>
      <protection hidden="1"/>
    </xf>
    <xf numFmtId="164" fontId="9" fillId="4" borderId="0" xfId="0" applyNumberFormat="1" applyFont="1" applyFill="1" applyBorder="1" applyAlignment="1" applyProtection="1">
      <alignment horizontal="left" vertical="center"/>
      <protection hidden="1"/>
    </xf>
    <xf numFmtId="164" fontId="9" fillId="4" borderId="12" xfId="0" applyNumberFormat="1" applyFont="1" applyFill="1" applyBorder="1" applyAlignment="1" applyProtection="1">
      <alignment horizontal="left" vertical="center"/>
      <protection hidden="1"/>
    </xf>
    <xf numFmtId="10" fontId="0" fillId="0" borderId="15" xfId="0" applyNumberFormat="1" applyBorder="1" applyAlignment="1" applyProtection="1">
      <alignment horizontal="center" vertical="center"/>
      <protection hidden="1"/>
    </xf>
    <xf numFmtId="164" fontId="9" fillId="4" borderId="22" xfId="0" applyNumberFormat="1" applyFont="1" applyFill="1" applyBorder="1" applyAlignment="1" applyProtection="1">
      <alignment vertical="center"/>
      <protection hidden="1"/>
    </xf>
    <xf numFmtId="164" fontId="9" fillId="4" borderId="10" xfId="0" applyNumberFormat="1" applyFont="1" applyFill="1" applyBorder="1" applyAlignment="1" applyProtection="1">
      <alignment vertical="center"/>
      <protection hidden="1"/>
    </xf>
    <xf numFmtId="164" fontId="9" fillId="4" borderId="23" xfId="0" applyNumberFormat="1" applyFont="1" applyFill="1" applyBorder="1" applyAlignment="1" applyProtection="1">
      <alignment vertical="center"/>
      <protection hidden="1"/>
    </xf>
    <xf numFmtId="164" fontId="5" fillId="0" borderId="14" xfId="0" applyNumberFormat="1" applyFont="1" applyFill="1" applyBorder="1" applyAlignment="1" applyProtection="1">
      <alignment horizontal="center" vertical="center"/>
      <protection hidden="1"/>
    </xf>
    <xf numFmtId="0" fontId="13" fillId="0" borderId="15" xfId="0" applyFont="1" applyFill="1" applyBorder="1" applyAlignment="1" applyProtection="1">
      <alignment horizontal="center" vertical="center" wrapText="1"/>
      <protection hidden="1"/>
    </xf>
    <xf numFmtId="164" fontId="13" fillId="0" borderId="15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15" xfId="0" applyFont="1" applyFill="1" applyBorder="1" applyAlignment="1" applyProtection="1">
      <alignment horizontal="center" vertical="center"/>
      <protection hidden="1"/>
    </xf>
    <xf numFmtId="164" fontId="8" fillId="0" borderId="15" xfId="0" applyNumberFormat="1" applyFont="1" applyFill="1" applyBorder="1" applyAlignment="1" applyProtection="1">
      <alignment horizontal="center" vertical="center"/>
      <protection hidden="1"/>
    </xf>
    <xf numFmtId="0" fontId="0" fillId="7" borderId="15" xfId="0" applyFill="1" applyBorder="1" applyProtection="1"/>
    <xf numFmtId="0" fontId="17" fillId="0" borderId="15" xfId="0" applyFont="1" applyFill="1" applyBorder="1" applyAlignment="1" applyProtection="1">
      <alignment horizontal="center" vertical="center" wrapText="1"/>
      <protection hidden="1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43" fontId="20" fillId="8" borderId="15" xfId="1" applyFont="1" applyFill="1" applyBorder="1" applyAlignment="1">
      <alignment horizontal="center" vertical="center" wrapText="1"/>
    </xf>
    <xf numFmtId="43" fontId="20" fillId="8" borderId="15" xfId="1" applyFont="1" applyFill="1" applyBorder="1" applyAlignment="1">
      <alignment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43" fontId="21" fillId="9" borderId="15" xfId="1" applyFont="1" applyFill="1" applyBorder="1" applyAlignment="1">
      <alignment horizontal="center" vertical="center" wrapText="1"/>
    </xf>
    <xf numFmtId="17" fontId="21" fillId="9" borderId="15" xfId="0" applyNumberFormat="1" applyFont="1" applyFill="1" applyBorder="1" applyAlignment="1">
      <alignment horizontal="center" vertical="center" wrapText="1"/>
    </xf>
    <xf numFmtId="0" fontId="0" fillId="10" borderId="15" xfId="0" applyFill="1" applyBorder="1"/>
    <xf numFmtId="0" fontId="21" fillId="9" borderId="15" xfId="0" applyFont="1" applyFill="1" applyBorder="1" applyAlignment="1">
      <alignment horizontal="center" vertical="center" wrapText="1"/>
    </xf>
    <xf numFmtId="43" fontId="20" fillId="0" borderId="15" xfId="1" applyFont="1" applyBorder="1" applyAlignment="1">
      <alignment vertical="center" wrapText="1"/>
    </xf>
    <xf numFmtId="43" fontId="20" fillId="11" borderId="15" xfId="1" applyFont="1" applyFill="1" applyBorder="1" applyAlignment="1">
      <alignment vertical="center" wrapText="1"/>
    </xf>
    <xf numFmtId="43" fontId="20" fillId="11" borderId="15" xfId="1" applyFont="1" applyFill="1" applyBorder="1" applyAlignment="1">
      <alignment horizontal="center" vertical="center" wrapText="1"/>
    </xf>
    <xf numFmtId="0" fontId="0" fillId="0" borderId="25" xfId="0" applyFont="1" applyBorder="1" applyAlignment="1" applyProtection="1">
      <alignment vertical="center" wrapText="1"/>
      <protection locked="0"/>
    </xf>
    <xf numFmtId="0" fontId="0" fillId="0" borderId="25" xfId="0" applyFont="1" applyBorder="1" applyAlignment="1" applyProtection="1">
      <alignment horizontal="center" vertical="center" shrinkToFit="1"/>
      <protection locked="0"/>
    </xf>
    <xf numFmtId="0" fontId="0" fillId="0" borderId="25" xfId="0" applyFon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165" fontId="0" fillId="0" borderId="25" xfId="0" applyNumberFormat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vertical="center" wrapText="1"/>
      <protection locked="0"/>
    </xf>
    <xf numFmtId="0" fontId="0" fillId="0" borderId="25" xfId="0" applyFont="1" applyFill="1" applyBorder="1" applyAlignment="1" applyProtection="1">
      <alignment horizontal="center" vertical="center" shrinkToFit="1"/>
      <protection locked="0"/>
    </xf>
    <xf numFmtId="0" fontId="0" fillId="0" borderId="25" xfId="0" applyFont="1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 applyProtection="1">
      <alignment horizontal="center" vertical="center" wrapText="1"/>
      <protection locked="0"/>
    </xf>
    <xf numFmtId="165" fontId="0" fillId="0" borderId="25" xfId="0" applyNumberFormat="1" applyFill="1" applyBorder="1" applyAlignment="1" applyProtection="1">
      <alignment horizontal="center" vertical="center"/>
      <protection locked="0"/>
    </xf>
    <xf numFmtId="0" fontId="0" fillId="0" borderId="25" xfId="0" applyFont="1" applyFill="1" applyBorder="1" applyAlignment="1" applyProtection="1">
      <alignment vertical="center" wrapText="1"/>
      <protection locked="0"/>
    </xf>
    <xf numFmtId="0" fontId="23" fillId="0" borderId="25" xfId="0" applyFont="1" applyBorder="1" applyAlignment="1" applyProtection="1">
      <alignment vertical="center" wrapText="1"/>
      <protection locked="0"/>
    </xf>
    <xf numFmtId="0" fontId="0" fillId="0" borderId="15" xfId="0" applyFill="1" applyBorder="1" applyAlignment="1" applyProtection="1">
      <alignment vertical="center"/>
      <protection locked="0"/>
    </xf>
    <xf numFmtId="164" fontId="0" fillId="7" borderId="15" xfId="0" applyNumberFormat="1" applyFill="1" applyBorder="1" applyAlignment="1" applyProtection="1">
      <alignment horizontal="center" vertical="center"/>
    </xf>
    <xf numFmtId="0" fontId="0" fillId="3" borderId="15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left" vertical="center"/>
      <protection locked="0"/>
    </xf>
    <xf numFmtId="164" fontId="0" fillId="0" borderId="15" xfId="0" applyNumberFormat="1" applyFill="1" applyBorder="1" applyAlignment="1" applyProtection="1">
      <alignment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164" fontId="0" fillId="0" borderId="15" xfId="0" applyNumberFormat="1" applyFill="1" applyBorder="1" applyAlignment="1" applyProtection="1">
      <alignment horizontal="center" vertical="center"/>
      <protection locked="0"/>
    </xf>
    <xf numFmtId="3" fontId="0" fillId="0" borderId="15" xfId="0" applyNumberFormat="1" applyFill="1" applyBorder="1" applyAlignment="1" applyProtection="1">
      <alignment horizontal="center" vertical="center"/>
      <protection locked="0"/>
    </xf>
    <xf numFmtId="0" fontId="24" fillId="0" borderId="25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5" borderId="16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164" fontId="2" fillId="3" borderId="20" xfId="0" applyNumberFormat="1" applyFont="1" applyFill="1" applyBorder="1" applyAlignment="1" applyProtection="1">
      <alignment horizontal="center" vertical="center"/>
      <protection hidden="1"/>
    </xf>
    <xf numFmtId="164" fontId="2" fillId="3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hidden="1"/>
    </xf>
    <xf numFmtId="0" fontId="5" fillId="0" borderId="24" xfId="0" applyFont="1" applyFill="1" applyBorder="1" applyAlignment="1" applyProtection="1">
      <alignment horizontal="center" vertical="center"/>
      <protection hidden="1"/>
    </xf>
    <xf numFmtId="0" fontId="5" fillId="0" borderId="14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4" xfId="0" applyFont="1" applyFill="1" applyBorder="1" applyAlignment="1" applyProtection="1">
      <alignment horizontal="center" vertical="center"/>
      <protection hidden="1"/>
    </xf>
    <xf numFmtId="0" fontId="8" fillId="0" borderId="16" xfId="0" applyFont="1" applyFill="1" applyBorder="1" applyAlignment="1" applyProtection="1">
      <alignment horizontal="center" vertical="center"/>
      <protection hidden="1"/>
    </xf>
    <xf numFmtId="0" fontId="8" fillId="0" borderId="9" xfId="0" applyFont="1" applyFill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 vertical="center" wrapText="1"/>
      <protection hidden="1"/>
    </xf>
    <xf numFmtId="0" fontId="13" fillId="0" borderId="14" xfId="0" applyFont="1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8" fillId="0" borderId="14" xfId="0" applyFont="1" applyFill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164" fontId="2" fillId="0" borderId="18" xfId="0" applyNumberFormat="1" applyFont="1" applyBorder="1" applyAlignment="1" applyProtection="1">
      <alignment horizontal="center" vertical="center"/>
      <protection hidden="1"/>
    </xf>
    <xf numFmtId="164" fontId="2" fillId="0" borderId="19" xfId="0" applyNumberFormat="1" applyFont="1" applyBorder="1" applyAlignment="1" applyProtection="1">
      <alignment horizontal="center" vertical="center"/>
      <protection hidden="1"/>
    </xf>
    <xf numFmtId="0" fontId="2" fillId="6" borderId="15" xfId="0" applyFont="1" applyFill="1" applyBorder="1" applyAlignment="1" applyProtection="1">
      <alignment horizontal="center" vertical="center"/>
      <protection hidden="1"/>
    </xf>
    <xf numFmtId="164" fontId="2" fillId="6" borderId="20" xfId="0" applyNumberFormat="1" applyFont="1" applyFill="1" applyBorder="1" applyAlignment="1" applyProtection="1">
      <alignment horizontal="center" vertical="center"/>
      <protection hidden="1"/>
    </xf>
    <xf numFmtId="164" fontId="2" fillId="6" borderId="21" xfId="0" applyNumberFormat="1" applyFont="1" applyFill="1" applyBorder="1" applyAlignment="1" applyProtection="1">
      <alignment horizontal="center" vertical="center"/>
      <protection hidden="1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horizontal="center" vertical="center" wrapText="1"/>
      <protection locked="0"/>
    </xf>
    <xf numFmtId="0" fontId="0" fillId="0" borderId="25" xfId="0" applyFont="1" applyFill="1" applyBorder="1" applyAlignment="1" applyProtection="1">
      <alignment horizontal="center" vertical="center" wrapText="1"/>
      <protection locked="0"/>
    </xf>
    <xf numFmtId="0" fontId="23" fillId="0" borderId="25" xfId="0" applyFont="1" applyFill="1" applyBorder="1" applyAlignment="1" applyProtection="1">
      <alignment horizontal="center" vertical="center" wrapText="1"/>
      <protection locked="0"/>
    </xf>
    <xf numFmtId="0" fontId="0" fillId="0" borderId="20" xfId="0" applyFill="1" applyBorder="1" applyAlignment="1" applyProtection="1">
      <alignment horizontal="center" vertical="center" wrapText="1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left" vertical="center"/>
      <protection locked="0"/>
    </xf>
    <xf numFmtId="0" fontId="0" fillId="0" borderId="14" xfId="0" applyFill="1" applyBorder="1" applyAlignment="1" applyProtection="1">
      <alignment horizontal="left" vertical="center"/>
      <protection locked="0"/>
    </xf>
    <xf numFmtId="0" fontId="0" fillId="10" borderId="20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21" fillId="9" borderId="15" xfId="0" applyFont="1" applyFill="1" applyBorder="1" applyAlignment="1">
      <alignment horizontal="center" vertical="center" wrapText="1"/>
    </xf>
    <xf numFmtId="0" fontId="21" fillId="9" borderId="16" xfId="0" applyFont="1" applyFill="1" applyBorder="1" applyAlignment="1">
      <alignment horizontal="center" vertical="center" wrapText="1"/>
    </xf>
    <xf numFmtId="0" fontId="21" fillId="9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AFAC-D68C-42E1-B069-6ED5CEBAF0D1}">
  <sheetPr>
    <pageSetUpPr fitToPage="1"/>
  </sheetPr>
  <dimension ref="A1:L302"/>
  <sheetViews>
    <sheetView tabSelected="1" zoomScale="80" zoomScaleNormal="80" workbookViewId="0">
      <pane ySplit="2010" topLeftCell="A46" activePane="bottomLeft"/>
      <selection activeCell="I32" sqref="I32"/>
      <selection pane="bottomLeft" activeCell="L48" sqref="A1:L48"/>
    </sheetView>
  </sheetViews>
  <sheetFormatPr defaultRowHeight="15" x14ac:dyDescent="0.25"/>
  <cols>
    <col min="1" max="1" width="4.28515625" customWidth="1"/>
    <col min="2" max="2" width="14.85546875" customWidth="1"/>
    <col min="3" max="3" width="56.5703125" customWidth="1"/>
    <col min="4" max="4" width="25.28515625" customWidth="1"/>
    <col min="5" max="5" width="26" customWidth="1"/>
    <col min="6" max="6" width="15.85546875" customWidth="1"/>
    <col min="7" max="7" width="30.7109375" customWidth="1"/>
    <col min="8" max="8" width="25.7109375" customWidth="1"/>
    <col min="9" max="9" width="23.42578125" customWidth="1"/>
    <col min="10" max="10" width="19.85546875" customWidth="1"/>
    <col min="11" max="11" width="16.85546875" customWidth="1"/>
    <col min="12" max="12" width="44.28515625" customWidth="1"/>
  </cols>
  <sheetData>
    <row r="1" spans="1:12" ht="16.5" thickBot="1" x14ac:dyDescent="0.3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 ht="16.5" thickBot="1" x14ac:dyDescent="0.3">
      <c r="A2" s="66" t="s">
        <v>1</v>
      </c>
      <c r="B2" s="67"/>
      <c r="C2" s="67"/>
      <c r="D2" s="67"/>
      <c r="E2" s="1" t="s">
        <v>2</v>
      </c>
      <c r="F2" s="2" t="s">
        <v>3</v>
      </c>
      <c r="G2" s="2"/>
      <c r="H2" s="3"/>
      <c r="I2" s="68" t="s">
        <v>4</v>
      </c>
      <c r="J2" s="69"/>
      <c r="K2" s="69"/>
      <c r="L2" s="70"/>
    </row>
    <row r="3" spans="1:12" x14ac:dyDescent="0.25">
      <c r="A3" s="71" t="s">
        <v>5</v>
      </c>
      <c r="B3" s="71"/>
      <c r="C3" s="71"/>
      <c r="D3" s="4">
        <f>IF(E3=0,0%,E3/$D$5)</f>
        <v>0.18008283810552855</v>
      </c>
      <c r="E3" s="5">
        <f>SUMIFS(K11:K302,F11:F302,"Proponente",L11:L302,"FAC")+SUMIFS(K11:K302,F11:F302,"Proponente",L11:L302,"Recursos provenientes de cobrança de ingressos")</f>
        <v>18000</v>
      </c>
      <c r="F3" s="6" t="s">
        <v>6</v>
      </c>
      <c r="G3" s="7"/>
      <c r="H3" s="8"/>
      <c r="I3" s="72" t="s">
        <v>7</v>
      </c>
      <c r="J3" s="73"/>
      <c r="K3" s="9">
        <f>IF(L3=0,0%,L3/$D$5)</f>
        <v>4.9522780479020347E-2</v>
      </c>
      <c r="L3" s="10">
        <f>SUMIFS($K$11:$K$302,$L$11:$L$302,"FAC",$G$11:$G$302,I3)</f>
        <v>4950</v>
      </c>
    </row>
    <row r="4" spans="1:12" ht="15.75" thickBot="1" x14ac:dyDescent="0.3">
      <c r="A4" s="74" t="s">
        <v>8</v>
      </c>
      <c r="B4" s="74"/>
      <c r="C4" s="74"/>
      <c r="D4" s="4">
        <f>IF(E4=0,0%,E4/$D$5)</f>
        <v>0.8199171618944715</v>
      </c>
      <c r="E4" s="11">
        <f>SUMIFS(K11:K302,F11:F302,"Terceiros",L11:L302,"FAC")</f>
        <v>81954</v>
      </c>
      <c r="F4" s="12" t="s">
        <v>9</v>
      </c>
      <c r="G4" s="13"/>
      <c r="H4" s="14"/>
      <c r="I4" s="72" t="s">
        <v>10</v>
      </c>
      <c r="J4" s="73"/>
      <c r="K4" s="9">
        <f>IF(L4=0,0%,L4/$D$5)</f>
        <v>0.10004602116973808</v>
      </c>
      <c r="L4" s="10">
        <f>SUMIFS($K$11:$K$302,$L$11:$L$302,"FAC",$G$11:$G$302,I4)</f>
        <v>10000</v>
      </c>
    </row>
    <row r="5" spans="1:12" x14ac:dyDescent="0.25">
      <c r="A5" s="90" t="s">
        <v>11</v>
      </c>
      <c r="B5" s="90"/>
      <c r="C5" s="90"/>
      <c r="D5" s="91">
        <f>SUMIF(L11:L302,"FAC",K11:K302)</f>
        <v>99954</v>
      </c>
      <c r="E5" s="92"/>
      <c r="F5" s="6" t="s">
        <v>12</v>
      </c>
      <c r="G5" s="7"/>
      <c r="H5" s="8"/>
      <c r="I5" s="72" t="s">
        <v>13</v>
      </c>
      <c r="J5" s="73"/>
      <c r="K5" s="15">
        <f>IF(L5=0,0%,L5/$D$5)</f>
        <v>0.17868219380915221</v>
      </c>
      <c r="L5" s="10">
        <f>SUMIFS($K$11:$K$302,$L$11:$L$302,"FAC",$G$11:$G$302,I5)</f>
        <v>17860</v>
      </c>
    </row>
    <row r="6" spans="1:12" x14ac:dyDescent="0.25">
      <c r="A6" s="93" t="s">
        <v>14</v>
      </c>
      <c r="B6" s="93"/>
      <c r="C6" s="93"/>
      <c r="D6" s="94">
        <f>SUMIF(L11:L302,"Recursos provenientes de cobrança de ingressos",K11:K302)</f>
        <v>0</v>
      </c>
      <c r="E6" s="95"/>
      <c r="F6" s="6" t="s">
        <v>15</v>
      </c>
      <c r="G6" s="7"/>
      <c r="H6" s="8"/>
      <c r="I6" s="72" t="s">
        <v>16</v>
      </c>
      <c r="J6" s="73"/>
      <c r="K6" s="9">
        <f>IF(L6=0,0%,L6/$D$5)</f>
        <v>0.67174900454208941</v>
      </c>
      <c r="L6" s="10">
        <f>SUMIFS($K$11:$K$302,$L$11:$L$302,"FAC",$G$11:$G$302,I6)</f>
        <v>67144</v>
      </c>
    </row>
    <row r="7" spans="1:12" ht="15.75" x14ac:dyDescent="0.25">
      <c r="A7" s="75" t="s">
        <v>17</v>
      </c>
      <c r="B7" s="75"/>
      <c r="C7" s="75" t="s">
        <v>17</v>
      </c>
      <c r="D7" s="76">
        <f>SUMIF(L11:L302,"Recursos financeiros de outras fontes",K11:K302)</f>
        <v>0</v>
      </c>
      <c r="E7" s="77"/>
      <c r="F7" s="16" t="s">
        <v>18</v>
      </c>
      <c r="G7" s="17"/>
      <c r="H7" s="18"/>
      <c r="I7" s="78" t="s">
        <v>19</v>
      </c>
      <c r="J7" s="79"/>
      <c r="K7" s="80"/>
      <c r="L7" s="19">
        <f>SUM(L3:L6)</f>
        <v>99954</v>
      </c>
    </row>
    <row r="8" spans="1:12" ht="15.75" x14ac:dyDescent="0.25">
      <c r="A8" s="81" t="s">
        <v>20</v>
      </c>
      <c r="B8" s="81"/>
      <c r="C8" s="81"/>
      <c r="D8" s="81"/>
      <c r="E8" s="81"/>
      <c r="F8" s="82"/>
      <c r="G8" s="82"/>
      <c r="H8" s="82"/>
      <c r="I8" s="82"/>
      <c r="J8" s="82"/>
      <c r="K8" s="82"/>
      <c r="L8" s="83"/>
    </row>
    <row r="9" spans="1:12" ht="216" x14ac:dyDescent="0.25">
      <c r="A9" s="84" t="s">
        <v>21</v>
      </c>
      <c r="B9" s="20" t="s">
        <v>22</v>
      </c>
      <c r="C9" s="20" t="s">
        <v>23</v>
      </c>
      <c r="D9" s="86" t="s">
        <v>24</v>
      </c>
      <c r="E9" s="87"/>
      <c r="F9" s="20" t="s">
        <v>25</v>
      </c>
      <c r="G9" s="20" t="s">
        <v>26</v>
      </c>
      <c r="H9" s="20" t="s">
        <v>27</v>
      </c>
      <c r="I9" s="20" t="s">
        <v>28</v>
      </c>
      <c r="J9" s="21" t="s">
        <v>29</v>
      </c>
      <c r="K9" s="20" t="s">
        <v>30</v>
      </c>
      <c r="L9" s="25" t="s">
        <v>42</v>
      </c>
    </row>
    <row r="10" spans="1:12" x14ac:dyDescent="0.25">
      <c r="A10" s="85"/>
      <c r="B10" s="22" t="s">
        <v>31</v>
      </c>
      <c r="C10" s="22" t="s">
        <v>32</v>
      </c>
      <c r="D10" s="88" t="s">
        <v>33</v>
      </c>
      <c r="E10" s="89"/>
      <c r="F10" s="22" t="s">
        <v>34</v>
      </c>
      <c r="G10" s="22" t="s">
        <v>35</v>
      </c>
      <c r="H10" s="22" t="s">
        <v>36</v>
      </c>
      <c r="I10" s="22" t="s">
        <v>37</v>
      </c>
      <c r="J10" s="23" t="s">
        <v>38</v>
      </c>
      <c r="K10" s="22" t="s">
        <v>39</v>
      </c>
      <c r="L10" s="22" t="s">
        <v>40</v>
      </c>
    </row>
    <row r="11" spans="1:12" ht="60" x14ac:dyDescent="0.25">
      <c r="A11" s="24">
        <f>IF(B11="","",1)</f>
        <v>1</v>
      </c>
      <c r="B11" s="55" t="s">
        <v>555</v>
      </c>
      <c r="C11" s="43" t="s">
        <v>551</v>
      </c>
      <c r="D11" s="96" t="s">
        <v>552</v>
      </c>
      <c r="E11" s="96"/>
      <c r="F11" s="44" t="s">
        <v>553</v>
      </c>
      <c r="G11" s="45" t="s">
        <v>7</v>
      </c>
      <c r="H11" s="45" t="s">
        <v>554</v>
      </c>
      <c r="I11" s="46">
        <v>1</v>
      </c>
      <c r="J11" s="47">
        <v>4950</v>
      </c>
      <c r="K11" s="56">
        <f>IFERROR(I11*J11,"")</f>
        <v>4950</v>
      </c>
      <c r="L11" s="57" t="s">
        <v>41</v>
      </c>
    </row>
    <row r="12" spans="1:12" ht="98.25" customHeight="1" x14ac:dyDescent="0.25">
      <c r="A12" s="24">
        <f>IF(B12="","",A11+1)</f>
        <v>2</v>
      </c>
      <c r="B12" s="55" t="s">
        <v>555</v>
      </c>
      <c r="C12" s="43" t="s">
        <v>585</v>
      </c>
      <c r="D12" s="96" t="s">
        <v>578</v>
      </c>
      <c r="E12" s="96"/>
      <c r="F12" s="44" t="s">
        <v>556</v>
      </c>
      <c r="G12" s="45" t="s">
        <v>16</v>
      </c>
      <c r="H12" s="45" t="s">
        <v>557</v>
      </c>
      <c r="I12" s="46">
        <v>40</v>
      </c>
      <c r="J12" s="47">
        <v>450</v>
      </c>
      <c r="K12" s="56">
        <f t="shared" ref="K12:K77" si="0">IFERROR(I12*J12,"")</f>
        <v>18000</v>
      </c>
      <c r="L12" s="57" t="s">
        <v>41</v>
      </c>
    </row>
    <row r="13" spans="1:12" ht="60" x14ac:dyDescent="0.25">
      <c r="A13" s="24">
        <f t="shared" ref="A13:A78" si="1">IF(B13="","",A12+1)</f>
        <v>3</v>
      </c>
      <c r="B13" s="55" t="s">
        <v>555</v>
      </c>
      <c r="C13" s="43" t="s">
        <v>558</v>
      </c>
      <c r="D13" s="96" t="s">
        <v>578</v>
      </c>
      <c r="E13" s="96"/>
      <c r="F13" s="44" t="s">
        <v>553</v>
      </c>
      <c r="G13" s="45" t="s">
        <v>16</v>
      </c>
      <c r="H13" s="45" t="s">
        <v>557</v>
      </c>
      <c r="I13" s="46">
        <v>32</v>
      </c>
      <c r="J13" s="47">
        <v>350</v>
      </c>
      <c r="K13" s="56">
        <f t="shared" si="0"/>
        <v>11200</v>
      </c>
      <c r="L13" s="57" t="s">
        <v>41</v>
      </c>
    </row>
    <row r="14" spans="1:12" ht="60" x14ac:dyDescent="0.25">
      <c r="A14" s="24">
        <f t="shared" si="1"/>
        <v>4</v>
      </c>
      <c r="B14" s="55" t="s">
        <v>555</v>
      </c>
      <c r="C14" s="43" t="s">
        <v>559</v>
      </c>
      <c r="D14" s="96" t="s">
        <v>578</v>
      </c>
      <c r="E14" s="96"/>
      <c r="F14" s="44" t="s">
        <v>553</v>
      </c>
      <c r="G14" s="45" t="s">
        <v>16</v>
      </c>
      <c r="H14" s="45" t="s">
        <v>557</v>
      </c>
      <c r="I14" s="46">
        <v>32</v>
      </c>
      <c r="J14" s="47">
        <v>350</v>
      </c>
      <c r="K14" s="56">
        <f t="shared" si="0"/>
        <v>11200</v>
      </c>
      <c r="L14" s="57" t="s">
        <v>41</v>
      </c>
    </row>
    <row r="15" spans="1:12" ht="60" x14ac:dyDescent="0.25">
      <c r="A15" s="24">
        <f t="shared" si="1"/>
        <v>5</v>
      </c>
      <c r="B15" s="55" t="s">
        <v>555</v>
      </c>
      <c r="C15" s="43" t="s">
        <v>584</v>
      </c>
      <c r="D15" s="96" t="s">
        <v>578</v>
      </c>
      <c r="E15" s="96"/>
      <c r="F15" s="44" t="s">
        <v>553</v>
      </c>
      <c r="G15" s="45" t="s">
        <v>16</v>
      </c>
      <c r="H15" s="45" t="s">
        <v>557</v>
      </c>
      <c r="I15" s="46">
        <v>5</v>
      </c>
      <c r="J15" s="47">
        <v>300</v>
      </c>
      <c r="K15" s="56">
        <f t="shared" si="0"/>
        <v>1500</v>
      </c>
      <c r="L15" s="57" t="s">
        <v>41</v>
      </c>
    </row>
    <row r="16" spans="1:12" ht="45" x14ac:dyDescent="0.25">
      <c r="A16" s="24">
        <f t="shared" si="1"/>
        <v>6</v>
      </c>
      <c r="B16" s="55" t="s">
        <v>565</v>
      </c>
      <c r="C16" s="43" t="s">
        <v>583</v>
      </c>
      <c r="D16" s="96" t="s">
        <v>578</v>
      </c>
      <c r="E16" s="96"/>
      <c r="F16" s="44" t="s">
        <v>553</v>
      </c>
      <c r="G16" s="45" t="s">
        <v>16</v>
      </c>
      <c r="H16" s="45" t="s">
        <v>557</v>
      </c>
      <c r="I16" s="46">
        <v>5</v>
      </c>
      <c r="J16" s="47">
        <v>400</v>
      </c>
      <c r="K16" s="56">
        <f t="shared" si="0"/>
        <v>2000</v>
      </c>
      <c r="L16" s="57" t="s">
        <v>41</v>
      </c>
    </row>
    <row r="17" spans="1:12" ht="30" x14ac:dyDescent="0.25">
      <c r="A17" s="24">
        <f t="shared" si="1"/>
        <v>7</v>
      </c>
      <c r="B17" s="55" t="s">
        <v>565</v>
      </c>
      <c r="C17" s="43" t="s">
        <v>586</v>
      </c>
      <c r="D17" s="96" t="s">
        <v>568</v>
      </c>
      <c r="E17" s="96"/>
      <c r="F17" s="44" t="s">
        <v>553</v>
      </c>
      <c r="G17" s="45" t="s">
        <v>16</v>
      </c>
      <c r="H17" s="45" t="s">
        <v>569</v>
      </c>
      <c r="I17" s="46">
        <v>20</v>
      </c>
      <c r="J17" s="47">
        <v>12</v>
      </c>
      <c r="K17" s="56">
        <f t="shared" si="0"/>
        <v>240</v>
      </c>
      <c r="L17" s="57" t="s">
        <v>41</v>
      </c>
    </row>
    <row r="18" spans="1:12" ht="30" x14ac:dyDescent="0.25">
      <c r="A18" s="24">
        <f t="shared" si="1"/>
        <v>8</v>
      </c>
      <c r="B18" s="55" t="s">
        <v>564</v>
      </c>
      <c r="C18" s="43" t="s">
        <v>560</v>
      </c>
      <c r="D18" s="96" t="s">
        <v>582</v>
      </c>
      <c r="E18" s="96"/>
      <c r="F18" s="44" t="s">
        <v>553</v>
      </c>
      <c r="G18" s="45" t="s">
        <v>16</v>
      </c>
      <c r="H18" s="45" t="s">
        <v>561</v>
      </c>
      <c r="I18" s="46">
        <v>2</v>
      </c>
      <c r="J18" s="47">
        <v>70</v>
      </c>
      <c r="K18" s="56">
        <f t="shared" si="0"/>
        <v>140</v>
      </c>
      <c r="L18" s="57" t="s">
        <v>41</v>
      </c>
    </row>
    <row r="19" spans="1:12" ht="30" x14ac:dyDescent="0.25">
      <c r="A19" s="24">
        <f t="shared" si="1"/>
        <v>9</v>
      </c>
      <c r="B19" s="55" t="s">
        <v>565</v>
      </c>
      <c r="C19" s="43" t="s">
        <v>562</v>
      </c>
      <c r="D19" s="96" t="s">
        <v>581</v>
      </c>
      <c r="E19" s="96"/>
      <c r="F19" s="44" t="s">
        <v>553</v>
      </c>
      <c r="G19" s="45" t="s">
        <v>16</v>
      </c>
      <c r="H19" s="45" t="s">
        <v>561</v>
      </c>
      <c r="I19" s="46">
        <v>7</v>
      </c>
      <c r="J19" s="47">
        <v>90</v>
      </c>
      <c r="K19" s="56">
        <f t="shared" si="0"/>
        <v>630</v>
      </c>
      <c r="L19" s="57" t="s">
        <v>41</v>
      </c>
    </row>
    <row r="20" spans="1:12" ht="18.75" customHeight="1" x14ac:dyDescent="0.25">
      <c r="A20" s="24">
        <f>IF(B20="","",A19+1)</f>
        <v>10</v>
      </c>
      <c r="B20" s="55" t="s">
        <v>564</v>
      </c>
      <c r="C20" s="43" t="s">
        <v>563</v>
      </c>
      <c r="D20" s="96" t="s">
        <v>552</v>
      </c>
      <c r="E20" s="96"/>
      <c r="F20" s="44" t="s">
        <v>553</v>
      </c>
      <c r="G20" s="45" t="s">
        <v>16</v>
      </c>
      <c r="H20" s="45" t="s">
        <v>561</v>
      </c>
      <c r="I20" s="46">
        <v>1</v>
      </c>
      <c r="J20" s="47">
        <v>90</v>
      </c>
      <c r="K20" s="56">
        <f t="shared" si="0"/>
        <v>90</v>
      </c>
      <c r="L20" s="57" t="s">
        <v>41</v>
      </c>
    </row>
    <row r="21" spans="1:12" ht="30" x14ac:dyDescent="0.25">
      <c r="A21" s="24">
        <f t="shared" si="1"/>
        <v>11</v>
      </c>
      <c r="B21" s="55" t="s">
        <v>565</v>
      </c>
      <c r="C21" s="43" t="s">
        <v>566</v>
      </c>
      <c r="D21" s="97" t="s">
        <v>567</v>
      </c>
      <c r="E21" s="98"/>
      <c r="F21" s="44" t="s">
        <v>553</v>
      </c>
      <c r="G21" s="45" t="s">
        <v>16</v>
      </c>
      <c r="H21" s="45" t="s">
        <v>561</v>
      </c>
      <c r="I21" s="46">
        <v>5</v>
      </c>
      <c r="J21" s="47">
        <v>150</v>
      </c>
      <c r="K21" s="56">
        <f t="shared" si="0"/>
        <v>750</v>
      </c>
      <c r="L21" s="57" t="s">
        <v>41</v>
      </c>
    </row>
    <row r="22" spans="1:12" ht="60" x14ac:dyDescent="0.25">
      <c r="A22" s="24">
        <f t="shared" si="1"/>
        <v>12</v>
      </c>
      <c r="B22" s="55" t="s">
        <v>555</v>
      </c>
      <c r="C22" s="48" t="s">
        <v>587</v>
      </c>
      <c r="D22" s="99" t="s">
        <v>580</v>
      </c>
      <c r="E22" s="99"/>
      <c r="F22" s="49" t="s">
        <v>553</v>
      </c>
      <c r="G22" s="50" t="s">
        <v>13</v>
      </c>
      <c r="H22" s="50" t="s">
        <v>557</v>
      </c>
      <c r="I22" s="51">
        <v>1</v>
      </c>
      <c r="J22" s="52">
        <v>800</v>
      </c>
      <c r="K22" s="56">
        <f t="shared" si="0"/>
        <v>800</v>
      </c>
      <c r="L22" s="57" t="s">
        <v>41</v>
      </c>
    </row>
    <row r="23" spans="1:12" ht="104.25" customHeight="1" x14ac:dyDescent="0.25">
      <c r="A23" s="24">
        <f t="shared" si="1"/>
        <v>13</v>
      </c>
      <c r="B23" s="55" t="s">
        <v>555</v>
      </c>
      <c r="C23" s="43" t="s">
        <v>614</v>
      </c>
      <c r="D23" s="96" t="s">
        <v>568</v>
      </c>
      <c r="E23" s="96"/>
      <c r="F23" s="44" t="s">
        <v>553</v>
      </c>
      <c r="G23" s="45" t="s">
        <v>16</v>
      </c>
      <c r="H23" s="45" t="s">
        <v>569</v>
      </c>
      <c r="I23" s="46">
        <v>200</v>
      </c>
      <c r="J23" s="47">
        <v>5.5</v>
      </c>
      <c r="K23" s="56">
        <f t="shared" si="0"/>
        <v>1100</v>
      </c>
      <c r="L23" s="57" t="s">
        <v>41</v>
      </c>
    </row>
    <row r="24" spans="1:12" ht="64.5" customHeight="1" x14ac:dyDescent="0.25">
      <c r="A24" s="24">
        <f t="shared" si="1"/>
        <v>14</v>
      </c>
      <c r="B24" s="55" t="s">
        <v>555</v>
      </c>
      <c r="C24" s="53" t="s">
        <v>595</v>
      </c>
      <c r="D24" s="99" t="s">
        <v>588</v>
      </c>
      <c r="E24" s="99"/>
      <c r="F24" s="49" t="s">
        <v>553</v>
      </c>
      <c r="G24" s="50" t="s">
        <v>13</v>
      </c>
      <c r="H24" s="50" t="s">
        <v>570</v>
      </c>
      <c r="I24" s="51">
        <v>7</v>
      </c>
      <c r="J24" s="52">
        <v>400</v>
      </c>
      <c r="K24" s="56">
        <f t="shared" si="0"/>
        <v>2800</v>
      </c>
      <c r="L24" s="57" t="s">
        <v>41</v>
      </c>
    </row>
    <row r="25" spans="1:12" ht="60" x14ac:dyDescent="0.25">
      <c r="A25" s="24">
        <f t="shared" si="1"/>
        <v>15</v>
      </c>
      <c r="B25" s="55" t="s">
        <v>555</v>
      </c>
      <c r="C25" s="53" t="s">
        <v>589</v>
      </c>
      <c r="D25" s="100" t="s">
        <v>571</v>
      </c>
      <c r="E25" s="100"/>
      <c r="F25" s="49" t="s">
        <v>553</v>
      </c>
      <c r="G25" s="50" t="s">
        <v>13</v>
      </c>
      <c r="H25" s="50" t="s">
        <v>569</v>
      </c>
      <c r="I25" s="51">
        <v>1000</v>
      </c>
      <c r="J25" s="52">
        <v>1.5</v>
      </c>
      <c r="K25" s="56">
        <f t="shared" si="0"/>
        <v>1500</v>
      </c>
      <c r="L25" s="57" t="s">
        <v>41</v>
      </c>
    </row>
    <row r="26" spans="1:12" ht="60" x14ac:dyDescent="0.25">
      <c r="A26" s="24"/>
      <c r="B26" s="55" t="s">
        <v>565</v>
      </c>
      <c r="C26" s="53" t="s">
        <v>590</v>
      </c>
      <c r="D26" s="100" t="s">
        <v>571</v>
      </c>
      <c r="E26" s="100"/>
      <c r="F26" s="49" t="s">
        <v>553</v>
      </c>
      <c r="G26" s="50" t="s">
        <v>13</v>
      </c>
      <c r="H26" s="50" t="s">
        <v>569</v>
      </c>
      <c r="I26" s="51">
        <v>500</v>
      </c>
      <c r="J26" s="52">
        <v>1.5</v>
      </c>
      <c r="K26" s="56">
        <f t="shared" si="0"/>
        <v>750</v>
      </c>
      <c r="L26" s="57" t="s">
        <v>41</v>
      </c>
    </row>
    <row r="27" spans="1:12" ht="45" x14ac:dyDescent="0.25">
      <c r="A27" s="24">
        <f>IF(B27="","",A25+1)</f>
        <v>16</v>
      </c>
      <c r="B27" s="55" t="s">
        <v>555</v>
      </c>
      <c r="C27" s="53" t="s">
        <v>592</v>
      </c>
      <c r="D27" s="100" t="s">
        <v>571</v>
      </c>
      <c r="E27" s="100"/>
      <c r="F27" s="49" t="s">
        <v>553</v>
      </c>
      <c r="G27" s="50" t="s">
        <v>13</v>
      </c>
      <c r="H27" s="50" t="s">
        <v>569</v>
      </c>
      <c r="I27" s="51">
        <v>6000</v>
      </c>
      <c r="J27" s="52">
        <v>0.15</v>
      </c>
      <c r="K27" s="56">
        <f t="shared" si="0"/>
        <v>900</v>
      </c>
      <c r="L27" s="57" t="s">
        <v>41</v>
      </c>
    </row>
    <row r="28" spans="1:12" ht="45" x14ac:dyDescent="0.25">
      <c r="A28" s="24">
        <f>IF(B28="","",A26+1)</f>
        <v>1</v>
      </c>
      <c r="B28" s="55" t="s">
        <v>565</v>
      </c>
      <c r="C28" s="53" t="s">
        <v>591</v>
      </c>
      <c r="D28" s="100" t="s">
        <v>571</v>
      </c>
      <c r="E28" s="100"/>
      <c r="F28" s="49" t="s">
        <v>553</v>
      </c>
      <c r="G28" s="50" t="s">
        <v>13</v>
      </c>
      <c r="H28" s="50" t="s">
        <v>569</v>
      </c>
      <c r="I28" s="51">
        <v>4000</v>
      </c>
      <c r="J28" s="52">
        <v>0.15</v>
      </c>
      <c r="K28" s="56">
        <f t="shared" ref="K28" si="2">IFERROR(I28*J28,"")</f>
        <v>600</v>
      </c>
      <c r="L28" s="57" t="s">
        <v>41</v>
      </c>
    </row>
    <row r="29" spans="1:12" ht="22.5" customHeight="1" x14ac:dyDescent="0.25">
      <c r="A29" s="24">
        <f>IF(B29="","",A27+1)</f>
        <v>17</v>
      </c>
      <c r="B29" s="55" t="s">
        <v>555</v>
      </c>
      <c r="C29" s="53" t="s">
        <v>572</v>
      </c>
      <c r="D29" s="99" t="s">
        <v>568</v>
      </c>
      <c r="E29" s="99"/>
      <c r="F29" s="49" t="s">
        <v>553</v>
      </c>
      <c r="G29" s="50" t="s">
        <v>13</v>
      </c>
      <c r="H29" s="50" t="s">
        <v>573</v>
      </c>
      <c r="I29" s="63">
        <v>10</v>
      </c>
      <c r="J29" s="52">
        <v>70</v>
      </c>
      <c r="K29" s="56">
        <f t="shared" si="0"/>
        <v>700</v>
      </c>
      <c r="L29" s="57" t="s">
        <v>41</v>
      </c>
    </row>
    <row r="30" spans="1:12" ht="30" x14ac:dyDescent="0.25">
      <c r="A30" s="24">
        <f t="shared" si="1"/>
        <v>18</v>
      </c>
      <c r="B30" s="55" t="s">
        <v>555</v>
      </c>
      <c r="C30" s="53" t="s">
        <v>574</v>
      </c>
      <c r="D30" s="99" t="s">
        <v>568</v>
      </c>
      <c r="E30" s="99"/>
      <c r="F30" s="49" t="s">
        <v>553</v>
      </c>
      <c r="G30" s="50" t="s">
        <v>13</v>
      </c>
      <c r="H30" s="50" t="s">
        <v>570</v>
      </c>
      <c r="I30" s="51">
        <v>10</v>
      </c>
      <c r="J30" s="52">
        <v>20</v>
      </c>
      <c r="K30" s="56">
        <f t="shared" si="0"/>
        <v>200</v>
      </c>
      <c r="L30" s="57" t="s">
        <v>41</v>
      </c>
    </row>
    <row r="31" spans="1:12" ht="30" x14ac:dyDescent="0.25">
      <c r="A31" s="24">
        <f t="shared" si="1"/>
        <v>19</v>
      </c>
      <c r="B31" s="55" t="s">
        <v>565</v>
      </c>
      <c r="C31" s="54" t="s">
        <v>596</v>
      </c>
      <c r="D31" s="96" t="s">
        <v>593</v>
      </c>
      <c r="E31" s="96"/>
      <c r="F31" s="44" t="s">
        <v>553</v>
      </c>
      <c r="G31" s="45" t="s">
        <v>16</v>
      </c>
      <c r="H31" s="45" t="s">
        <v>557</v>
      </c>
      <c r="I31" s="46">
        <v>32</v>
      </c>
      <c r="J31" s="47">
        <v>300</v>
      </c>
      <c r="K31" s="56">
        <f t="shared" si="0"/>
        <v>9600</v>
      </c>
      <c r="L31" s="57" t="s">
        <v>41</v>
      </c>
    </row>
    <row r="32" spans="1:12" ht="96.75" customHeight="1" x14ac:dyDescent="0.25">
      <c r="A32" s="24">
        <f t="shared" si="1"/>
        <v>20</v>
      </c>
      <c r="B32" s="55" t="s">
        <v>555</v>
      </c>
      <c r="C32" s="43" t="s">
        <v>575</v>
      </c>
      <c r="D32" s="96" t="s">
        <v>579</v>
      </c>
      <c r="E32" s="96"/>
      <c r="F32" s="44" t="s">
        <v>553</v>
      </c>
      <c r="G32" s="45" t="s">
        <v>10</v>
      </c>
      <c r="H32" s="45" t="s">
        <v>570</v>
      </c>
      <c r="I32" s="46">
        <v>10</v>
      </c>
      <c r="J32" s="47">
        <v>1000</v>
      </c>
      <c r="K32" s="56">
        <f t="shared" si="0"/>
        <v>10000</v>
      </c>
      <c r="L32" s="57" t="s">
        <v>41</v>
      </c>
    </row>
    <row r="33" spans="1:12" ht="36" customHeight="1" x14ac:dyDescent="0.25">
      <c r="A33" s="24">
        <f t="shared" si="1"/>
        <v>21</v>
      </c>
      <c r="B33" s="55" t="s">
        <v>565</v>
      </c>
      <c r="C33" s="43" t="s">
        <v>609</v>
      </c>
      <c r="D33" s="96" t="s">
        <v>552</v>
      </c>
      <c r="E33" s="96"/>
      <c r="F33" s="44" t="s">
        <v>553</v>
      </c>
      <c r="G33" s="45" t="s">
        <v>16</v>
      </c>
      <c r="H33" s="45" t="s">
        <v>576</v>
      </c>
      <c r="I33" s="46">
        <v>60</v>
      </c>
      <c r="J33" s="47">
        <v>15</v>
      </c>
      <c r="K33" s="56">
        <f t="shared" si="0"/>
        <v>900</v>
      </c>
      <c r="L33" s="57" t="s">
        <v>41</v>
      </c>
    </row>
    <row r="34" spans="1:12" ht="56.25" customHeight="1" x14ac:dyDescent="0.25">
      <c r="A34" s="24">
        <f t="shared" si="1"/>
        <v>22</v>
      </c>
      <c r="B34" s="55" t="s">
        <v>555</v>
      </c>
      <c r="C34" s="53" t="s">
        <v>605</v>
      </c>
      <c r="D34" s="99" t="s">
        <v>594</v>
      </c>
      <c r="E34" s="99"/>
      <c r="F34" s="49" t="s">
        <v>553</v>
      </c>
      <c r="G34" s="50" t="s">
        <v>16</v>
      </c>
      <c r="H34" s="50" t="s">
        <v>577</v>
      </c>
      <c r="I34" s="51">
        <v>1</v>
      </c>
      <c r="J34" s="52">
        <v>500</v>
      </c>
      <c r="K34" s="56">
        <f t="shared" si="0"/>
        <v>500</v>
      </c>
      <c r="L34" s="57" t="s">
        <v>41</v>
      </c>
    </row>
    <row r="35" spans="1:12" ht="75" x14ac:dyDescent="0.25">
      <c r="A35" s="24">
        <f t="shared" si="1"/>
        <v>23</v>
      </c>
      <c r="B35" s="55" t="s">
        <v>565</v>
      </c>
      <c r="C35" s="53" t="s">
        <v>598</v>
      </c>
      <c r="D35" s="96" t="s">
        <v>597</v>
      </c>
      <c r="E35" s="96"/>
      <c r="F35" s="60" t="s">
        <v>553</v>
      </c>
      <c r="G35" s="60" t="s">
        <v>13</v>
      </c>
      <c r="H35" s="60" t="s">
        <v>557</v>
      </c>
      <c r="I35" s="60">
        <v>12</v>
      </c>
      <c r="J35" s="61">
        <v>200</v>
      </c>
      <c r="K35" s="56">
        <f t="shared" si="0"/>
        <v>2400</v>
      </c>
      <c r="L35" s="57" t="s">
        <v>41</v>
      </c>
    </row>
    <row r="36" spans="1:12" ht="95.25" customHeight="1" x14ac:dyDescent="0.25">
      <c r="A36" s="24">
        <f t="shared" si="1"/>
        <v>24</v>
      </c>
      <c r="B36" s="55" t="s">
        <v>565</v>
      </c>
      <c r="C36" s="53" t="s">
        <v>620</v>
      </c>
      <c r="D36" s="96" t="s">
        <v>621</v>
      </c>
      <c r="E36" s="96"/>
      <c r="F36" s="60" t="s">
        <v>553</v>
      </c>
      <c r="G36" s="60" t="s">
        <v>13</v>
      </c>
      <c r="H36" s="60" t="s">
        <v>557</v>
      </c>
      <c r="I36" s="60">
        <v>8</v>
      </c>
      <c r="J36" s="61">
        <v>500</v>
      </c>
      <c r="K36" s="56">
        <f t="shared" si="0"/>
        <v>4000</v>
      </c>
      <c r="L36" s="57" t="s">
        <v>41</v>
      </c>
    </row>
    <row r="37" spans="1:12" ht="75" x14ac:dyDescent="0.25">
      <c r="A37" s="24">
        <f t="shared" si="1"/>
        <v>25</v>
      </c>
      <c r="B37" s="55" t="s">
        <v>565</v>
      </c>
      <c r="C37" s="53" t="s">
        <v>600</v>
      </c>
      <c r="D37" s="101" t="s">
        <v>599</v>
      </c>
      <c r="E37" s="102"/>
      <c r="F37" s="60" t="s">
        <v>553</v>
      </c>
      <c r="G37" s="60" t="s">
        <v>16</v>
      </c>
      <c r="H37" s="60" t="s">
        <v>561</v>
      </c>
      <c r="I37" s="60">
        <v>2</v>
      </c>
      <c r="J37" s="61">
        <v>800</v>
      </c>
      <c r="K37" s="56">
        <f t="shared" si="0"/>
        <v>1600</v>
      </c>
      <c r="L37" s="57" t="s">
        <v>41</v>
      </c>
    </row>
    <row r="38" spans="1:12" ht="30" x14ac:dyDescent="0.25">
      <c r="A38" s="24">
        <f t="shared" si="1"/>
        <v>26</v>
      </c>
      <c r="B38" s="55" t="s">
        <v>555</v>
      </c>
      <c r="C38" s="53" t="s">
        <v>601</v>
      </c>
      <c r="D38" s="101" t="s">
        <v>602</v>
      </c>
      <c r="E38" s="102"/>
      <c r="F38" s="60" t="s">
        <v>553</v>
      </c>
      <c r="G38" s="60" t="s">
        <v>16</v>
      </c>
      <c r="H38" s="60" t="s">
        <v>603</v>
      </c>
      <c r="I38" s="60">
        <v>6</v>
      </c>
      <c r="J38" s="61">
        <v>15</v>
      </c>
      <c r="K38" s="56">
        <f t="shared" si="0"/>
        <v>90</v>
      </c>
      <c r="L38" s="57" t="s">
        <v>41</v>
      </c>
    </row>
    <row r="39" spans="1:12" ht="75" x14ac:dyDescent="0.25">
      <c r="A39" s="24">
        <f t="shared" si="1"/>
        <v>27</v>
      </c>
      <c r="B39" s="55" t="s">
        <v>565</v>
      </c>
      <c r="C39" s="53" t="s">
        <v>604</v>
      </c>
      <c r="D39" s="101" t="s">
        <v>602</v>
      </c>
      <c r="E39" s="102"/>
      <c r="F39" s="60" t="s">
        <v>553</v>
      </c>
      <c r="G39" s="60" t="s">
        <v>16</v>
      </c>
      <c r="H39" s="60" t="s">
        <v>603</v>
      </c>
      <c r="I39" s="60">
        <v>27.6</v>
      </c>
      <c r="J39" s="61">
        <v>15</v>
      </c>
      <c r="K39" s="56">
        <f t="shared" si="0"/>
        <v>414</v>
      </c>
      <c r="L39" s="57" t="s">
        <v>41</v>
      </c>
    </row>
    <row r="40" spans="1:12" ht="30" x14ac:dyDescent="0.25">
      <c r="A40" s="24">
        <f t="shared" si="1"/>
        <v>28</v>
      </c>
      <c r="B40" s="55" t="s">
        <v>565</v>
      </c>
      <c r="C40" s="53" t="s">
        <v>606</v>
      </c>
      <c r="D40" s="99" t="s">
        <v>594</v>
      </c>
      <c r="E40" s="99"/>
      <c r="F40" s="60" t="s">
        <v>553</v>
      </c>
      <c r="G40" s="60" t="s">
        <v>16</v>
      </c>
      <c r="H40" s="60" t="s">
        <v>554</v>
      </c>
      <c r="I40" s="60">
        <v>6</v>
      </c>
      <c r="J40" s="61">
        <v>350</v>
      </c>
      <c r="K40" s="56">
        <f t="shared" si="0"/>
        <v>2100</v>
      </c>
      <c r="L40" s="57" t="s">
        <v>41</v>
      </c>
    </row>
    <row r="41" spans="1:12" ht="84" customHeight="1" x14ac:dyDescent="0.25">
      <c r="A41" s="24">
        <f t="shared" si="1"/>
        <v>29</v>
      </c>
      <c r="B41" s="55" t="s">
        <v>565</v>
      </c>
      <c r="C41" s="53" t="s">
        <v>613</v>
      </c>
      <c r="D41" s="96" t="s">
        <v>552</v>
      </c>
      <c r="E41" s="96"/>
      <c r="F41" s="60" t="s">
        <v>553</v>
      </c>
      <c r="G41" s="60" t="s">
        <v>13</v>
      </c>
      <c r="H41" s="60" t="s">
        <v>554</v>
      </c>
      <c r="I41" s="60">
        <v>1</v>
      </c>
      <c r="J41" s="61">
        <v>3000</v>
      </c>
      <c r="K41" s="56">
        <f t="shared" si="0"/>
        <v>3000</v>
      </c>
      <c r="L41" s="57" t="s">
        <v>41</v>
      </c>
    </row>
    <row r="42" spans="1:12" ht="30" x14ac:dyDescent="0.25">
      <c r="A42" s="24">
        <f t="shared" si="1"/>
        <v>30</v>
      </c>
      <c r="B42" s="55" t="s">
        <v>565</v>
      </c>
      <c r="C42" s="53" t="s">
        <v>607</v>
      </c>
      <c r="D42" s="101" t="s">
        <v>608</v>
      </c>
      <c r="E42" s="102"/>
      <c r="F42" s="60" t="s">
        <v>553</v>
      </c>
      <c r="G42" s="60" t="s">
        <v>16</v>
      </c>
      <c r="H42" s="60" t="s">
        <v>561</v>
      </c>
      <c r="I42" s="60">
        <v>2</v>
      </c>
      <c r="J42" s="61">
        <v>400</v>
      </c>
      <c r="K42" s="56">
        <f t="shared" si="0"/>
        <v>800</v>
      </c>
      <c r="L42" s="57" t="s">
        <v>41</v>
      </c>
    </row>
    <row r="43" spans="1:12" ht="66" customHeight="1" x14ac:dyDescent="0.25">
      <c r="A43" s="24">
        <f t="shared" si="1"/>
        <v>31</v>
      </c>
      <c r="B43" s="55" t="s">
        <v>565</v>
      </c>
      <c r="C43" s="53" t="s">
        <v>610</v>
      </c>
      <c r="D43" s="101" t="s">
        <v>611</v>
      </c>
      <c r="E43" s="102"/>
      <c r="F43" s="60" t="s">
        <v>553</v>
      </c>
      <c r="G43" s="60" t="s">
        <v>13</v>
      </c>
      <c r="H43" s="60" t="s">
        <v>612</v>
      </c>
      <c r="I43" s="62">
        <v>1050</v>
      </c>
      <c r="J43" s="61">
        <v>0.2</v>
      </c>
      <c r="K43" s="56">
        <f t="shared" si="0"/>
        <v>210</v>
      </c>
      <c r="L43" s="57" t="s">
        <v>41</v>
      </c>
    </row>
    <row r="44" spans="1:12" ht="54" customHeight="1" x14ac:dyDescent="0.25">
      <c r="A44" s="24">
        <f t="shared" si="1"/>
        <v>32</v>
      </c>
      <c r="B44" s="55" t="s">
        <v>565</v>
      </c>
      <c r="C44" s="53" t="s">
        <v>618</v>
      </c>
      <c r="D44" s="103" t="s">
        <v>617</v>
      </c>
      <c r="E44" s="102"/>
      <c r="F44" s="60" t="s">
        <v>553</v>
      </c>
      <c r="G44" s="60" t="s">
        <v>16</v>
      </c>
      <c r="H44" s="60" t="s">
        <v>569</v>
      </c>
      <c r="I44" s="60">
        <v>75</v>
      </c>
      <c r="J44" s="61">
        <v>12</v>
      </c>
      <c r="K44" s="56">
        <f t="shared" si="0"/>
        <v>900</v>
      </c>
      <c r="L44" s="57" t="s">
        <v>41</v>
      </c>
    </row>
    <row r="45" spans="1:12" ht="69" customHeight="1" x14ac:dyDescent="0.25">
      <c r="A45" s="24">
        <f t="shared" si="1"/>
        <v>33</v>
      </c>
      <c r="B45" s="55" t="s">
        <v>565</v>
      </c>
      <c r="C45" s="53" t="s">
        <v>615</v>
      </c>
      <c r="D45" s="103" t="s">
        <v>617</v>
      </c>
      <c r="E45" s="102"/>
      <c r="F45" s="60" t="s">
        <v>553</v>
      </c>
      <c r="G45" s="60" t="s">
        <v>16</v>
      </c>
      <c r="H45" s="60" t="s">
        <v>616</v>
      </c>
      <c r="I45" s="60">
        <v>30</v>
      </c>
      <c r="J45" s="61">
        <v>18</v>
      </c>
      <c r="K45" s="56">
        <f t="shared" si="0"/>
        <v>540</v>
      </c>
      <c r="L45" s="57" t="s">
        <v>41</v>
      </c>
    </row>
    <row r="46" spans="1:12" ht="30" x14ac:dyDescent="0.25">
      <c r="A46" s="24">
        <f t="shared" si="1"/>
        <v>34</v>
      </c>
      <c r="B46" s="55" t="s">
        <v>565</v>
      </c>
      <c r="C46" s="43" t="s">
        <v>619</v>
      </c>
      <c r="D46" s="96" t="s">
        <v>578</v>
      </c>
      <c r="E46" s="96"/>
      <c r="F46" s="60" t="s">
        <v>553</v>
      </c>
      <c r="G46" s="60" t="s">
        <v>16</v>
      </c>
      <c r="H46" s="60" t="s">
        <v>557</v>
      </c>
      <c r="I46" s="60">
        <v>1</v>
      </c>
      <c r="J46" s="61">
        <v>300</v>
      </c>
      <c r="K46" s="56">
        <f t="shared" si="0"/>
        <v>300</v>
      </c>
      <c r="L46" s="57" t="s">
        <v>41</v>
      </c>
    </row>
    <row r="47" spans="1:12" ht="30" x14ac:dyDescent="0.25">
      <c r="A47" s="24">
        <f t="shared" si="1"/>
        <v>35</v>
      </c>
      <c r="B47" s="55" t="s">
        <v>565</v>
      </c>
      <c r="C47" s="43" t="s">
        <v>622</v>
      </c>
      <c r="D47" s="96" t="s">
        <v>578</v>
      </c>
      <c r="E47" s="96"/>
      <c r="F47" s="60" t="s">
        <v>553</v>
      </c>
      <c r="G47" s="60" t="s">
        <v>16</v>
      </c>
      <c r="H47" s="60" t="s">
        <v>557</v>
      </c>
      <c r="I47" s="60">
        <v>1</v>
      </c>
      <c r="J47" s="61">
        <v>300</v>
      </c>
      <c r="K47" s="56">
        <f t="shared" si="0"/>
        <v>300</v>
      </c>
      <c r="L47" s="57" t="s">
        <v>41</v>
      </c>
    </row>
    <row r="48" spans="1:12" ht="45" x14ac:dyDescent="0.25">
      <c r="A48" s="24">
        <f t="shared" si="1"/>
        <v>36</v>
      </c>
      <c r="B48" s="55" t="s">
        <v>565</v>
      </c>
      <c r="C48" s="43" t="s">
        <v>623</v>
      </c>
      <c r="D48" s="96" t="s">
        <v>578</v>
      </c>
      <c r="E48" s="96"/>
      <c r="F48" s="60" t="s">
        <v>553</v>
      </c>
      <c r="G48" s="60" t="s">
        <v>16</v>
      </c>
      <c r="H48" s="60" t="s">
        <v>557</v>
      </c>
      <c r="I48" s="60">
        <v>5</v>
      </c>
      <c r="J48" s="61">
        <v>450</v>
      </c>
      <c r="K48" s="56">
        <f t="shared" si="0"/>
        <v>2250</v>
      </c>
      <c r="L48" s="57" t="s">
        <v>41</v>
      </c>
    </row>
    <row r="49" spans="1:12" x14ac:dyDescent="0.25">
      <c r="A49" s="24" t="str">
        <f t="shared" si="1"/>
        <v/>
      </c>
      <c r="B49" s="55"/>
      <c r="C49" s="58"/>
      <c r="D49" s="104"/>
      <c r="E49" s="105"/>
      <c r="F49" s="55"/>
      <c r="G49" s="55"/>
      <c r="H49" s="55"/>
      <c r="I49" s="55"/>
      <c r="J49" s="59"/>
      <c r="K49" s="56">
        <f t="shared" si="0"/>
        <v>0</v>
      </c>
      <c r="L49" s="57" t="s">
        <v>41</v>
      </c>
    </row>
    <row r="50" spans="1:12" x14ac:dyDescent="0.25">
      <c r="A50" s="24" t="str">
        <f t="shared" si="1"/>
        <v/>
      </c>
      <c r="B50" s="55"/>
      <c r="C50" s="58"/>
      <c r="D50" s="104"/>
      <c r="E50" s="105"/>
      <c r="F50" s="55"/>
      <c r="G50" s="55"/>
      <c r="H50" s="55"/>
      <c r="I50" s="55"/>
      <c r="J50" s="59"/>
      <c r="K50" s="56">
        <f t="shared" si="0"/>
        <v>0</v>
      </c>
      <c r="L50" s="57" t="s">
        <v>41</v>
      </c>
    </row>
    <row r="51" spans="1:12" x14ac:dyDescent="0.25">
      <c r="A51" s="24" t="str">
        <f t="shared" si="1"/>
        <v/>
      </c>
      <c r="B51" s="55"/>
      <c r="C51" s="58"/>
      <c r="D51" s="104"/>
      <c r="E51" s="105"/>
      <c r="F51" s="55"/>
      <c r="G51" s="55"/>
      <c r="H51" s="55"/>
      <c r="I51" s="55"/>
      <c r="J51" s="59"/>
      <c r="K51" s="56">
        <f t="shared" si="0"/>
        <v>0</v>
      </c>
      <c r="L51" s="57" t="s">
        <v>41</v>
      </c>
    </row>
    <row r="52" spans="1:12" x14ac:dyDescent="0.25">
      <c r="A52" s="24" t="str">
        <f t="shared" si="1"/>
        <v/>
      </c>
      <c r="B52" s="55"/>
      <c r="C52" s="58"/>
      <c r="D52" s="104"/>
      <c r="E52" s="105"/>
      <c r="F52" s="55"/>
      <c r="G52" s="55"/>
      <c r="H52" s="55"/>
      <c r="I52" s="55"/>
      <c r="J52" s="59"/>
      <c r="K52" s="56">
        <f t="shared" si="0"/>
        <v>0</v>
      </c>
      <c r="L52" s="57" t="s">
        <v>41</v>
      </c>
    </row>
    <row r="53" spans="1:12" x14ac:dyDescent="0.25">
      <c r="A53" s="24" t="str">
        <f t="shared" si="1"/>
        <v/>
      </c>
      <c r="B53" s="55"/>
      <c r="C53" s="58"/>
      <c r="D53" s="104"/>
      <c r="E53" s="105"/>
      <c r="F53" s="55"/>
      <c r="G53" s="55"/>
      <c r="H53" s="55"/>
      <c r="I53" s="55"/>
      <c r="J53" s="59"/>
      <c r="K53" s="56">
        <f t="shared" si="0"/>
        <v>0</v>
      </c>
      <c r="L53" s="57" t="s">
        <v>41</v>
      </c>
    </row>
    <row r="54" spans="1:12" x14ac:dyDescent="0.25">
      <c r="A54" s="24" t="str">
        <f t="shared" si="1"/>
        <v/>
      </c>
      <c r="B54" s="55"/>
      <c r="C54" s="58"/>
      <c r="D54" s="104"/>
      <c r="E54" s="105"/>
      <c r="F54" s="55"/>
      <c r="G54" s="55"/>
      <c r="H54" s="55"/>
      <c r="I54" s="55"/>
      <c r="J54" s="59"/>
      <c r="K54" s="56">
        <f t="shared" si="0"/>
        <v>0</v>
      </c>
      <c r="L54" s="57" t="s">
        <v>41</v>
      </c>
    </row>
    <row r="55" spans="1:12" x14ac:dyDescent="0.25">
      <c r="A55" s="24" t="str">
        <f t="shared" si="1"/>
        <v/>
      </c>
      <c r="B55" s="55"/>
      <c r="C55" s="58"/>
      <c r="D55" s="104"/>
      <c r="E55" s="105"/>
      <c r="F55" s="55"/>
      <c r="G55" s="55"/>
      <c r="H55" s="55"/>
      <c r="I55" s="55"/>
      <c r="J55" s="59"/>
      <c r="K55" s="56">
        <f t="shared" si="0"/>
        <v>0</v>
      </c>
      <c r="L55" s="57" t="s">
        <v>41</v>
      </c>
    </row>
    <row r="56" spans="1:12" x14ac:dyDescent="0.25">
      <c r="A56" s="24" t="str">
        <f t="shared" si="1"/>
        <v/>
      </c>
      <c r="B56" s="55"/>
      <c r="C56" s="58"/>
      <c r="D56" s="104"/>
      <c r="E56" s="105"/>
      <c r="F56" s="55"/>
      <c r="G56" s="55"/>
      <c r="H56" s="55"/>
      <c r="I56" s="55"/>
      <c r="J56" s="59"/>
      <c r="K56" s="56">
        <f t="shared" si="0"/>
        <v>0</v>
      </c>
      <c r="L56" s="57" t="s">
        <v>41</v>
      </c>
    </row>
    <row r="57" spans="1:12" x14ac:dyDescent="0.25">
      <c r="A57" s="24" t="str">
        <f t="shared" si="1"/>
        <v/>
      </c>
      <c r="B57" s="55"/>
      <c r="C57" s="58"/>
      <c r="D57" s="104"/>
      <c r="E57" s="105"/>
      <c r="F57" s="55"/>
      <c r="G57" s="55"/>
      <c r="H57" s="55"/>
      <c r="I57" s="55"/>
      <c r="J57" s="59"/>
      <c r="K57" s="56">
        <f t="shared" si="0"/>
        <v>0</v>
      </c>
      <c r="L57" s="57" t="s">
        <v>41</v>
      </c>
    </row>
    <row r="58" spans="1:12" x14ac:dyDescent="0.25">
      <c r="A58" s="24" t="str">
        <f t="shared" si="1"/>
        <v/>
      </c>
      <c r="B58" s="55"/>
      <c r="C58" s="58"/>
      <c r="D58" s="104"/>
      <c r="E58" s="105"/>
      <c r="F58" s="55"/>
      <c r="G58" s="55"/>
      <c r="H58" s="55"/>
      <c r="I58" s="55"/>
      <c r="J58" s="59"/>
      <c r="K58" s="56">
        <f t="shared" si="0"/>
        <v>0</v>
      </c>
      <c r="L58" s="57" t="s">
        <v>41</v>
      </c>
    </row>
    <row r="59" spans="1:12" x14ac:dyDescent="0.25">
      <c r="A59" s="24" t="str">
        <f t="shared" si="1"/>
        <v/>
      </c>
      <c r="B59" s="55"/>
      <c r="C59" s="58"/>
      <c r="D59" s="104"/>
      <c r="E59" s="105"/>
      <c r="F59" s="55"/>
      <c r="G59" s="55"/>
      <c r="H59" s="55"/>
      <c r="I59" s="55"/>
      <c r="J59" s="59"/>
      <c r="K59" s="56">
        <f t="shared" si="0"/>
        <v>0</v>
      </c>
      <c r="L59" s="57" t="s">
        <v>41</v>
      </c>
    </row>
    <row r="60" spans="1:12" x14ac:dyDescent="0.25">
      <c r="A60" s="24" t="str">
        <f t="shared" si="1"/>
        <v/>
      </c>
      <c r="B60" s="55"/>
      <c r="C60" s="58"/>
      <c r="D60" s="104"/>
      <c r="E60" s="105"/>
      <c r="F60" s="55"/>
      <c r="G60" s="55"/>
      <c r="H60" s="55"/>
      <c r="I60" s="55"/>
      <c r="J60" s="59"/>
      <c r="K60" s="56">
        <f t="shared" si="0"/>
        <v>0</v>
      </c>
      <c r="L60" s="57" t="s">
        <v>41</v>
      </c>
    </row>
    <row r="61" spans="1:12" x14ac:dyDescent="0.25">
      <c r="A61" s="24" t="str">
        <f t="shared" si="1"/>
        <v/>
      </c>
      <c r="B61" s="55"/>
      <c r="C61" s="58"/>
      <c r="D61" s="104"/>
      <c r="E61" s="105"/>
      <c r="F61" s="55"/>
      <c r="G61" s="55"/>
      <c r="H61" s="55"/>
      <c r="I61" s="55"/>
      <c r="J61" s="59"/>
      <c r="K61" s="56">
        <f t="shared" si="0"/>
        <v>0</v>
      </c>
      <c r="L61" s="57" t="s">
        <v>41</v>
      </c>
    </row>
    <row r="62" spans="1:12" x14ac:dyDescent="0.25">
      <c r="A62" s="24" t="str">
        <f t="shared" si="1"/>
        <v/>
      </c>
      <c r="B62" s="55"/>
      <c r="C62" s="58"/>
      <c r="D62" s="104"/>
      <c r="E62" s="105"/>
      <c r="F62" s="55"/>
      <c r="G62" s="55"/>
      <c r="H62" s="55"/>
      <c r="I62" s="55"/>
      <c r="J62" s="59"/>
      <c r="K62" s="56">
        <f t="shared" si="0"/>
        <v>0</v>
      </c>
      <c r="L62" s="57" t="s">
        <v>41</v>
      </c>
    </row>
    <row r="63" spans="1:12" x14ac:dyDescent="0.25">
      <c r="A63" s="24" t="str">
        <f t="shared" si="1"/>
        <v/>
      </c>
      <c r="B63" s="55"/>
      <c r="C63" s="58"/>
      <c r="D63" s="104"/>
      <c r="E63" s="105"/>
      <c r="F63" s="55"/>
      <c r="G63" s="55"/>
      <c r="H63" s="55"/>
      <c r="I63" s="55"/>
      <c r="J63" s="59"/>
      <c r="K63" s="56">
        <f t="shared" si="0"/>
        <v>0</v>
      </c>
      <c r="L63" s="57" t="s">
        <v>41</v>
      </c>
    </row>
    <row r="64" spans="1:12" x14ac:dyDescent="0.25">
      <c r="A64" s="24" t="str">
        <f t="shared" si="1"/>
        <v/>
      </c>
      <c r="B64" s="55"/>
      <c r="C64" s="58"/>
      <c r="D64" s="104"/>
      <c r="E64" s="105"/>
      <c r="F64" s="55"/>
      <c r="G64" s="55"/>
      <c r="H64" s="55"/>
      <c r="I64" s="55"/>
      <c r="J64" s="59"/>
      <c r="K64" s="56">
        <f t="shared" si="0"/>
        <v>0</v>
      </c>
      <c r="L64" s="57" t="s">
        <v>41</v>
      </c>
    </row>
    <row r="65" spans="1:12" x14ac:dyDescent="0.25">
      <c r="A65" s="24" t="str">
        <f t="shared" si="1"/>
        <v/>
      </c>
      <c r="B65" s="55"/>
      <c r="C65" s="58"/>
      <c r="D65" s="104"/>
      <c r="E65" s="105"/>
      <c r="F65" s="55"/>
      <c r="G65" s="55"/>
      <c r="H65" s="55"/>
      <c r="I65" s="55"/>
      <c r="J65" s="59"/>
      <c r="K65" s="56">
        <f t="shared" si="0"/>
        <v>0</v>
      </c>
      <c r="L65" s="57" t="s">
        <v>41</v>
      </c>
    </row>
    <row r="66" spans="1:12" x14ac:dyDescent="0.25">
      <c r="A66" s="24" t="str">
        <f t="shared" si="1"/>
        <v/>
      </c>
      <c r="B66" s="55"/>
      <c r="C66" s="58"/>
      <c r="D66" s="104"/>
      <c r="E66" s="105"/>
      <c r="F66" s="55"/>
      <c r="G66" s="55"/>
      <c r="H66" s="55"/>
      <c r="I66" s="55"/>
      <c r="J66" s="59"/>
      <c r="K66" s="56">
        <f t="shared" si="0"/>
        <v>0</v>
      </c>
      <c r="L66" s="57" t="s">
        <v>41</v>
      </c>
    </row>
    <row r="67" spans="1:12" x14ac:dyDescent="0.25">
      <c r="A67" s="24" t="str">
        <f t="shared" si="1"/>
        <v/>
      </c>
      <c r="B67" s="55"/>
      <c r="C67" s="58"/>
      <c r="D67" s="104"/>
      <c r="E67" s="105"/>
      <c r="F67" s="55"/>
      <c r="G67" s="55"/>
      <c r="H67" s="55"/>
      <c r="I67" s="55"/>
      <c r="J67" s="59"/>
      <c r="K67" s="56">
        <f t="shared" si="0"/>
        <v>0</v>
      </c>
      <c r="L67" s="57" t="s">
        <v>41</v>
      </c>
    </row>
    <row r="68" spans="1:12" x14ac:dyDescent="0.25">
      <c r="A68" s="24" t="str">
        <f t="shared" si="1"/>
        <v/>
      </c>
      <c r="B68" s="55"/>
      <c r="C68" s="58"/>
      <c r="D68" s="104"/>
      <c r="E68" s="105"/>
      <c r="F68" s="55"/>
      <c r="G68" s="55"/>
      <c r="H68" s="55"/>
      <c r="I68" s="55"/>
      <c r="J68" s="59"/>
      <c r="K68" s="56">
        <f t="shared" si="0"/>
        <v>0</v>
      </c>
      <c r="L68" s="57" t="s">
        <v>41</v>
      </c>
    </row>
    <row r="69" spans="1:12" x14ac:dyDescent="0.25">
      <c r="A69" s="24" t="str">
        <f t="shared" si="1"/>
        <v/>
      </c>
      <c r="B69" s="55"/>
      <c r="C69" s="58"/>
      <c r="D69" s="104"/>
      <c r="E69" s="105"/>
      <c r="F69" s="55"/>
      <c r="G69" s="55"/>
      <c r="H69" s="55"/>
      <c r="I69" s="55"/>
      <c r="J69" s="59"/>
      <c r="K69" s="56">
        <f t="shared" si="0"/>
        <v>0</v>
      </c>
      <c r="L69" s="57" t="s">
        <v>41</v>
      </c>
    </row>
    <row r="70" spans="1:12" x14ac:dyDescent="0.25">
      <c r="A70" s="24" t="str">
        <f t="shared" si="1"/>
        <v/>
      </c>
      <c r="B70" s="55"/>
      <c r="C70" s="58"/>
      <c r="D70" s="104"/>
      <c r="E70" s="105"/>
      <c r="F70" s="55"/>
      <c r="G70" s="55"/>
      <c r="H70" s="55"/>
      <c r="I70" s="55"/>
      <c r="J70" s="59"/>
      <c r="K70" s="56">
        <f t="shared" si="0"/>
        <v>0</v>
      </c>
      <c r="L70" s="57" t="s">
        <v>41</v>
      </c>
    </row>
    <row r="71" spans="1:12" x14ac:dyDescent="0.25">
      <c r="A71" s="24" t="str">
        <f t="shared" si="1"/>
        <v/>
      </c>
      <c r="B71" s="55"/>
      <c r="C71" s="58"/>
      <c r="D71" s="104"/>
      <c r="E71" s="105"/>
      <c r="F71" s="55"/>
      <c r="G71" s="55"/>
      <c r="H71" s="55"/>
      <c r="I71" s="55"/>
      <c r="J71" s="59"/>
      <c r="K71" s="56">
        <f t="shared" si="0"/>
        <v>0</v>
      </c>
      <c r="L71" s="57" t="s">
        <v>41</v>
      </c>
    </row>
    <row r="72" spans="1:12" x14ac:dyDescent="0.25">
      <c r="A72" s="24" t="str">
        <f t="shared" si="1"/>
        <v/>
      </c>
      <c r="B72" s="55"/>
      <c r="C72" s="58"/>
      <c r="D72" s="104"/>
      <c r="E72" s="105"/>
      <c r="F72" s="55"/>
      <c r="G72" s="55"/>
      <c r="H72" s="55"/>
      <c r="I72" s="55"/>
      <c r="J72" s="59"/>
      <c r="K72" s="56">
        <f t="shared" si="0"/>
        <v>0</v>
      </c>
      <c r="L72" s="57" t="s">
        <v>41</v>
      </c>
    </row>
    <row r="73" spans="1:12" x14ac:dyDescent="0.25">
      <c r="A73" s="24" t="str">
        <f t="shared" si="1"/>
        <v/>
      </c>
      <c r="B73" s="55"/>
      <c r="C73" s="58"/>
      <c r="D73" s="104"/>
      <c r="E73" s="105"/>
      <c r="F73" s="55"/>
      <c r="G73" s="55"/>
      <c r="H73" s="55"/>
      <c r="I73" s="55"/>
      <c r="J73" s="59"/>
      <c r="K73" s="56">
        <f t="shared" si="0"/>
        <v>0</v>
      </c>
      <c r="L73" s="57" t="s">
        <v>41</v>
      </c>
    </row>
    <row r="74" spans="1:12" x14ac:dyDescent="0.25">
      <c r="A74" s="24" t="str">
        <f t="shared" si="1"/>
        <v/>
      </c>
      <c r="B74" s="55"/>
      <c r="C74" s="58"/>
      <c r="D74" s="104"/>
      <c r="E74" s="105"/>
      <c r="F74" s="55"/>
      <c r="G74" s="55"/>
      <c r="H74" s="55"/>
      <c r="I74" s="55"/>
      <c r="J74" s="59"/>
      <c r="K74" s="56">
        <f t="shared" si="0"/>
        <v>0</v>
      </c>
      <c r="L74" s="57" t="s">
        <v>41</v>
      </c>
    </row>
    <row r="75" spans="1:12" x14ac:dyDescent="0.25">
      <c r="A75" s="24" t="str">
        <f t="shared" si="1"/>
        <v/>
      </c>
      <c r="B75" s="55"/>
      <c r="C75" s="58"/>
      <c r="D75" s="104"/>
      <c r="E75" s="105"/>
      <c r="F75" s="55"/>
      <c r="G75" s="55"/>
      <c r="H75" s="55"/>
      <c r="I75" s="55"/>
      <c r="J75" s="59"/>
      <c r="K75" s="56">
        <f t="shared" si="0"/>
        <v>0</v>
      </c>
      <c r="L75" s="57" t="s">
        <v>41</v>
      </c>
    </row>
    <row r="76" spans="1:12" x14ac:dyDescent="0.25">
      <c r="A76" s="24" t="str">
        <f t="shared" si="1"/>
        <v/>
      </c>
      <c r="B76" s="55"/>
      <c r="C76" s="58"/>
      <c r="D76" s="104"/>
      <c r="E76" s="105"/>
      <c r="F76" s="55"/>
      <c r="G76" s="55"/>
      <c r="H76" s="55"/>
      <c r="I76" s="55"/>
      <c r="J76" s="59"/>
      <c r="K76" s="56">
        <f t="shared" si="0"/>
        <v>0</v>
      </c>
      <c r="L76" s="57" t="s">
        <v>41</v>
      </c>
    </row>
    <row r="77" spans="1:12" x14ac:dyDescent="0.25">
      <c r="A77" s="24" t="str">
        <f t="shared" si="1"/>
        <v/>
      </c>
      <c r="B77" s="55"/>
      <c r="C77" s="58"/>
      <c r="D77" s="104"/>
      <c r="E77" s="105"/>
      <c r="F77" s="55"/>
      <c r="G77" s="55"/>
      <c r="H77" s="55"/>
      <c r="I77" s="55"/>
      <c r="J77" s="59"/>
      <c r="K77" s="56">
        <f t="shared" si="0"/>
        <v>0</v>
      </c>
      <c r="L77" s="57" t="s">
        <v>41</v>
      </c>
    </row>
    <row r="78" spans="1:12" x14ac:dyDescent="0.25">
      <c r="A78" s="24" t="str">
        <f t="shared" si="1"/>
        <v/>
      </c>
      <c r="B78" s="55"/>
      <c r="C78" s="58"/>
      <c r="D78" s="104"/>
      <c r="E78" s="105"/>
      <c r="F78" s="55"/>
      <c r="G78" s="55"/>
      <c r="H78" s="55"/>
      <c r="I78" s="55"/>
      <c r="J78" s="59"/>
      <c r="K78" s="56">
        <f t="shared" ref="K78:K141" si="3">IFERROR(I78*J78,"")</f>
        <v>0</v>
      </c>
      <c r="L78" s="57" t="s">
        <v>41</v>
      </c>
    </row>
    <row r="79" spans="1:12" x14ac:dyDescent="0.25">
      <c r="A79" s="24" t="str">
        <f t="shared" ref="A79:A142" si="4">IF(B79="","",A78+1)</f>
        <v/>
      </c>
      <c r="B79" s="55"/>
      <c r="C79" s="58"/>
      <c r="D79" s="104"/>
      <c r="E79" s="105"/>
      <c r="F79" s="55"/>
      <c r="G79" s="55"/>
      <c r="H79" s="55"/>
      <c r="I79" s="55"/>
      <c r="J79" s="59"/>
      <c r="K79" s="56">
        <f t="shared" si="3"/>
        <v>0</v>
      </c>
      <c r="L79" s="57" t="s">
        <v>41</v>
      </c>
    </row>
    <row r="80" spans="1:12" x14ac:dyDescent="0.25">
      <c r="A80" s="24" t="str">
        <f t="shared" si="4"/>
        <v/>
      </c>
      <c r="B80" s="55"/>
      <c r="C80" s="58"/>
      <c r="D80" s="104"/>
      <c r="E80" s="105"/>
      <c r="F80" s="55"/>
      <c r="G80" s="55"/>
      <c r="H80" s="55"/>
      <c r="I80" s="55"/>
      <c r="J80" s="59"/>
      <c r="K80" s="56">
        <f t="shared" si="3"/>
        <v>0</v>
      </c>
      <c r="L80" s="57" t="s">
        <v>41</v>
      </c>
    </row>
    <row r="81" spans="1:12" x14ac:dyDescent="0.25">
      <c r="A81" s="24" t="str">
        <f t="shared" si="4"/>
        <v/>
      </c>
      <c r="B81" s="55"/>
      <c r="C81" s="58"/>
      <c r="D81" s="104"/>
      <c r="E81" s="105"/>
      <c r="F81" s="55"/>
      <c r="G81" s="55"/>
      <c r="H81" s="55"/>
      <c r="I81" s="55"/>
      <c r="J81" s="59"/>
      <c r="K81" s="56">
        <f t="shared" si="3"/>
        <v>0</v>
      </c>
      <c r="L81" s="57" t="s">
        <v>41</v>
      </c>
    </row>
    <row r="82" spans="1:12" x14ac:dyDescent="0.25">
      <c r="A82" s="24" t="str">
        <f t="shared" si="4"/>
        <v/>
      </c>
      <c r="B82" s="55"/>
      <c r="C82" s="58"/>
      <c r="D82" s="104"/>
      <c r="E82" s="105"/>
      <c r="F82" s="55"/>
      <c r="G82" s="55"/>
      <c r="H82" s="55"/>
      <c r="I82" s="55"/>
      <c r="J82" s="59"/>
      <c r="K82" s="56">
        <f t="shared" si="3"/>
        <v>0</v>
      </c>
      <c r="L82" s="57" t="s">
        <v>41</v>
      </c>
    </row>
    <row r="83" spans="1:12" x14ac:dyDescent="0.25">
      <c r="A83" s="24" t="str">
        <f t="shared" si="4"/>
        <v/>
      </c>
      <c r="B83" s="55"/>
      <c r="C83" s="58"/>
      <c r="D83" s="104"/>
      <c r="E83" s="105"/>
      <c r="F83" s="55"/>
      <c r="G83" s="55"/>
      <c r="H83" s="55"/>
      <c r="I83" s="55"/>
      <c r="J83" s="59"/>
      <c r="K83" s="56">
        <f t="shared" si="3"/>
        <v>0</v>
      </c>
      <c r="L83" s="57" t="s">
        <v>41</v>
      </c>
    </row>
    <row r="84" spans="1:12" x14ac:dyDescent="0.25">
      <c r="A84" s="24" t="str">
        <f t="shared" si="4"/>
        <v/>
      </c>
      <c r="B84" s="55"/>
      <c r="C84" s="58"/>
      <c r="D84" s="104"/>
      <c r="E84" s="105"/>
      <c r="F84" s="55"/>
      <c r="G84" s="55"/>
      <c r="H84" s="55"/>
      <c r="I84" s="55"/>
      <c r="J84" s="59"/>
      <c r="K84" s="56">
        <f t="shared" si="3"/>
        <v>0</v>
      </c>
      <c r="L84" s="57" t="s">
        <v>41</v>
      </c>
    </row>
    <row r="85" spans="1:12" x14ac:dyDescent="0.25">
      <c r="A85" s="24" t="str">
        <f t="shared" si="4"/>
        <v/>
      </c>
      <c r="B85" s="55"/>
      <c r="C85" s="58"/>
      <c r="D85" s="104"/>
      <c r="E85" s="105"/>
      <c r="F85" s="55"/>
      <c r="G85" s="55"/>
      <c r="H85" s="55"/>
      <c r="I85" s="55"/>
      <c r="J85" s="59"/>
      <c r="K85" s="56">
        <f t="shared" si="3"/>
        <v>0</v>
      </c>
      <c r="L85" s="57" t="s">
        <v>41</v>
      </c>
    </row>
    <row r="86" spans="1:12" x14ac:dyDescent="0.25">
      <c r="A86" s="24" t="str">
        <f t="shared" si="4"/>
        <v/>
      </c>
      <c r="B86" s="55"/>
      <c r="C86" s="58"/>
      <c r="D86" s="104"/>
      <c r="E86" s="105"/>
      <c r="F86" s="55"/>
      <c r="G86" s="55"/>
      <c r="H86" s="55"/>
      <c r="I86" s="55"/>
      <c r="J86" s="59"/>
      <c r="K86" s="56">
        <f t="shared" si="3"/>
        <v>0</v>
      </c>
      <c r="L86" s="57" t="s">
        <v>41</v>
      </c>
    </row>
    <row r="87" spans="1:12" x14ac:dyDescent="0.25">
      <c r="A87" s="24" t="str">
        <f t="shared" si="4"/>
        <v/>
      </c>
      <c r="B87" s="55"/>
      <c r="C87" s="58"/>
      <c r="D87" s="104"/>
      <c r="E87" s="105"/>
      <c r="F87" s="55"/>
      <c r="G87" s="55"/>
      <c r="H87" s="55"/>
      <c r="I87" s="55"/>
      <c r="J87" s="59"/>
      <c r="K87" s="56">
        <f t="shared" si="3"/>
        <v>0</v>
      </c>
      <c r="L87" s="57" t="s">
        <v>41</v>
      </c>
    </row>
    <row r="88" spans="1:12" x14ac:dyDescent="0.25">
      <c r="A88" s="24" t="str">
        <f t="shared" si="4"/>
        <v/>
      </c>
      <c r="B88" s="55"/>
      <c r="C88" s="58"/>
      <c r="D88" s="104"/>
      <c r="E88" s="105"/>
      <c r="F88" s="55"/>
      <c r="G88" s="55"/>
      <c r="H88" s="55"/>
      <c r="I88" s="55"/>
      <c r="J88" s="59"/>
      <c r="K88" s="56">
        <f t="shared" si="3"/>
        <v>0</v>
      </c>
      <c r="L88" s="57" t="s">
        <v>41</v>
      </c>
    </row>
    <row r="89" spans="1:12" x14ac:dyDescent="0.25">
      <c r="A89" s="24" t="str">
        <f t="shared" si="4"/>
        <v/>
      </c>
      <c r="B89" s="55"/>
      <c r="C89" s="58"/>
      <c r="D89" s="104"/>
      <c r="E89" s="105"/>
      <c r="F89" s="55"/>
      <c r="G89" s="55"/>
      <c r="H89" s="55"/>
      <c r="I89" s="55"/>
      <c r="J89" s="59"/>
      <c r="K89" s="56">
        <f t="shared" si="3"/>
        <v>0</v>
      </c>
      <c r="L89" s="57" t="s">
        <v>41</v>
      </c>
    </row>
    <row r="90" spans="1:12" x14ac:dyDescent="0.25">
      <c r="A90" s="24" t="str">
        <f t="shared" si="4"/>
        <v/>
      </c>
      <c r="B90" s="55"/>
      <c r="C90" s="58"/>
      <c r="D90" s="104"/>
      <c r="E90" s="105"/>
      <c r="F90" s="55"/>
      <c r="G90" s="55"/>
      <c r="H90" s="55"/>
      <c r="I90" s="55"/>
      <c r="J90" s="59"/>
      <c r="K90" s="56">
        <f t="shared" si="3"/>
        <v>0</v>
      </c>
      <c r="L90" s="57" t="s">
        <v>41</v>
      </c>
    </row>
    <row r="91" spans="1:12" x14ac:dyDescent="0.25">
      <c r="A91" s="24" t="str">
        <f t="shared" si="4"/>
        <v/>
      </c>
      <c r="B91" s="55"/>
      <c r="C91" s="58"/>
      <c r="D91" s="104"/>
      <c r="E91" s="105"/>
      <c r="F91" s="55"/>
      <c r="G91" s="55"/>
      <c r="H91" s="55"/>
      <c r="I91" s="55"/>
      <c r="J91" s="59"/>
      <c r="K91" s="56">
        <f t="shared" si="3"/>
        <v>0</v>
      </c>
      <c r="L91" s="57" t="s">
        <v>41</v>
      </c>
    </row>
    <row r="92" spans="1:12" x14ac:dyDescent="0.25">
      <c r="A92" s="24" t="str">
        <f t="shared" si="4"/>
        <v/>
      </c>
      <c r="B92" s="55"/>
      <c r="C92" s="58"/>
      <c r="D92" s="104"/>
      <c r="E92" s="105"/>
      <c r="F92" s="55"/>
      <c r="G92" s="55"/>
      <c r="H92" s="55"/>
      <c r="I92" s="55"/>
      <c r="J92" s="59"/>
      <c r="K92" s="56">
        <f t="shared" si="3"/>
        <v>0</v>
      </c>
      <c r="L92" s="57" t="s">
        <v>41</v>
      </c>
    </row>
    <row r="93" spans="1:12" x14ac:dyDescent="0.25">
      <c r="A93" s="24" t="str">
        <f t="shared" si="4"/>
        <v/>
      </c>
      <c r="B93" s="55"/>
      <c r="C93" s="58"/>
      <c r="D93" s="104"/>
      <c r="E93" s="105"/>
      <c r="F93" s="55"/>
      <c r="G93" s="55"/>
      <c r="H93" s="55"/>
      <c r="I93" s="55"/>
      <c r="J93" s="59"/>
      <c r="K93" s="56">
        <f t="shared" si="3"/>
        <v>0</v>
      </c>
      <c r="L93" s="57" t="s">
        <v>41</v>
      </c>
    </row>
    <row r="94" spans="1:12" x14ac:dyDescent="0.25">
      <c r="A94" s="24" t="str">
        <f t="shared" si="4"/>
        <v/>
      </c>
      <c r="B94" s="55"/>
      <c r="C94" s="58"/>
      <c r="D94" s="104"/>
      <c r="E94" s="105"/>
      <c r="F94" s="55"/>
      <c r="G94" s="55"/>
      <c r="H94" s="55"/>
      <c r="I94" s="55"/>
      <c r="J94" s="59"/>
      <c r="K94" s="56">
        <f t="shared" si="3"/>
        <v>0</v>
      </c>
      <c r="L94" s="57" t="s">
        <v>41</v>
      </c>
    </row>
    <row r="95" spans="1:12" x14ac:dyDescent="0.25">
      <c r="A95" s="24" t="str">
        <f t="shared" si="4"/>
        <v/>
      </c>
      <c r="B95" s="55"/>
      <c r="C95" s="58"/>
      <c r="D95" s="104"/>
      <c r="E95" s="105"/>
      <c r="F95" s="55"/>
      <c r="G95" s="55"/>
      <c r="H95" s="55"/>
      <c r="I95" s="55"/>
      <c r="J95" s="59"/>
      <c r="K95" s="56">
        <f t="shared" si="3"/>
        <v>0</v>
      </c>
      <c r="L95" s="57" t="s">
        <v>41</v>
      </c>
    </row>
    <row r="96" spans="1:12" x14ac:dyDescent="0.25">
      <c r="A96" s="24" t="str">
        <f t="shared" si="4"/>
        <v/>
      </c>
      <c r="B96" s="55"/>
      <c r="C96" s="58"/>
      <c r="D96" s="104"/>
      <c r="E96" s="105"/>
      <c r="F96" s="55"/>
      <c r="G96" s="55"/>
      <c r="H96" s="55"/>
      <c r="I96" s="55"/>
      <c r="J96" s="59"/>
      <c r="K96" s="56">
        <f t="shared" si="3"/>
        <v>0</v>
      </c>
      <c r="L96" s="57" t="s">
        <v>41</v>
      </c>
    </row>
    <row r="97" spans="1:12" x14ac:dyDescent="0.25">
      <c r="A97" s="24" t="str">
        <f t="shared" si="4"/>
        <v/>
      </c>
      <c r="B97" s="55"/>
      <c r="C97" s="58"/>
      <c r="D97" s="104"/>
      <c r="E97" s="105"/>
      <c r="F97" s="55"/>
      <c r="G97" s="55"/>
      <c r="H97" s="55"/>
      <c r="I97" s="55"/>
      <c r="J97" s="59"/>
      <c r="K97" s="56">
        <f t="shared" si="3"/>
        <v>0</v>
      </c>
      <c r="L97" s="57" t="s">
        <v>41</v>
      </c>
    </row>
    <row r="98" spans="1:12" x14ac:dyDescent="0.25">
      <c r="A98" s="24" t="str">
        <f t="shared" si="4"/>
        <v/>
      </c>
      <c r="B98" s="55"/>
      <c r="C98" s="58"/>
      <c r="D98" s="104"/>
      <c r="E98" s="105"/>
      <c r="F98" s="55"/>
      <c r="G98" s="55"/>
      <c r="H98" s="55"/>
      <c r="I98" s="55"/>
      <c r="J98" s="59"/>
      <c r="K98" s="56">
        <f t="shared" si="3"/>
        <v>0</v>
      </c>
      <c r="L98" s="57" t="s">
        <v>41</v>
      </c>
    </row>
    <row r="99" spans="1:12" x14ac:dyDescent="0.25">
      <c r="A99" s="24" t="str">
        <f t="shared" si="4"/>
        <v/>
      </c>
      <c r="B99" s="55"/>
      <c r="C99" s="58"/>
      <c r="D99" s="104"/>
      <c r="E99" s="105"/>
      <c r="F99" s="55"/>
      <c r="G99" s="55"/>
      <c r="H99" s="55"/>
      <c r="I99" s="55"/>
      <c r="J99" s="59"/>
      <c r="K99" s="56">
        <f t="shared" si="3"/>
        <v>0</v>
      </c>
      <c r="L99" s="57" t="s">
        <v>41</v>
      </c>
    </row>
    <row r="100" spans="1:12" x14ac:dyDescent="0.25">
      <c r="A100" s="24" t="str">
        <f t="shared" si="4"/>
        <v/>
      </c>
      <c r="B100" s="55"/>
      <c r="C100" s="58"/>
      <c r="D100" s="104"/>
      <c r="E100" s="105"/>
      <c r="F100" s="55"/>
      <c r="G100" s="55"/>
      <c r="H100" s="55"/>
      <c r="I100" s="55"/>
      <c r="J100" s="59"/>
      <c r="K100" s="56">
        <f t="shared" si="3"/>
        <v>0</v>
      </c>
      <c r="L100" s="57" t="s">
        <v>41</v>
      </c>
    </row>
    <row r="101" spans="1:12" x14ac:dyDescent="0.25">
      <c r="A101" s="24" t="str">
        <f t="shared" si="4"/>
        <v/>
      </c>
      <c r="B101" s="55"/>
      <c r="C101" s="58"/>
      <c r="D101" s="104"/>
      <c r="E101" s="105"/>
      <c r="F101" s="55"/>
      <c r="G101" s="55"/>
      <c r="H101" s="55"/>
      <c r="I101" s="55"/>
      <c r="J101" s="59"/>
      <c r="K101" s="56">
        <f t="shared" si="3"/>
        <v>0</v>
      </c>
      <c r="L101" s="57" t="s">
        <v>41</v>
      </c>
    </row>
    <row r="102" spans="1:12" x14ac:dyDescent="0.25">
      <c r="A102" s="24" t="str">
        <f t="shared" si="4"/>
        <v/>
      </c>
      <c r="B102" s="55"/>
      <c r="C102" s="58"/>
      <c r="D102" s="104"/>
      <c r="E102" s="105"/>
      <c r="F102" s="55"/>
      <c r="G102" s="55"/>
      <c r="H102" s="55"/>
      <c r="I102" s="55"/>
      <c r="J102" s="59"/>
      <c r="K102" s="56">
        <f t="shared" si="3"/>
        <v>0</v>
      </c>
      <c r="L102" s="57" t="s">
        <v>41</v>
      </c>
    </row>
    <row r="103" spans="1:12" x14ac:dyDescent="0.25">
      <c r="A103" s="24" t="str">
        <f t="shared" si="4"/>
        <v/>
      </c>
      <c r="B103" s="55"/>
      <c r="C103" s="58"/>
      <c r="D103" s="104"/>
      <c r="E103" s="105"/>
      <c r="F103" s="55"/>
      <c r="G103" s="55"/>
      <c r="H103" s="55"/>
      <c r="I103" s="55"/>
      <c r="J103" s="59"/>
      <c r="K103" s="56">
        <f t="shared" si="3"/>
        <v>0</v>
      </c>
      <c r="L103" s="57" t="s">
        <v>41</v>
      </c>
    </row>
    <row r="104" spans="1:12" x14ac:dyDescent="0.25">
      <c r="A104" s="24" t="str">
        <f t="shared" si="4"/>
        <v/>
      </c>
      <c r="B104" s="55"/>
      <c r="C104" s="58"/>
      <c r="D104" s="104"/>
      <c r="E104" s="105"/>
      <c r="F104" s="55"/>
      <c r="G104" s="55"/>
      <c r="H104" s="55"/>
      <c r="I104" s="55"/>
      <c r="J104" s="59"/>
      <c r="K104" s="56">
        <f t="shared" si="3"/>
        <v>0</v>
      </c>
      <c r="L104" s="57" t="s">
        <v>41</v>
      </c>
    </row>
    <row r="105" spans="1:12" x14ac:dyDescent="0.25">
      <c r="A105" s="24" t="str">
        <f t="shared" si="4"/>
        <v/>
      </c>
      <c r="B105" s="55"/>
      <c r="C105" s="58"/>
      <c r="D105" s="104"/>
      <c r="E105" s="105"/>
      <c r="F105" s="55"/>
      <c r="G105" s="55"/>
      <c r="H105" s="55"/>
      <c r="I105" s="55"/>
      <c r="J105" s="59"/>
      <c r="K105" s="56">
        <f t="shared" si="3"/>
        <v>0</v>
      </c>
      <c r="L105" s="57" t="s">
        <v>41</v>
      </c>
    </row>
    <row r="106" spans="1:12" x14ac:dyDescent="0.25">
      <c r="A106" s="24" t="str">
        <f t="shared" si="4"/>
        <v/>
      </c>
      <c r="B106" s="55"/>
      <c r="C106" s="58"/>
      <c r="D106" s="104"/>
      <c r="E106" s="105"/>
      <c r="F106" s="55"/>
      <c r="G106" s="55"/>
      <c r="H106" s="55"/>
      <c r="I106" s="55"/>
      <c r="J106" s="59"/>
      <c r="K106" s="56">
        <f t="shared" si="3"/>
        <v>0</v>
      </c>
      <c r="L106" s="57" t="s">
        <v>41</v>
      </c>
    </row>
    <row r="107" spans="1:12" x14ac:dyDescent="0.25">
      <c r="A107" s="24" t="str">
        <f t="shared" si="4"/>
        <v/>
      </c>
      <c r="B107" s="55"/>
      <c r="C107" s="58"/>
      <c r="D107" s="104"/>
      <c r="E107" s="105"/>
      <c r="F107" s="55"/>
      <c r="G107" s="55"/>
      <c r="H107" s="55"/>
      <c r="I107" s="55"/>
      <c r="J107" s="59"/>
      <c r="K107" s="56">
        <f t="shared" si="3"/>
        <v>0</v>
      </c>
      <c r="L107" s="57" t="s">
        <v>41</v>
      </c>
    </row>
    <row r="108" spans="1:12" x14ac:dyDescent="0.25">
      <c r="A108" s="24" t="str">
        <f t="shared" si="4"/>
        <v/>
      </c>
      <c r="B108" s="55"/>
      <c r="C108" s="58"/>
      <c r="D108" s="104"/>
      <c r="E108" s="105"/>
      <c r="F108" s="55"/>
      <c r="G108" s="55"/>
      <c r="H108" s="55"/>
      <c r="I108" s="55"/>
      <c r="J108" s="59"/>
      <c r="K108" s="56">
        <f t="shared" si="3"/>
        <v>0</v>
      </c>
      <c r="L108" s="57" t="s">
        <v>41</v>
      </c>
    </row>
    <row r="109" spans="1:12" x14ac:dyDescent="0.25">
      <c r="A109" s="24" t="str">
        <f t="shared" si="4"/>
        <v/>
      </c>
      <c r="B109" s="55"/>
      <c r="C109" s="58"/>
      <c r="D109" s="104"/>
      <c r="E109" s="105"/>
      <c r="F109" s="55"/>
      <c r="G109" s="55"/>
      <c r="H109" s="55"/>
      <c r="I109" s="55"/>
      <c r="J109" s="59"/>
      <c r="K109" s="56">
        <f t="shared" si="3"/>
        <v>0</v>
      </c>
      <c r="L109" s="57" t="s">
        <v>41</v>
      </c>
    </row>
    <row r="110" spans="1:12" x14ac:dyDescent="0.25">
      <c r="A110" s="24" t="str">
        <f t="shared" si="4"/>
        <v/>
      </c>
      <c r="B110" s="55"/>
      <c r="C110" s="58"/>
      <c r="D110" s="104"/>
      <c r="E110" s="105"/>
      <c r="F110" s="55"/>
      <c r="G110" s="55"/>
      <c r="H110" s="55"/>
      <c r="I110" s="55"/>
      <c r="J110" s="59"/>
      <c r="K110" s="56">
        <f t="shared" si="3"/>
        <v>0</v>
      </c>
      <c r="L110" s="57" t="s">
        <v>41</v>
      </c>
    </row>
    <row r="111" spans="1:12" x14ac:dyDescent="0.25">
      <c r="A111" s="24" t="str">
        <f t="shared" si="4"/>
        <v/>
      </c>
      <c r="B111" s="55"/>
      <c r="C111" s="58"/>
      <c r="D111" s="104"/>
      <c r="E111" s="105"/>
      <c r="F111" s="55"/>
      <c r="G111" s="55"/>
      <c r="H111" s="55"/>
      <c r="I111" s="55"/>
      <c r="J111" s="59"/>
      <c r="K111" s="56">
        <f t="shared" si="3"/>
        <v>0</v>
      </c>
      <c r="L111" s="57" t="s">
        <v>41</v>
      </c>
    </row>
    <row r="112" spans="1:12" x14ac:dyDescent="0.25">
      <c r="A112" s="24" t="str">
        <f t="shared" si="4"/>
        <v/>
      </c>
      <c r="B112" s="55"/>
      <c r="C112" s="58"/>
      <c r="D112" s="104"/>
      <c r="E112" s="105"/>
      <c r="F112" s="55"/>
      <c r="G112" s="55"/>
      <c r="H112" s="55"/>
      <c r="I112" s="55"/>
      <c r="J112" s="59"/>
      <c r="K112" s="56">
        <f t="shared" si="3"/>
        <v>0</v>
      </c>
      <c r="L112" s="57" t="s">
        <v>41</v>
      </c>
    </row>
    <row r="113" spans="1:12" x14ac:dyDescent="0.25">
      <c r="A113" s="24" t="str">
        <f t="shared" si="4"/>
        <v/>
      </c>
      <c r="B113" s="55"/>
      <c r="C113" s="58"/>
      <c r="D113" s="104"/>
      <c r="E113" s="105"/>
      <c r="F113" s="55"/>
      <c r="G113" s="55"/>
      <c r="H113" s="55"/>
      <c r="I113" s="55"/>
      <c r="J113" s="59"/>
      <c r="K113" s="56">
        <f t="shared" si="3"/>
        <v>0</v>
      </c>
      <c r="L113" s="57" t="s">
        <v>41</v>
      </c>
    </row>
    <row r="114" spans="1:12" x14ac:dyDescent="0.25">
      <c r="A114" s="24" t="str">
        <f t="shared" si="4"/>
        <v/>
      </c>
      <c r="B114" s="55"/>
      <c r="C114" s="58"/>
      <c r="D114" s="104"/>
      <c r="E114" s="105"/>
      <c r="F114" s="55"/>
      <c r="G114" s="55"/>
      <c r="H114" s="55"/>
      <c r="I114" s="55"/>
      <c r="J114" s="59"/>
      <c r="K114" s="56">
        <f t="shared" si="3"/>
        <v>0</v>
      </c>
      <c r="L114" s="57" t="s">
        <v>41</v>
      </c>
    </row>
    <row r="115" spans="1:12" x14ac:dyDescent="0.25">
      <c r="A115" s="24" t="str">
        <f t="shared" si="4"/>
        <v/>
      </c>
      <c r="B115" s="55"/>
      <c r="C115" s="58"/>
      <c r="D115" s="104"/>
      <c r="E115" s="105"/>
      <c r="F115" s="55"/>
      <c r="G115" s="55"/>
      <c r="H115" s="55"/>
      <c r="I115" s="55"/>
      <c r="J115" s="59"/>
      <c r="K115" s="56">
        <f t="shared" si="3"/>
        <v>0</v>
      </c>
      <c r="L115" s="57" t="s">
        <v>41</v>
      </c>
    </row>
    <row r="116" spans="1:12" x14ac:dyDescent="0.25">
      <c r="A116" s="24" t="str">
        <f t="shared" si="4"/>
        <v/>
      </c>
      <c r="B116" s="55"/>
      <c r="C116" s="58"/>
      <c r="D116" s="104"/>
      <c r="E116" s="105"/>
      <c r="F116" s="55"/>
      <c r="G116" s="55"/>
      <c r="H116" s="55"/>
      <c r="I116" s="55"/>
      <c r="J116" s="59"/>
      <c r="K116" s="56">
        <f t="shared" si="3"/>
        <v>0</v>
      </c>
      <c r="L116" s="57" t="s">
        <v>41</v>
      </c>
    </row>
    <row r="117" spans="1:12" x14ac:dyDescent="0.25">
      <c r="A117" s="24" t="str">
        <f t="shared" si="4"/>
        <v/>
      </c>
      <c r="B117" s="55"/>
      <c r="C117" s="58"/>
      <c r="D117" s="104"/>
      <c r="E117" s="105"/>
      <c r="F117" s="55"/>
      <c r="G117" s="55"/>
      <c r="H117" s="55"/>
      <c r="I117" s="55"/>
      <c r="J117" s="59"/>
      <c r="K117" s="56">
        <f t="shared" si="3"/>
        <v>0</v>
      </c>
      <c r="L117" s="57" t="s">
        <v>41</v>
      </c>
    </row>
    <row r="118" spans="1:12" x14ac:dyDescent="0.25">
      <c r="A118" s="24" t="str">
        <f t="shared" si="4"/>
        <v/>
      </c>
      <c r="B118" s="55"/>
      <c r="C118" s="58"/>
      <c r="D118" s="104"/>
      <c r="E118" s="105"/>
      <c r="F118" s="55"/>
      <c r="G118" s="55"/>
      <c r="H118" s="55"/>
      <c r="I118" s="55"/>
      <c r="J118" s="59"/>
      <c r="K118" s="56">
        <f t="shared" si="3"/>
        <v>0</v>
      </c>
      <c r="L118" s="57" t="s">
        <v>41</v>
      </c>
    </row>
    <row r="119" spans="1:12" x14ac:dyDescent="0.25">
      <c r="A119" s="24" t="str">
        <f t="shared" si="4"/>
        <v/>
      </c>
      <c r="B119" s="55"/>
      <c r="C119" s="58"/>
      <c r="D119" s="104"/>
      <c r="E119" s="105"/>
      <c r="F119" s="55"/>
      <c r="G119" s="55"/>
      <c r="H119" s="55"/>
      <c r="I119" s="55"/>
      <c r="J119" s="59"/>
      <c r="K119" s="56">
        <f t="shared" si="3"/>
        <v>0</v>
      </c>
      <c r="L119" s="57" t="s">
        <v>41</v>
      </c>
    </row>
    <row r="120" spans="1:12" x14ac:dyDescent="0.25">
      <c r="A120" s="24" t="str">
        <f t="shared" si="4"/>
        <v/>
      </c>
      <c r="B120" s="55"/>
      <c r="C120" s="58"/>
      <c r="D120" s="104"/>
      <c r="E120" s="105"/>
      <c r="F120" s="55"/>
      <c r="G120" s="55"/>
      <c r="H120" s="55"/>
      <c r="I120" s="55"/>
      <c r="J120" s="59"/>
      <c r="K120" s="56">
        <f t="shared" si="3"/>
        <v>0</v>
      </c>
      <c r="L120" s="57" t="s">
        <v>41</v>
      </c>
    </row>
    <row r="121" spans="1:12" x14ac:dyDescent="0.25">
      <c r="A121" s="24" t="str">
        <f t="shared" si="4"/>
        <v/>
      </c>
      <c r="B121" s="55"/>
      <c r="C121" s="58"/>
      <c r="D121" s="104"/>
      <c r="E121" s="105"/>
      <c r="F121" s="55"/>
      <c r="G121" s="55"/>
      <c r="H121" s="55"/>
      <c r="I121" s="55"/>
      <c r="J121" s="59"/>
      <c r="K121" s="56">
        <f t="shared" si="3"/>
        <v>0</v>
      </c>
      <c r="L121" s="57" t="s">
        <v>41</v>
      </c>
    </row>
    <row r="122" spans="1:12" x14ac:dyDescent="0.25">
      <c r="A122" s="24" t="str">
        <f t="shared" si="4"/>
        <v/>
      </c>
      <c r="B122" s="55"/>
      <c r="C122" s="58"/>
      <c r="D122" s="104"/>
      <c r="E122" s="105"/>
      <c r="F122" s="55"/>
      <c r="G122" s="55"/>
      <c r="H122" s="55"/>
      <c r="I122" s="55"/>
      <c r="J122" s="59"/>
      <c r="K122" s="56">
        <f t="shared" si="3"/>
        <v>0</v>
      </c>
      <c r="L122" s="57" t="s">
        <v>41</v>
      </c>
    </row>
    <row r="123" spans="1:12" x14ac:dyDescent="0.25">
      <c r="A123" s="24" t="str">
        <f t="shared" si="4"/>
        <v/>
      </c>
      <c r="B123" s="55"/>
      <c r="C123" s="58"/>
      <c r="D123" s="104"/>
      <c r="E123" s="105"/>
      <c r="F123" s="55"/>
      <c r="G123" s="55"/>
      <c r="H123" s="55"/>
      <c r="I123" s="55"/>
      <c r="J123" s="59"/>
      <c r="K123" s="56">
        <f t="shared" si="3"/>
        <v>0</v>
      </c>
      <c r="L123" s="57" t="s">
        <v>41</v>
      </c>
    </row>
    <row r="124" spans="1:12" x14ac:dyDescent="0.25">
      <c r="A124" s="24" t="str">
        <f t="shared" si="4"/>
        <v/>
      </c>
      <c r="B124" s="55"/>
      <c r="C124" s="58"/>
      <c r="D124" s="104"/>
      <c r="E124" s="105"/>
      <c r="F124" s="55"/>
      <c r="G124" s="55"/>
      <c r="H124" s="55"/>
      <c r="I124" s="55"/>
      <c r="J124" s="59"/>
      <c r="K124" s="56">
        <f t="shared" si="3"/>
        <v>0</v>
      </c>
      <c r="L124" s="57" t="s">
        <v>41</v>
      </c>
    </row>
    <row r="125" spans="1:12" x14ac:dyDescent="0.25">
      <c r="A125" s="24" t="str">
        <f t="shared" si="4"/>
        <v/>
      </c>
      <c r="B125" s="55"/>
      <c r="C125" s="58"/>
      <c r="D125" s="104"/>
      <c r="E125" s="105"/>
      <c r="F125" s="55"/>
      <c r="G125" s="55"/>
      <c r="H125" s="55"/>
      <c r="I125" s="55"/>
      <c r="J125" s="59"/>
      <c r="K125" s="56">
        <f t="shared" si="3"/>
        <v>0</v>
      </c>
      <c r="L125" s="57" t="s">
        <v>41</v>
      </c>
    </row>
    <row r="126" spans="1:12" x14ac:dyDescent="0.25">
      <c r="A126" s="24" t="str">
        <f t="shared" si="4"/>
        <v/>
      </c>
      <c r="B126" s="55"/>
      <c r="C126" s="58"/>
      <c r="D126" s="104"/>
      <c r="E126" s="105"/>
      <c r="F126" s="55"/>
      <c r="G126" s="55"/>
      <c r="H126" s="55"/>
      <c r="I126" s="55"/>
      <c r="J126" s="59"/>
      <c r="K126" s="56">
        <f t="shared" si="3"/>
        <v>0</v>
      </c>
      <c r="L126" s="57" t="s">
        <v>41</v>
      </c>
    </row>
    <row r="127" spans="1:12" x14ac:dyDescent="0.25">
      <c r="A127" s="24" t="str">
        <f t="shared" si="4"/>
        <v/>
      </c>
      <c r="B127" s="55"/>
      <c r="C127" s="58"/>
      <c r="D127" s="104"/>
      <c r="E127" s="105"/>
      <c r="F127" s="55"/>
      <c r="G127" s="55"/>
      <c r="H127" s="55"/>
      <c r="I127" s="55"/>
      <c r="J127" s="59"/>
      <c r="K127" s="56">
        <f t="shared" si="3"/>
        <v>0</v>
      </c>
      <c r="L127" s="57" t="s">
        <v>41</v>
      </c>
    </row>
    <row r="128" spans="1:12" x14ac:dyDescent="0.25">
      <c r="A128" s="24" t="str">
        <f t="shared" si="4"/>
        <v/>
      </c>
      <c r="B128" s="55"/>
      <c r="C128" s="58"/>
      <c r="D128" s="104"/>
      <c r="E128" s="105"/>
      <c r="F128" s="55"/>
      <c r="G128" s="55"/>
      <c r="H128" s="55"/>
      <c r="I128" s="55"/>
      <c r="J128" s="59"/>
      <c r="K128" s="56">
        <f t="shared" si="3"/>
        <v>0</v>
      </c>
      <c r="L128" s="57" t="s">
        <v>41</v>
      </c>
    </row>
    <row r="129" spans="1:12" x14ac:dyDescent="0.25">
      <c r="A129" s="24" t="str">
        <f t="shared" si="4"/>
        <v/>
      </c>
      <c r="B129" s="55"/>
      <c r="C129" s="58"/>
      <c r="D129" s="104"/>
      <c r="E129" s="105"/>
      <c r="F129" s="55"/>
      <c r="G129" s="55"/>
      <c r="H129" s="55"/>
      <c r="I129" s="55"/>
      <c r="J129" s="59"/>
      <c r="K129" s="56">
        <f t="shared" si="3"/>
        <v>0</v>
      </c>
      <c r="L129" s="57" t="s">
        <v>41</v>
      </c>
    </row>
    <row r="130" spans="1:12" x14ac:dyDescent="0.25">
      <c r="A130" s="24" t="str">
        <f t="shared" si="4"/>
        <v/>
      </c>
      <c r="B130" s="55"/>
      <c r="C130" s="58"/>
      <c r="D130" s="104"/>
      <c r="E130" s="105"/>
      <c r="F130" s="55"/>
      <c r="G130" s="55"/>
      <c r="H130" s="55"/>
      <c r="I130" s="55"/>
      <c r="J130" s="59"/>
      <c r="K130" s="56">
        <f t="shared" si="3"/>
        <v>0</v>
      </c>
      <c r="L130" s="57" t="s">
        <v>41</v>
      </c>
    </row>
    <row r="131" spans="1:12" x14ac:dyDescent="0.25">
      <c r="A131" s="24" t="str">
        <f t="shared" si="4"/>
        <v/>
      </c>
      <c r="B131" s="55"/>
      <c r="C131" s="58"/>
      <c r="D131" s="104"/>
      <c r="E131" s="105"/>
      <c r="F131" s="55"/>
      <c r="G131" s="55"/>
      <c r="H131" s="55"/>
      <c r="I131" s="55"/>
      <c r="J131" s="59"/>
      <c r="K131" s="56">
        <f t="shared" si="3"/>
        <v>0</v>
      </c>
      <c r="L131" s="57" t="s">
        <v>41</v>
      </c>
    </row>
    <row r="132" spans="1:12" x14ac:dyDescent="0.25">
      <c r="A132" s="24" t="str">
        <f t="shared" si="4"/>
        <v/>
      </c>
      <c r="B132" s="55"/>
      <c r="C132" s="58"/>
      <c r="D132" s="104"/>
      <c r="E132" s="105"/>
      <c r="F132" s="55"/>
      <c r="G132" s="55"/>
      <c r="H132" s="55"/>
      <c r="I132" s="55"/>
      <c r="J132" s="59"/>
      <c r="K132" s="56">
        <f t="shared" si="3"/>
        <v>0</v>
      </c>
      <c r="L132" s="57" t="s">
        <v>41</v>
      </c>
    </row>
    <row r="133" spans="1:12" x14ac:dyDescent="0.25">
      <c r="A133" s="24" t="str">
        <f t="shared" si="4"/>
        <v/>
      </c>
      <c r="B133" s="55"/>
      <c r="C133" s="58"/>
      <c r="D133" s="104"/>
      <c r="E133" s="105"/>
      <c r="F133" s="55"/>
      <c r="G133" s="55"/>
      <c r="H133" s="55"/>
      <c r="I133" s="55"/>
      <c r="J133" s="59"/>
      <c r="K133" s="56">
        <f t="shared" si="3"/>
        <v>0</v>
      </c>
      <c r="L133" s="57" t="s">
        <v>41</v>
      </c>
    </row>
    <row r="134" spans="1:12" x14ac:dyDescent="0.25">
      <c r="A134" s="24" t="str">
        <f t="shared" si="4"/>
        <v/>
      </c>
      <c r="B134" s="55"/>
      <c r="C134" s="58"/>
      <c r="D134" s="104"/>
      <c r="E134" s="105"/>
      <c r="F134" s="55"/>
      <c r="G134" s="55"/>
      <c r="H134" s="55"/>
      <c r="I134" s="55"/>
      <c r="J134" s="59"/>
      <c r="K134" s="56">
        <f t="shared" si="3"/>
        <v>0</v>
      </c>
      <c r="L134" s="57" t="s">
        <v>41</v>
      </c>
    </row>
    <row r="135" spans="1:12" x14ac:dyDescent="0.25">
      <c r="A135" s="24" t="str">
        <f t="shared" si="4"/>
        <v/>
      </c>
      <c r="B135" s="55"/>
      <c r="C135" s="58"/>
      <c r="D135" s="104"/>
      <c r="E135" s="105"/>
      <c r="F135" s="55"/>
      <c r="G135" s="55"/>
      <c r="H135" s="55"/>
      <c r="I135" s="55"/>
      <c r="J135" s="59"/>
      <c r="K135" s="56">
        <f t="shared" si="3"/>
        <v>0</v>
      </c>
      <c r="L135" s="57" t="s">
        <v>41</v>
      </c>
    </row>
    <row r="136" spans="1:12" x14ac:dyDescent="0.25">
      <c r="A136" s="24" t="str">
        <f t="shared" si="4"/>
        <v/>
      </c>
      <c r="B136" s="55"/>
      <c r="C136" s="58"/>
      <c r="D136" s="104"/>
      <c r="E136" s="105"/>
      <c r="F136" s="55"/>
      <c r="G136" s="55"/>
      <c r="H136" s="55"/>
      <c r="I136" s="55"/>
      <c r="J136" s="59"/>
      <c r="K136" s="56">
        <f t="shared" si="3"/>
        <v>0</v>
      </c>
      <c r="L136" s="57" t="s">
        <v>41</v>
      </c>
    </row>
    <row r="137" spans="1:12" x14ac:dyDescent="0.25">
      <c r="A137" s="24" t="str">
        <f t="shared" si="4"/>
        <v/>
      </c>
      <c r="B137" s="55"/>
      <c r="C137" s="58"/>
      <c r="D137" s="104"/>
      <c r="E137" s="105"/>
      <c r="F137" s="55"/>
      <c r="G137" s="55"/>
      <c r="H137" s="55"/>
      <c r="I137" s="55"/>
      <c r="J137" s="59"/>
      <c r="K137" s="56">
        <f t="shared" si="3"/>
        <v>0</v>
      </c>
      <c r="L137" s="57" t="s">
        <v>41</v>
      </c>
    </row>
    <row r="138" spans="1:12" x14ac:dyDescent="0.25">
      <c r="A138" s="24" t="str">
        <f t="shared" si="4"/>
        <v/>
      </c>
      <c r="B138" s="55"/>
      <c r="C138" s="58"/>
      <c r="D138" s="104"/>
      <c r="E138" s="105"/>
      <c r="F138" s="55"/>
      <c r="G138" s="55"/>
      <c r="H138" s="55"/>
      <c r="I138" s="55"/>
      <c r="J138" s="59"/>
      <c r="K138" s="56">
        <f t="shared" si="3"/>
        <v>0</v>
      </c>
      <c r="L138" s="57" t="s">
        <v>41</v>
      </c>
    </row>
    <row r="139" spans="1:12" x14ac:dyDescent="0.25">
      <c r="A139" s="24" t="str">
        <f t="shared" si="4"/>
        <v/>
      </c>
      <c r="B139" s="55"/>
      <c r="C139" s="58"/>
      <c r="D139" s="104"/>
      <c r="E139" s="105"/>
      <c r="F139" s="55"/>
      <c r="G139" s="55"/>
      <c r="H139" s="55"/>
      <c r="I139" s="55"/>
      <c r="J139" s="59"/>
      <c r="K139" s="56">
        <f t="shared" si="3"/>
        <v>0</v>
      </c>
      <c r="L139" s="57" t="s">
        <v>41</v>
      </c>
    </row>
    <row r="140" spans="1:12" x14ac:dyDescent="0.25">
      <c r="A140" s="24" t="str">
        <f t="shared" si="4"/>
        <v/>
      </c>
      <c r="B140" s="55"/>
      <c r="C140" s="58"/>
      <c r="D140" s="104"/>
      <c r="E140" s="105"/>
      <c r="F140" s="55"/>
      <c r="G140" s="55"/>
      <c r="H140" s="55"/>
      <c r="I140" s="55"/>
      <c r="J140" s="59"/>
      <c r="K140" s="56">
        <f t="shared" si="3"/>
        <v>0</v>
      </c>
      <c r="L140" s="57" t="s">
        <v>41</v>
      </c>
    </row>
    <row r="141" spans="1:12" x14ac:dyDescent="0.25">
      <c r="A141" s="24" t="str">
        <f t="shared" si="4"/>
        <v/>
      </c>
      <c r="B141" s="55"/>
      <c r="C141" s="58"/>
      <c r="D141" s="104"/>
      <c r="E141" s="105"/>
      <c r="F141" s="55"/>
      <c r="G141" s="55"/>
      <c r="H141" s="55"/>
      <c r="I141" s="55"/>
      <c r="J141" s="59"/>
      <c r="K141" s="56">
        <f t="shared" si="3"/>
        <v>0</v>
      </c>
      <c r="L141" s="57" t="s">
        <v>41</v>
      </c>
    </row>
    <row r="142" spans="1:12" x14ac:dyDescent="0.25">
      <c r="A142" s="24" t="str">
        <f t="shared" si="4"/>
        <v/>
      </c>
      <c r="B142" s="55"/>
      <c r="C142" s="58"/>
      <c r="D142" s="104"/>
      <c r="E142" s="105"/>
      <c r="F142" s="55"/>
      <c r="G142" s="55"/>
      <c r="H142" s="55"/>
      <c r="I142" s="55"/>
      <c r="J142" s="59"/>
      <c r="K142" s="56">
        <f t="shared" ref="K142:K205" si="5">IFERROR(I142*J142,"")</f>
        <v>0</v>
      </c>
      <c r="L142" s="57" t="s">
        <v>41</v>
      </c>
    </row>
    <row r="143" spans="1:12" x14ac:dyDescent="0.25">
      <c r="A143" s="24" t="str">
        <f t="shared" ref="A143:A206" si="6">IF(B143="","",A142+1)</f>
        <v/>
      </c>
      <c r="B143" s="55"/>
      <c r="C143" s="58"/>
      <c r="D143" s="104"/>
      <c r="E143" s="105"/>
      <c r="F143" s="55"/>
      <c r="G143" s="55"/>
      <c r="H143" s="55"/>
      <c r="I143" s="55"/>
      <c r="J143" s="59"/>
      <c r="K143" s="56">
        <f t="shared" si="5"/>
        <v>0</v>
      </c>
      <c r="L143" s="57" t="s">
        <v>41</v>
      </c>
    </row>
    <row r="144" spans="1:12" x14ac:dyDescent="0.25">
      <c r="A144" s="24" t="str">
        <f t="shared" si="6"/>
        <v/>
      </c>
      <c r="B144" s="55"/>
      <c r="C144" s="58"/>
      <c r="D144" s="104"/>
      <c r="E144" s="105"/>
      <c r="F144" s="55"/>
      <c r="G144" s="55"/>
      <c r="H144" s="55"/>
      <c r="I144" s="55"/>
      <c r="J144" s="59"/>
      <c r="K144" s="56">
        <f t="shared" si="5"/>
        <v>0</v>
      </c>
      <c r="L144" s="57" t="s">
        <v>41</v>
      </c>
    </row>
    <row r="145" spans="1:12" x14ac:dyDescent="0.25">
      <c r="A145" s="24" t="str">
        <f t="shared" si="6"/>
        <v/>
      </c>
      <c r="B145" s="55"/>
      <c r="C145" s="58"/>
      <c r="D145" s="104"/>
      <c r="E145" s="105"/>
      <c r="F145" s="55"/>
      <c r="G145" s="55"/>
      <c r="H145" s="55"/>
      <c r="I145" s="55"/>
      <c r="J145" s="59"/>
      <c r="K145" s="56">
        <f t="shared" si="5"/>
        <v>0</v>
      </c>
      <c r="L145" s="57" t="s">
        <v>41</v>
      </c>
    </row>
    <row r="146" spans="1:12" x14ac:dyDescent="0.25">
      <c r="A146" s="24" t="str">
        <f t="shared" si="6"/>
        <v/>
      </c>
      <c r="B146" s="55"/>
      <c r="C146" s="58"/>
      <c r="D146" s="104"/>
      <c r="E146" s="105"/>
      <c r="F146" s="55"/>
      <c r="G146" s="55"/>
      <c r="H146" s="55"/>
      <c r="I146" s="55"/>
      <c r="J146" s="59"/>
      <c r="K146" s="56">
        <f t="shared" si="5"/>
        <v>0</v>
      </c>
      <c r="L146" s="57" t="s">
        <v>41</v>
      </c>
    </row>
    <row r="147" spans="1:12" x14ac:dyDescent="0.25">
      <c r="A147" s="24" t="str">
        <f t="shared" si="6"/>
        <v/>
      </c>
      <c r="B147" s="55"/>
      <c r="C147" s="58"/>
      <c r="D147" s="104"/>
      <c r="E147" s="105"/>
      <c r="F147" s="55"/>
      <c r="G147" s="55"/>
      <c r="H147" s="55"/>
      <c r="I147" s="55"/>
      <c r="J147" s="59"/>
      <c r="K147" s="56">
        <f t="shared" si="5"/>
        <v>0</v>
      </c>
      <c r="L147" s="57" t="s">
        <v>41</v>
      </c>
    </row>
    <row r="148" spans="1:12" x14ac:dyDescent="0.25">
      <c r="A148" s="24" t="str">
        <f t="shared" si="6"/>
        <v/>
      </c>
      <c r="B148" s="55"/>
      <c r="C148" s="58"/>
      <c r="D148" s="104"/>
      <c r="E148" s="105"/>
      <c r="F148" s="55"/>
      <c r="G148" s="55"/>
      <c r="H148" s="55"/>
      <c r="I148" s="55"/>
      <c r="J148" s="59"/>
      <c r="K148" s="56">
        <f t="shared" si="5"/>
        <v>0</v>
      </c>
      <c r="L148" s="57" t="s">
        <v>41</v>
      </c>
    </row>
    <row r="149" spans="1:12" x14ac:dyDescent="0.25">
      <c r="A149" s="24" t="str">
        <f t="shared" si="6"/>
        <v/>
      </c>
      <c r="B149" s="55"/>
      <c r="C149" s="58"/>
      <c r="D149" s="104"/>
      <c r="E149" s="105"/>
      <c r="F149" s="55"/>
      <c r="G149" s="55"/>
      <c r="H149" s="55"/>
      <c r="I149" s="55"/>
      <c r="J149" s="59"/>
      <c r="K149" s="56">
        <f t="shared" si="5"/>
        <v>0</v>
      </c>
      <c r="L149" s="57" t="s">
        <v>41</v>
      </c>
    </row>
    <row r="150" spans="1:12" x14ac:dyDescent="0.25">
      <c r="A150" s="24" t="str">
        <f t="shared" si="6"/>
        <v/>
      </c>
      <c r="B150" s="55"/>
      <c r="C150" s="58"/>
      <c r="D150" s="104"/>
      <c r="E150" s="105"/>
      <c r="F150" s="55"/>
      <c r="G150" s="55"/>
      <c r="H150" s="55"/>
      <c r="I150" s="55"/>
      <c r="J150" s="59"/>
      <c r="K150" s="56">
        <f t="shared" si="5"/>
        <v>0</v>
      </c>
      <c r="L150" s="57" t="s">
        <v>41</v>
      </c>
    </row>
    <row r="151" spans="1:12" x14ac:dyDescent="0.25">
      <c r="A151" s="24" t="str">
        <f t="shared" si="6"/>
        <v/>
      </c>
      <c r="B151" s="55"/>
      <c r="C151" s="58"/>
      <c r="D151" s="104"/>
      <c r="E151" s="105"/>
      <c r="F151" s="55"/>
      <c r="G151" s="55"/>
      <c r="H151" s="55"/>
      <c r="I151" s="55"/>
      <c r="J151" s="59"/>
      <c r="K151" s="56">
        <f t="shared" si="5"/>
        <v>0</v>
      </c>
      <c r="L151" s="57" t="s">
        <v>41</v>
      </c>
    </row>
    <row r="152" spans="1:12" x14ac:dyDescent="0.25">
      <c r="A152" s="24" t="str">
        <f t="shared" si="6"/>
        <v/>
      </c>
      <c r="B152" s="55"/>
      <c r="C152" s="58"/>
      <c r="D152" s="104"/>
      <c r="E152" s="105"/>
      <c r="F152" s="55"/>
      <c r="G152" s="55"/>
      <c r="H152" s="55"/>
      <c r="I152" s="55"/>
      <c r="J152" s="59"/>
      <c r="K152" s="56">
        <f t="shared" si="5"/>
        <v>0</v>
      </c>
      <c r="L152" s="57" t="s">
        <v>41</v>
      </c>
    </row>
    <row r="153" spans="1:12" x14ac:dyDescent="0.25">
      <c r="A153" s="24" t="str">
        <f t="shared" si="6"/>
        <v/>
      </c>
      <c r="B153" s="55"/>
      <c r="C153" s="58"/>
      <c r="D153" s="104"/>
      <c r="E153" s="105"/>
      <c r="F153" s="55"/>
      <c r="G153" s="55"/>
      <c r="H153" s="55"/>
      <c r="I153" s="55"/>
      <c r="J153" s="59"/>
      <c r="K153" s="56">
        <f t="shared" si="5"/>
        <v>0</v>
      </c>
      <c r="L153" s="57" t="s">
        <v>41</v>
      </c>
    </row>
    <row r="154" spans="1:12" x14ac:dyDescent="0.25">
      <c r="A154" s="24" t="str">
        <f t="shared" si="6"/>
        <v/>
      </c>
      <c r="B154" s="55"/>
      <c r="C154" s="58"/>
      <c r="D154" s="104"/>
      <c r="E154" s="105"/>
      <c r="F154" s="55"/>
      <c r="G154" s="55"/>
      <c r="H154" s="55"/>
      <c r="I154" s="55"/>
      <c r="J154" s="59"/>
      <c r="K154" s="56">
        <f t="shared" si="5"/>
        <v>0</v>
      </c>
      <c r="L154" s="57" t="s">
        <v>41</v>
      </c>
    </row>
    <row r="155" spans="1:12" x14ac:dyDescent="0.25">
      <c r="A155" s="24" t="str">
        <f t="shared" si="6"/>
        <v/>
      </c>
      <c r="B155" s="55"/>
      <c r="C155" s="58"/>
      <c r="D155" s="104"/>
      <c r="E155" s="105"/>
      <c r="F155" s="55"/>
      <c r="G155" s="55"/>
      <c r="H155" s="55"/>
      <c r="I155" s="55"/>
      <c r="J155" s="59"/>
      <c r="K155" s="56">
        <f t="shared" si="5"/>
        <v>0</v>
      </c>
      <c r="L155" s="57" t="s">
        <v>41</v>
      </c>
    </row>
    <row r="156" spans="1:12" x14ac:dyDescent="0.25">
      <c r="A156" s="24" t="str">
        <f t="shared" si="6"/>
        <v/>
      </c>
      <c r="B156" s="55"/>
      <c r="C156" s="58"/>
      <c r="D156" s="104"/>
      <c r="E156" s="105"/>
      <c r="F156" s="55"/>
      <c r="G156" s="55"/>
      <c r="H156" s="55"/>
      <c r="I156" s="55"/>
      <c r="J156" s="59"/>
      <c r="K156" s="56">
        <f t="shared" si="5"/>
        <v>0</v>
      </c>
      <c r="L156" s="57" t="s">
        <v>41</v>
      </c>
    </row>
    <row r="157" spans="1:12" x14ac:dyDescent="0.25">
      <c r="A157" s="24" t="str">
        <f t="shared" si="6"/>
        <v/>
      </c>
      <c r="B157" s="55"/>
      <c r="C157" s="58"/>
      <c r="D157" s="104"/>
      <c r="E157" s="105"/>
      <c r="F157" s="55"/>
      <c r="G157" s="55"/>
      <c r="H157" s="55"/>
      <c r="I157" s="55"/>
      <c r="J157" s="59"/>
      <c r="K157" s="56">
        <f t="shared" si="5"/>
        <v>0</v>
      </c>
      <c r="L157" s="57" t="s">
        <v>41</v>
      </c>
    </row>
    <row r="158" spans="1:12" x14ac:dyDescent="0.25">
      <c r="A158" s="24" t="str">
        <f t="shared" si="6"/>
        <v/>
      </c>
      <c r="B158" s="55"/>
      <c r="C158" s="58"/>
      <c r="D158" s="104"/>
      <c r="E158" s="105"/>
      <c r="F158" s="55"/>
      <c r="G158" s="55"/>
      <c r="H158" s="55"/>
      <c r="I158" s="55"/>
      <c r="J158" s="59"/>
      <c r="K158" s="56">
        <f t="shared" si="5"/>
        <v>0</v>
      </c>
      <c r="L158" s="57" t="s">
        <v>41</v>
      </c>
    </row>
    <row r="159" spans="1:12" x14ac:dyDescent="0.25">
      <c r="A159" s="24" t="str">
        <f t="shared" si="6"/>
        <v/>
      </c>
      <c r="B159" s="55"/>
      <c r="C159" s="58"/>
      <c r="D159" s="104"/>
      <c r="E159" s="105"/>
      <c r="F159" s="55"/>
      <c r="G159" s="55"/>
      <c r="H159" s="55"/>
      <c r="I159" s="55"/>
      <c r="J159" s="59"/>
      <c r="K159" s="56">
        <f t="shared" si="5"/>
        <v>0</v>
      </c>
      <c r="L159" s="57" t="s">
        <v>41</v>
      </c>
    </row>
    <row r="160" spans="1:12" x14ac:dyDescent="0.25">
      <c r="A160" s="24" t="str">
        <f t="shared" si="6"/>
        <v/>
      </c>
      <c r="B160" s="55"/>
      <c r="C160" s="58"/>
      <c r="D160" s="104"/>
      <c r="E160" s="105"/>
      <c r="F160" s="55"/>
      <c r="G160" s="55"/>
      <c r="H160" s="55"/>
      <c r="I160" s="55"/>
      <c r="J160" s="59"/>
      <c r="K160" s="56">
        <f t="shared" si="5"/>
        <v>0</v>
      </c>
      <c r="L160" s="57" t="s">
        <v>41</v>
      </c>
    </row>
    <row r="161" spans="1:12" x14ac:dyDescent="0.25">
      <c r="A161" s="24" t="str">
        <f t="shared" si="6"/>
        <v/>
      </c>
      <c r="B161" s="55"/>
      <c r="C161" s="58"/>
      <c r="D161" s="104"/>
      <c r="E161" s="105"/>
      <c r="F161" s="55"/>
      <c r="G161" s="55"/>
      <c r="H161" s="55"/>
      <c r="I161" s="55"/>
      <c r="J161" s="59"/>
      <c r="K161" s="56">
        <f t="shared" si="5"/>
        <v>0</v>
      </c>
      <c r="L161" s="57" t="s">
        <v>41</v>
      </c>
    </row>
    <row r="162" spans="1:12" x14ac:dyDescent="0.25">
      <c r="A162" s="24" t="str">
        <f t="shared" si="6"/>
        <v/>
      </c>
      <c r="B162" s="55"/>
      <c r="C162" s="58"/>
      <c r="D162" s="104"/>
      <c r="E162" s="105"/>
      <c r="F162" s="55"/>
      <c r="G162" s="55"/>
      <c r="H162" s="55"/>
      <c r="I162" s="55"/>
      <c r="J162" s="59"/>
      <c r="K162" s="56">
        <f t="shared" si="5"/>
        <v>0</v>
      </c>
      <c r="L162" s="57" t="s">
        <v>41</v>
      </c>
    </row>
    <row r="163" spans="1:12" x14ac:dyDescent="0.25">
      <c r="A163" s="24" t="str">
        <f t="shared" si="6"/>
        <v/>
      </c>
      <c r="B163" s="55"/>
      <c r="C163" s="58"/>
      <c r="D163" s="104"/>
      <c r="E163" s="105"/>
      <c r="F163" s="55"/>
      <c r="G163" s="55"/>
      <c r="H163" s="55"/>
      <c r="I163" s="55"/>
      <c r="J163" s="59"/>
      <c r="K163" s="56">
        <f t="shared" si="5"/>
        <v>0</v>
      </c>
      <c r="L163" s="57" t="s">
        <v>41</v>
      </c>
    </row>
    <row r="164" spans="1:12" x14ac:dyDescent="0.25">
      <c r="A164" s="24" t="str">
        <f t="shared" si="6"/>
        <v/>
      </c>
      <c r="B164" s="55"/>
      <c r="C164" s="58"/>
      <c r="D164" s="104"/>
      <c r="E164" s="105"/>
      <c r="F164" s="55"/>
      <c r="G164" s="55"/>
      <c r="H164" s="55"/>
      <c r="I164" s="55"/>
      <c r="J164" s="59"/>
      <c r="K164" s="56">
        <f t="shared" si="5"/>
        <v>0</v>
      </c>
      <c r="L164" s="57" t="s">
        <v>41</v>
      </c>
    </row>
    <row r="165" spans="1:12" x14ac:dyDescent="0.25">
      <c r="A165" s="24" t="str">
        <f t="shared" si="6"/>
        <v/>
      </c>
      <c r="B165" s="55"/>
      <c r="C165" s="58"/>
      <c r="D165" s="104"/>
      <c r="E165" s="105"/>
      <c r="F165" s="55"/>
      <c r="G165" s="55"/>
      <c r="H165" s="55"/>
      <c r="I165" s="55"/>
      <c r="J165" s="59"/>
      <c r="K165" s="56">
        <f t="shared" si="5"/>
        <v>0</v>
      </c>
      <c r="L165" s="57" t="s">
        <v>41</v>
      </c>
    </row>
    <row r="166" spans="1:12" x14ac:dyDescent="0.25">
      <c r="A166" s="24" t="str">
        <f t="shared" si="6"/>
        <v/>
      </c>
      <c r="B166" s="55"/>
      <c r="C166" s="58"/>
      <c r="D166" s="104"/>
      <c r="E166" s="105"/>
      <c r="F166" s="55"/>
      <c r="G166" s="55"/>
      <c r="H166" s="55"/>
      <c r="I166" s="55"/>
      <c r="J166" s="59"/>
      <c r="K166" s="56">
        <f t="shared" si="5"/>
        <v>0</v>
      </c>
      <c r="L166" s="57" t="s">
        <v>41</v>
      </c>
    </row>
    <row r="167" spans="1:12" x14ac:dyDescent="0.25">
      <c r="A167" s="24" t="str">
        <f t="shared" si="6"/>
        <v/>
      </c>
      <c r="B167" s="55"/>
      <c r="C167" s="58"/>
      <c r="D167" s="104"/>
      <c r="E167" s="105"/>
      <c r="F167" s="55"/>
      <c r="G167" s="55"/>
      <c r="H167" s="55"/>
      <c r="I167" s="55"/>
      <c r="J167" s="59"/>
      <c r="K167" s="56">
        <f t="shared" si="5"/>
        <v>0</v>
      </c>
      <c r="L167" s="57" t="s">
        <v>41</v>
      </c>
    </row>
    <row r="168" spans="1:12" x14ac:dyDescent="0.25">
      <c r="A168" s="24" t="str">
        <f t="shared" si="6"/>
        <v/>
      </c>
      <c r="B168" s="55"/>
      <c r="C168" s="58"/>
      <c r="D168" s="104"/>
      <c r="E168" s="105"/>
      <c r="F168" s="55"/>
      <c r="G168" s="55"/>
      <c r="H168" s="55"/>
      <c r="I168" s="55"/>
      <c r="J168" s="59"/>
      <c r="K168" s="56">
        <f t="shared" si="5"/>
        <v>0</v>
      </c>
      <c r="L168" s="57" t="s">
        <v>41</v>
      </c>
    </row>
    <row r="169" spans="1:12" x14ac:dyDescent="0.25">
      <c r="A169" s="24" t="str">
        <f t="shared" si="6"/>
        <v/>
      </c>
      <c r="B169" s="55"/>
      <c r="C169" s="58"/>
      <c r="D169" s="104"/>
      <c r="E169" s="105"/>
      <c r="F169" s="55"/>
      <c r="G169" s="55"/>
      <c r="H169" s="55"/>
      <c r="I169" s="55"/>
      <c r="J169" s="59"/>
      <c r="K169" s="56">
        <f t="shared" si="5"/>
        <v>0</v>
      </c>
      <c r="L169" s="57" t="s">
        <v>41</v>
      </c>
    </row>
    <row r="170" spans="1:12" x14ac:dyDescent="0.25">
      <c r="A170" s="24" t="str">
        <f t="shared" si="6"/>
        <v/>
      </c>
      <c r="B170" s="55"/>
      <c r="C170" s="58"/>
      <c r="D170" s="104"/>
      <c r="E170" s="105"/>
      <c r="F170" s="55"/>
      <c r="G170" s="55"/>
      <c r="H170" s="55"/>
      <c r="I170" s="55"/>
      <c r="J170" s="59"/>
      <c r="K170" s="56">
        <f t="shared" si="5"/>
        <v>0</v>
      </c>
      <c r="L170" s="57" t="s">
        <v>41</v>
      </c>
    </row>
    <row r="171" spans="1:12" x14ac:dyDescent="0.25">
      <c r="A171" s="24" t="str">
        <f t="shared" si="6"/>
        <v/>
      </c>
      <c r="B171" s="55"/>
      <c r="C171" s="58"/>
      <c r="D171" s="104"/>
      <c r="E171" s="105"/>
      <c r="F171" s="55"/>
      <c r="G171" s="55"/>
      <c r="H171" s="55"/>
      <c r="I171" s="55"/>
      <c r="J171" s="59"/>
      <c r="K171" s="56">
        <f t="shared" si="5"/>
        <v>0</v>
      </c>
      <c r="L171" s="57" t="s">
        <v>41</v>
      </c>
    </row>
    <row r="172" spans="1:12" x14ac:dyDescent="0.25">
      <c r="A172" s="24" t="str">
        <f t="shared" si="6"/>
        <v/>
      </c>
      <c r="B172" s="55"/>
      <c r="C172" s="58"/>
      <c r="D172" s="104"/>
      <c r="E172" s="105"/>
      <c r="F172" s="55"/>
      <c r="G172" s="55"/>
      <c r="H172" s="55"/>
      <c r="I172" s="55"/>
      <c r="J172" s="59"/>
      <c r="K172" s="56">
        <f t="shared" si="5"/>
        <v>0</v>
      </c>
      <c r="L172" s="57" t="s">
        <v>41</v>
      </c>
    </row>
    <row r="173" spans="1:12" x14ac:dyDescent="0.25">
      <c r="A173" s="24" t="str">
        <f t="shared" si="6"/>
        <v/>
      </c>
      <c r="B173" s="55"/>
      <c r="C173" s="58"/>
      <c r="D173" s="104"/>
      <c r="E173" s="105"/>
      <c r="F173" s="55"/>
      <c r="G173" s="55"/>
      <c r="H173" s="55"/>
      <c r="I173" s="55"/>
      <c r="J173" s="59"/>
      <c r="K173" s="56">
        <f t="shared" si="5"/>
        <v>0</v>
      </c>
      <c r="L173" s="57" t="s">
        <v>41</v>
      </c>
    </row>
    <row r="174" spans="1:12" x14ac:dyDescent="0.25">
      <c r="A174" s="24" t="str">
        <f t="shared" si="6"/>
        <v/>
      </c>
      <c r="B174" s="55"/>
      <c r="C174" s="58"/>
      <c r="D174" s="104"/>
      <c r="E174" s="105"/>
      <c r="F174" s="55"/>
      <c r="G174" s="55"/>
      <c r="H174" s="55"/>
      <c r="I174" s="55"/>
      <c r="J174" s="59"/>
      <c r="K174" s="56">
        <f t="shared" si="5"/>
        <v>0</v>
      </c>
      <c r="L174" s="57" t="s">
        <v>41</v>
      </c>
    </row>
    <row r="175" spans="1:12" x14ac:dyDescent="0.25">
      <c r="A175" s="24" t="str">
        <f t="shared" si="6"/>
        <v/>
      </c>
      <c r="B175" s="55"/>
      <c r="C175" s="58"/>
      <c r="D175" s="104"/>
      <c r="E175" s="105"/>
      <c r="F175" s="55"/>
      <c r="G175" s="55"/>
      <c r="H175" s="55"/>
      <c r="I175" s="55"/>
      <c r="J175" s="59"/>
      <c r="K175" s="56">
        <f t="shared" si="5"/>
        <v>0</v>
      </c>
      <c r="L175" s="57" t="s">
        <v>41</v>
      </c>
    </row>
    <row r="176" spans="1:12" x14ac:dyDescent="0.25">
      <c r="A176" s="24" t="str">
        <f t="shared" si="6"/>
        <v/>
      </c>
      <c r="B176" s="55"/>
      <c r="C176" s="58"/>
      <c r="D176" s="104"/>
      <c r="E176" s="105"/>
      <c r="F176" s="55"/>
      <c r="G176" s="55"/>
      <c r="H176" s="55"/>
      <c r="I176" s="55"/>
      <c r="J176" s="59"/>
      <c r="K176" s="56">
        <f t="shared" si="5"/>
        <v>0</v>
      </c>
      <c r="L176" s="57" t="s">
        <v>41</v>
      </c>
    </row>
    <row r="177" spans="1:12" x14ac:dyDescent="0.25">
      <c r="A177" s="24" t="str">
        <f t="shared" si="6"/>
        <v/>
      </c>
      <c r="B177" s="55"/>
      <c r="C177" s="58"/>
      <c r="D177" s="104"/>
      <c r="E177" s="105"/>
      <c r="F177" s="55"/>
      <c r="G177" s="55"/>
      <c r="H177" s="55"/>
      <c r="I177" s="55"/>
      <c r="J177" s="59"/>
      <c r="K177" s="56">
        <f t="shared" si="5"/>
        <v>0</v>
      </c>
      <c r="L177" s="57" t="s">
        <v>41</v>
      </c>
    </row>
    <row r="178" spans="1:12" x14ac:dyDescent="0.25">
      <c r="A178" s="24" t="str">
        <f t="shared" si="6"/>
        <v/>
      </c>
      <c r="B178" s="55"/>
      <c r="C178" s="58"/>
      <c r="D178" s="104"/>
      <c r="E178" s="105"/>
      <c r="F178" s="55"/>
      <c r="G178" s="55"/>
      <c r="H178" s="55"/>
      <c r="I178" s="55"/>
      <c r="J178" s="59"/>
      <c r="K178" s="56">
        <f t="shared" si="5"/>
        <v>0</v>
      </c>
      <c r="L178" s="57" t="s">
        <v>41</v>
      </c>
    </row>
    <row r="179" spans="1:12" x14ac:dyDescent="0.25">
      <c r="A179" s="24" t="str">
        <f t="shared" si="6"/>
        <v/>
      </c>
      <c r="B179" s="55"/>
      <c r="C179" s="58"/>
      <c r="D179" s="104"/>
      <c r="E179" s="105"/>
      <c r="F179" s="55"/>
      <c r="G179" s="55"/>
      <c r="H179" s="55"/>
      <c r="I179" s="55"/>
      <c r="J179" s="59"/>
      <c r="K179" s="56">
        <f t="shared" si="5"/>
        <v>0</v>
      </c>
      <c r="L179" s="57" t="s">
        <v>41</v>
      </c>
    </row>
    <row r="180" spans="1:12" x14ac:dyDescent="0.25">
      <c r="A180" s="24" t="str">
        <f t="shared" si="6"/>
        <v/>
      </c>
      <c r="B180" s="55"/>
      <c r="C180" s="58"/>
      <c r="D180" s="104"/>
      <c r="E180" s="105"/>
      <c r="F180" s="55"/>
      <c r="G180" s="55"/>
      <c r="H180" s="55"/>
      <c r="I180" s="55"/>
      <c r="J180" s="59"/>
      <c r="K180" s="56">
        <f t="shared" si="5"/>
        <v>0</v>
      </c>
      <c r="L180" s="57" t="s">
        <v>41</v>
      </c>
    </row>
    <row r="181" spans="1:12" x14ac:dyDescent="0.25">
      <c r="A181" s="24" t="str">
        <f t="shared" si="6"/>
        <v/>
      </c>
      <c r="B181" s="55"/>
      <c r="C181" s="58"/>
      <c r="D181" s="104"/>
      <c r="E181" s="105"/>
      <c r="F181" s="55"/>
      <c r="G181" s="55"/>
      <c r="H181" s="55"/>
      <c r="I181" s="55"/>
      <c r="J181" s="59"/>
      <c r="K181" s="56">
        <f t="shared" si="5"/>
        <v>0</v>
      </c>
      <c r="L181" s="57" t="s">
        <v>41</v>
      </c>
    </row>
    <row r="182" spans="1:12" x14ac:dyDescent="0.25">
      <c r="A182" s="24" t="str">
        <f t="shared" si="6"/>
        <v/>
      </c>
      <c r="B182" s="55"/>
      <c r="C182" s="58"/>
      <c r="D182" s="104"/>
      <c r="E182" s="105"/>
      <c r="F182" s="55"/>
      <c r="G182" s="55"/>
      <c r="H182" s="55"/>
      <c r="I182" s="55"/>
      <c r="J182" s="59"/>
      <c r="K182" s="56">
        <f t="shared" si="5"/>
        <v>0</v>
      </c>
      <c r="L182" s="57" t="s">
        <v>41</v>
      </c>
    </row>
    <row r="183" spans="1:12" x14ac:dyDescent="0.25">
      <c r="A183" s="24" t="str">
        <f t="shared" si="6"/>
        <v/>
      </c>
      <c r="B183" s="55"/>
      <c r="C183" s="58"/>
      <c r="D183" s="104"/>
      <c r="E183" s="105"/>
      <c r="F183" s="55"/>
      <c r="G183" s="55"/>
      <c r="H183" s="55"/>
      <c r="I183" s="55"/>
      <c r="J183" s="59"/>
      <c r="K183" s="56">
        <f t="shared" si="5"/>
        <v>0</v>
      </c>
      <c r="L183" s="57" t="s">
        <v>41</v>
      </c>
    </row>
    <row r="184" spans="1:12" x14ac:dyDescent="0.25">
      <c r="A184" s="24" t="str">
        <f t="shared" si="6"/>
        <v/>
      </c>
      <c r="B184" s="55"/>
      <c r="C184" s="58"/>
      <c r="D184" s="104"/>
      <c r="E184" s="105"/>
      <c r="F184" s="55"/>
      <c r="G184" s="55"/>
      <c r="H184" s="55"/>
      <c r="I184" s="55"/>
      <c r="J184" s="59"/>
      <c r="K184" s="56">
        <f t="shared" si="5"/>
        <v>0</v>
      </c>
      <c r="L184" s="57" t="s">
        <v>41</v>
      </c>
    </row>
    <row r="185" spans="1:12" x14ac:dyDescent="0.25">
      <c r="A185" s="24" t="str">
        <f t="shared" si="6"/>
        <v/>
      </c>
      <c r="B185" s="55"/>
      <c r="C185" s="58"/>
      <c r="D185" s="104"/>
      <c r="E185" s="105"/>
      <c r="F185" s="55"/>
      <c r="G185" s="55"/>
      <c r="H185" s="55"/>
      <c r="I185" s="55"/>
      <c r="J185" s="59"/>
      <c r="K185" s="56">
        <f t="shared" si="5"/>
        <v>0</v>
      </c>
      <c r="L185" s="57" t="s">
        <v>41</v>
      </c>
    </row>
    <row r="186" spans="1:12" x14ac:dyDescent="0.25">
      <c r="A186" s="24" t="str">
        <f t="shared" si="6"/>
        <v/>
      </c>
      <c r="B186" s="55"/>
      <c r="C186" s="58"/>
      <c r="D186" s="104"/>
      <c r="E186" s="105"/>
      <c r="F186" s="55"/>
      <c r="G186" s="55"/>
      <c r="H186" s="55"/>
      <c r="I186" s="55"/>
      <c r="J186" s="59"/>
      <c r="K186" s="56">
        <f t="shared" si="5"/>
        <v>0</v>
      </c>
      <c r="L186" s="57" t="s">
        <v>41</v>
      </c>
    </row>
    <row r="187" spans="1:12" x14ac:dyDescent="0.25">
      <c r="A187" s="24" t="str">
        <f t="shared" si="6"/>
        <v/>
      </c>
      <c r="B187" s="55"/>
      <c r="C187" s="58"/>
      <c r="D187" s="104"/>
      <c r="E187" s="105"/>
      <c r="F187" s="55"/>
      <c r="G187" s="55"/>
      <c r="H187" s="55"/>
      <c r="I187" s="55"/>
      <c r="J187" s="59"/>
      <c r="K187" s="56">
        <f t="shared" si="5"/>
        <v>0</v>
      </c>
      <c r="L187" s="57" t="s">
        <v>41</v>
      </c>
    </row>
    <row r="188" spans="1:12" x14ac:dyDescent="0.25">
      <c r="A188" s="24" t="str">
        <f t="shared" si="6"/>
        <v/>
      </c>
      <c r="B188" s="55"/>
      <c r="C188" s="58"/>
      <c r="D188" s="104"/>
      <c r="E188" s="105"/>
      <c r="F188" s="55"/>
      <c r="G188" s="55"/>
      <c r="H188" s="55"/>
      <c r="I188" s="55"/>
      <c r="J188" s="59"/>
      <c r="K188" s="56">
        <f t="shared" si="5"/>
        <v>0</v>
      </c>
      <c r="L188" s="57" t="s">
        <v>41</v>
      </c>
    </row>
    <row r="189" spans="1:12" x14ac:dyDescent="0.25">
      <c r="A189" s="24" t="str">
        <f t="shared" si="6"/>
        <v/>
      </c>
      <c r="B189" s="55"/>
      <c r="C189" s="58"/>
      <c r="D189" s="104"/>
      <c r="E189" s="105"/>
      <c r="F189" s="55"/>
      <c r="G189" s="55"/>
      <c r="H189" s="55"/>
      <c r="I189" s="55"/>
      <c r="J189" s="59"/>
      <c r="K189" s="56">
        <f t="shared" si="5"/>
        <v>0</v>
      </c>
      <c r="L189" s="57" t="s">
        <v>41</v>
      </c>
    </row>
    <row r="190" spans="1:12" x14ac:dyDescent="0.25">
      <c r="A190" s="24" t="str">
        <f t="shared" si="6"/>
        <v/>
      </c>
      <c r="B190" s="55"/>
      <c r="C190" s="58"/>
      <c r="D190" s="104"/>
      <c r="E190" s="105"/>
      <c r="F190" s="55"/>
      <c r="G190" s="55"/>
      <c r="H190" s="55"/>
      <c r="I190" s="55"/>
      <c r="J190" s="59"/>
      <c r="K190" s="56">
        <f t="shared" si="5"/>
        <v>0</v>
      </c>
      <c r="L190" s="57" t="s">
        <v>41</v>
      </c>
    </row>
    <row r="191" spans="1:12" x14ac:dyDescent="0.25">
      <c r="A191" s="24" t="str">
        <f t="shared" si="6"/>
        <v/>
      </c>
      <c r="B191" s="55"/>
      <c r="C191" s="58"/>
      <c r="D191" s="104"/>
      <c r="E191" s="105"/>
      <c r="F191" s="55"/>
      <c r="G191" s="55"/>
      <c r="H191" s="55"/>
      <c r="I191" s="55"/>
      <c r="J191" s="59"/>
      <c r="K191" s="56">
        <f t="shared" si="5"/>
        <v>0</v>
      </c>
      <c r="L191" s="57" t="s">
        <v>41</v>
      </c>
    </row>
    <row r="192" spans="1:12" x14ac:dyDescent="0.25">
      <c r="A192" s="24" t="str">
        <f t="shared" si="6"/>
        <v/>
      </c>
      <c r="B192" s="55"/>
      <c r="C192" s="58"/>
      <c r="D192" s="104"/>
      <c r="E192" s="105"/>
      <c r="F192" s="55"/>
      <c r="G192" s="55"/>
      <c r="H192" s="55"/>
      <c r="I192" s="55"/>
      <c r="J192" s="59"/>
      <c r="K192" s="56">
        <f t="shared" si="5"/>
        <v>0</v>
      </c>
      <c r="L192" s="57" t="s">
        <v>41</v>
      </c>
    </row>
    <row r="193" spans="1:12" x14ac:dyDescent="0.25">
      <c r="A193" s="24" t="str">
        <f t="shared" si="6"/>
        <v/>
      </c>
      <c r="B193" s="55"/>
      <c r="C193" s="58"/>
      <c r="D193" s="104"/>
      <c r="E193" s="105"/>
      <c r="F193" s="55"/>
      <c r="G193" s="55"/>
      <c r="H193" s="55"/>
      <c r="I193" s="55"/>
      <c r="J193" s="59"/>
      <c r="K193" s="56">
        <f t="shared" si="5"/>
        <v>0</v>
      </c>
      <c r="L193" s="57" t="s">
        <v>41</v>
      </c>
    </row>
    <row r="194" spans="1:12" x14ac:dyDescent="0.25">
      <c r="A194" s="24" t="str">
        <f t="shared" si="6"/>
        <v/>
      </c>
      <c r="B194" s="55"/>
      <c r="C194" s="58"/>
      <c r="D194" s="104"/>
      <c r="E194" s="105"/>
      <c r="F194" s="55"/>
      <c r="G194" s="55"/>
      <c r="H194" s="55"/>
      <c r="I194" s="55"/>
      <c r="J194" s="59"/>
      <c r="K194" s="56">
        <f t="shared" si="5"/>
        <v>0</v>
      </c>
      <c r="L194" s="57" t="s">
        <v>41</v>
      </c>
    </row>
    <row r="195" spans="1:12" x14ac:dyDescent="0.25">
      <c r="A195" s="24" t="str">
        <f t="shared" si="6"/>
        <v/>
      </c>
      <c r="B195" s="55"/>
      <c r="C195" s="58"/>
      <c r="D195" s="104"/>
      <c r="E195" s="105"/>
      <c r="F195" s="55"/>
      <c r="G195" s="55"/>
      <c r="H195" s="55"/>
      <c r="I195" s="55"/>
      <c r="J195" s="59"/>
      <c r="K195" s="56">
        <f t="shared" si="5"/>
        <v>0</v>
      </c>
      <c r="L195" s="57" t="s">
        <v>41</v>
      </c>
    </row>
    <row r="196" spans="1:12" x14ac:dyDescent="0.25">
      <c r="A196" s="24" t="str">
        <f t="shared" si="6"/>
        <v/>
      </c>
      <c r="B196" s="55"/>
      <c r="C196" s="58"/>
      <c r="D196" s="104"/>
      <c r="E196" s="105"/>
      <c r="F196" s="55"/>
      <c r="G196" s="55"/>
      <c r="H196" s="55"/>
      <c r="I196" s="55"/>
      <c r="J196" s="59"/>
      <c r="K196" s="56">
        <f t="shared" si="5"/>
        <v>0</v>
      </c>
      <c r="L196" s="57" t="s">
        <v>41</v>
      </c>
    </row>
    <row r="197" spans="1:12" x14ac:dyDescent="0.25">
      <c r="A197" s="24" t="str">
        <f t="shared" si="6"/>
        <v/>
      </c>
      <c r="B197" s="55"/>
      <c r="C197" s="58"/>
      <c r="D197" s="104"/>
      <c r="E197" s="105"/>
      <c r="F197" s="55"/>
      <c r="G197" s="55"/>
      <c r="H197" s="55"/>
      <c r="I197" s="55"/>
      <c r="J197" s="59"/>
      <c r="K197" s="56">
        <f t="shared" si="5"/>
        <v>0</v>
      </c>
      <c r="L197" s="57" t="s">
        <v>41</v>
      </c>
    </row>
    <row r="198" spans="1:12" x14ac:dyDescent="0.25">
      <c r="A198" s="24" t="str">
        <f t="shared" si="6"/>
        <v/>
      </c>
      <c r="B198" s="55"/>
      <c r="C198" s="58"/>
      <c r="D198" s="104"/>
      <c r="E198" s="105"/>
      <c r="F198" s="55"/>
      <c r="G198" s="55"/>
      <c r="H198" s="55"/>
      <c r="I198" s="55"/>
      <c r="J198" s="59"/>
      <c r="K198" s="56">
        <f t="shared" si="5"/>
        <v>0</v>
      </c>
      <c r="L198" s="57" t="s">
        <v>41</v>
      </c>
    </row>
    <row r="199" spans="1:12" x14ac:dyDescent="0.25">
      <c r="A199" s="24" t="str">
        <f t="shared" si="6"/>
        <v/>
      </c>
      <c r="B199" s="55"/>
      <c r="C199" s="58"/>
      <c r="D199" s="104"/>
      <c r="E199" s="105"/>
      <c r="F199" s="55"/>
      <c r="G199" s="55"/>
      <c r="H199" s="55"/>
      <c r="I199" s="55"/>
      <c r="J199" s="59"/>
      <c r="K199" s="56">
        <f t="shared" si="5"/>
        <v>0</v>
      </c>
      <c r="L199" s="57" t="s">
        <v>41</v>
      </c>
    </row>
    <row r="200" spans="1:12" x14ac:dyDescent="0.25">
      <c r="A200" s="24" t="str">
        <f t="shared" si="6"/>
        <v/>
      </c>
      <c r="B200" s="55"/>
      <c r="C200" s="58"/>
      <c r="D200" s="104"/>
      <c r="E200" s="105"/>
      <c r="F200" s="55"/>
      <c r="G200" s="55"/>
      <c r="H200" s="55"/>
      <c r="I200" s="55"/>
      <c r="J200" s="59"/>
      <c r="K200" s="56">
        <f t="shared" si="5"/>
        <v>0</v>
      </c>
      <c r="L200" s="57" t="s">
        <v>41</v>
      </c>
    </row>
    <row r="201" spans="1:12" x14ac:dyDescent="0.25">
      <c r="A201" s="24" t="str">
        <f t="shared" si="6"/>
        <v/>
      </c>
      <c r="B201" s="55"/>
      <c r="C201" s="58"/>
      <c r="D201" s="104"/>
      <c r="E201" s="105"/>
      <c r="F201" s="55"/>
      <c r="G201" s="55"/>
      <c r="H201" s="55"/>
      <c r="I201" s="55"/>
      <c r="J201" s="59"/>
      <c r="K201" s="56">
        <f t="shared" si="5"/>
        <v>0</v>
      </c>
      <c r="L201" s="57" t="s">
        <v>41</v>
      </c>
    </row>
    <row r="202" spans="1:12" x14ac:dyDescent="0.25">
      <c r="A202" s="24" t="str">
        <f t="shared" si="6"/>
        <v/>
      </c>
      <c r="B202" s="55"/>
      <c r="C202" s="58"/>
      <c r="D202" s="104"/>
      <c r="E202" s="105"/>
      <c r="F202" s="55"/>
      <c r="G202" s="55"/>
      <c r="H202" s="55"/>
      <c r="I202" s="55"/>
      <c r="J202" s="59"/>
      <c r="K202" s="56">
        <f t="shared" si="5"/>
        <v>0</v>
      </c>
      <c r="L202" s="57" t="s">
        <v>41</v>
      </c>
    </row>
    <row r="203" spans="1:12" x14ac:dyDescent="0.25">
      <c r="A203" s="24" t="str">
        <f t="shared" si="6"/>
        <v/>
      </c>
      <c r="B203" s="55"/>
      <c r="C203" s="58"/>
      <c r="D203" s="104"/>
      <c r="E203" s="105"/>
      <c r="F203" s="55"/>
      <c r="G203" s="55"/>
      <c r="H203" s="55"/>
      <c r="I203" s="55"/>
      <c r="J203" s="59"/>
      <c r="K203" s="56">
        <f t="shared" si="5"/>
        <v>0</v>
      </c>
      <c r="L203" s="57" t="s">
        <v>41</v>
      </c>
    </row>
    <row r="204" spans="1:12" x14ac:dyDescent="0.25">
      <c r="A204" s="24" t="str">
        <f t="shared" si="6"/>
        <v/>
      </c>
      <c r="B204" s="55"/>
      <c r="C204" s="58"/>
      <c r="D204" s="104"/>
      <c r="E204" s="105"/>
      <c r="F204" s="55"/>
      <c r="G204" s="55"/>
      <c r="H204" s="55"/>
      <c r="I204" s="55"/>
      <c r="J204" s="59"/>
      <c r="K204" s="56">
        <f t="shared" si="5"/>
        <v>0</v>
      </c>
      <c r="L204" s="57" t="s">
        <v>41</v>
      </c>
    </row>
    <row r="205" spans="1:12" x14ac:dyDescent="0.25">
      <c r="A205" s="24" t="str">
        <f t="shared" si="6"/>
        <v/>
      </c>
      <c r="B205" s="55"/>
      <c r="C205" s="58"/>
      <c r="D205" s="104"/>
      <c r="E205" s="105"/>
      <c r="F205" s="55"/>
      <c r="G205" s="55"/>
      <c r="H205" s="55"/>
      <c r="I205" s="55"/>
      <c r="J205" s="59"/>
      <c r="K205" s="56">
        <f t="shared" si="5"/>
        <v>0</v>
      </c>
      <c r="L205" s="57" t="s">
        <v>41</v>
      </c>
    </row>
    <row r="206" spans="1:12" x14ac:dyDescent="0.25">
      <c r="A206" s="24" t="str">
        <f t="shared" si="6"/>
        <v/>
      </c>
      <c r="B206" s="55"/>
      <c r="C206" s="58"/>
      <c r="D206" s="104"/>
      <c r="E206" s="105"/>
      <c r="F206" s="55"/>
      <c r="G206" s="55"/>
      <c r="H206" s="55"/>
      <c r="I206" s="55"/>
      <c r="J206" s="59"/>
      <c r="K206" s="56">
        <f t="shared" ref="K206:K269" si="7">IFERROR(I206*J206,"")</f>
        <v>0</v>
      </c>
      <c r="L206" s="57" t="s">
        <v>41</v>
      </c>
    </row>
    <row r="207" spans="1:12" x14ac:dyDescent="0.25">
      <c r="A207" s="24" t="str">
        <f t="shared" ref="A207:A270" si="8">IF(B207="","",A206+1)</f>
        <v/>
      </c>
      <c r="B207" s="55"/>
      <c r="C207" s="58"/>
      <c r="D207" s="104"/>
      <c r="E207" s="105"/>
      <c r="F207" s="55"/>
      <c r="G207" s="55"/>
      <c r="H207" s="55"/>
      <c r="I207" s="55"/>
      <c r="J207" s="59"/>
      <c r="K207" s="56">
        <f t="shared" si="7"/>
        <v>0</v>
      </c>
      <c r="L207" s="57" t="s">
        <v>41</v>
      </c>
    </row>
    <row r="208" spans="1:12" x14ac:dyDescent="0.25">
      <c r="A208" s="24" t="str">
        <f t="shared" si="8"/>
        <v/>
      </c>
      <c r="B208" s="55"/>
      <c r="C208" s="58"/>
      <c r="D208" s="104"/>
      <c r="E208" s="105"/>
      <c r="F208" s="55"/>
      <c r="G208" s="55"/>
      <c r="H208" s="55"/>
      <c r="I208" s="55"/>
      <c r="J208" s="59"/>
      <c r="K208" s="56">
        <f t="shared" si="7"/>
        <v>0</v>
      </c>
      <c r="L208" s="57" t="s">
        <v>41</v>
      </c>
    </row>
    <row r="209" spans="1:12" x14ac:dyDescent="0.25">
      <c r="A209" s="24" t="str">
        <f t="shared" si="8"/>
        <v/>
      </c>
      <c r="B209" s="55"/>
      <c r="C209" s="58"/>
      <c r="D209" s="104"/>
      <c r="E209" s="105"/>
      <c r="F209" s="55"/>
      <c r="G209" s="55"/>
      <c r="H209" s="55"/>
      <c r="I209" s="55"/>
      <c r="J209" s="59"/>
      <c r="K209" s="56">
        <f t="shared" si="7"/>
        <v>0</v>
      </c>
      <c r="L209" s="57" t="s">
        <v>41</v>
      </c>
    </row>
    <row r="210" spans="1:12" x14ac:dyDescent="0.25">
      <c r="A210" s="24" t="str">
        <f t="shared" si="8"/>
        <v/>
      </c>
      <c r="B210" s="55"/>
      <c r="C210" s="58"/>
      <c r="D210" s="104"/>
      <c r="E210" s="105"/>
      <c r="F210" s="55"/>
      <c r="G210" s="55"/>
      <c r="H210" s="55"/>
      <c r="I210" s="55"/>
      <c r="J210" s="59"/>
      <c r="K210" s="56">
        <f t="shared" si="7"/>
        <v>0</v>
      </c>
      <c r="L210" s="57" t="s">
        <v>41</v>
      </c>
    </row>
    <row r="211" spans="1:12" x14ac:dyDescent="0.25">
      <c r="A211" s="24" t="str">
        <f t="shared" si="8"/>
        <v/>
      </c>
      <c r="B211" s="55"/>
      <c r="C211" s="58"/>
      <c r="D211" s="104"/>
      <c r="E211" s="105"/>
      <c r="F211" s="55"/>
      <c r="G211" s="55"/>
      <c r="H211" s="55"/>
      <c r="I211" s="55"/>
      <c r="J211" s="59"/>
      <c r="K211" s="56">
        <f t="shared" si="7"/>
        <v>0</v>
      </c>
      <c r="L211" s="57" t="s">
        <v>41</v>
      </c>
    </row>
    <row r="212" spans="1:12" x14ac:dyDescent="0.25">
      <c r="A212" s="24" t="str">
        <f t="shared" si="8"/>
        <v/>
      </c>
      <c r="B212" s="55"/>
      <c r="C212" s="58"/>
      <c r="D212" s="104"/>
      <c r="E212" s="105"/>
      <c r="F212" s="55"/>
      <c r="G212" s="55"/>
      <c r="H212" s="55"/>
      <c r="I212" s="55"/>
      <c r="J212" s="59"/>
      <c r="K212" s="56">
        <f t="shared" si="7"/>
        <v>0</v>
      </c>
      <c r="L212" s="57" t="s">
        <v>41</v>
      </c>
    </row>
    <row r="213" spans="1:12" x14ac:dyDescent="0.25">
      <c r="A213" s="24" t="str">
        <f t="shared" si="8"/>
        <v/>
      </c>
      <c r="B213" s="55"/>
      <c r="C213" s="58"/>
      <c r="D213" s="104"/>
      <c r="E213" s="105"/>
      <c r="F213" s="55"/>
      <c r="G213" s="55"/>
      <c r="H213" s="55"/>
      <c r="I213" s="55"/>
      <c r="J213" s="59"/>
      <c r="K213" s="56">
        <f t="shared" si="7"/>
        <v>0</v>
      </c>
      <c r="L213" s="57" t="s">
        <v>41</v>
      </c>
    </row>
    <row r="214" spans="1:12" x14ac:dyDescent="0.25">
      <c r="A214" s="24" t="str">
        <f t="shared" si="8"/>
        <v/>
      </c>
      <c r="B214" s="55"/>
      <c r="C214" s="58"/>
      <c r="D214" s="104"/>
      <c r="E214" s="105"/>
      <c r="F214" s="55"/>
      <c r="G214" s="55"/>
      <c r="H214" s="55"/>
      <c r="I214" s="55"/>
      <c r="J214" s="59"/>
      <c r="K214" s="56">
        <f t="shared" si="7"/>
        <v>0</v>
      </c>
      <c r="L214" s="57" t="s">
        <v>41</v>
      </c>
    </row>
    <row r="215" spans="1:12" x14ac:dyDescent="0.25">
      <c r="A215" s="24" t="str">
        <f t="shared" si="8"/>
        <v/>
      </c>
      <c r="B215" s="55"/>
      <c r="C215" s="58"/>
      <c r="D215" s="104"/>
      <c r="E215" s="105"/>
      <c r="F215" s="55"/>
      <c r="G215" s="55"/>
      <c r="H215" s="55"/>
      <c r="I215" s="55"/>
      <c r="J215" s="59"/>
      <c r="K215" s="56">
        <f t="shared" si="7"/>
        <v>0</v>
      </c>
      <c r="L215" s="57" t="s">
        <v>41</v>
      </c>
    </row>
    <row r="216" spans="1:12" x14ac:dyDescent="0.25">
      <c r="A216" s="24" t="str">
        <f t="shared" si="8"/>
        <v/>
      </c>
      <c r="B216" s="55"/>
      <c r="C216" s="58"/>
      <c r="D216" s="104"/>
      <c r="E216" s="105"/>
      <c r="F216" s="55"/>
      <c r="G216" s="55"/>
      <c r="H216" s="55"/>
      <c r="I216" s="55"/>
      <c r="J216" s="59"/>
      <c r="K216" s="56">
        <f t="shared" si="7"/>
        <v>0</v>
      </c>
      <c r="L216" s="57" t="s">
        <v>41</v>
      </c>
    </row>
    <row r="217" spans="1:12" x14ac:dyDescent="0.25">
      <c r="A217" s="24" t="str">
        <f t="shared" si="8"/>
        <v/>
      </c>
      <c r="B217" s="55"/>
      <c r="C217" s="58"/>
      <c r="D217" s="104"/>
      <c r="E217" s="105"/>
      <c r="F217" s="55"/>
      <c r="G217" s="55"/>
      <c r="H217" s="55"/>
      <c r="I217" s="55"/>
      <c r="J217" s="59"/>
      <c r="K217" s="56">
        <f t="shared" si="7"/>
        <v>0</v>
      </c>
      <c r="L217" s="57" t="s">
        <v>41</v>
      </c>
    </row>
    <row r="218" spans="1:12" x14ac:dyDescent="0.25">
      <c r="A218" s="24" t="str">
        <f t="shared" si="8"/>
        <v/>
      </c>
      <c r="B218" s="55"/>
      <c r="C218" s="58"/>
      <c r="D218" s="104"/>
      <c r="E218" s="105"/>
      <c r="F218" s="55"/>
      <c r="G218" s="55"/>
      <c r="H218" s="55"/>
      <c r="I218" s="55"/>
      <c r="J218" s="59"/>
      <c r="K218" s="56">
        <f t="shared" si="7"/>
        <v>0</v>
      </c>
      <c r="L218" s="57" t="s">
        <v>41</v>
      </c>
    </row>
    <row r="219" spans="1:12" x14ac:dyDescent="0.25">
      <c r="A219" s="24" t="str">
        <f t="shared" si="8"/>
        <v/>
      </c>
      <c r="B219" s="55"/>
      <c r="C219" s="58"/>
      <c r="D219" s="104"/>
      <c r="E219" s="105"/>
      <c r="F219" s="55"/>
      <c r="G219" s="55"/>
      <c r="H219" s="55"/>
      <c r="I219" s="55"/>
      <c r="J219" s="59"/>
      <c r="K219" s="56">
        <f t="shared" si="7"/>
        <v>0</v>
      </c>
      <c r="L219" s="57" t="s">
        <v>41</v>
      </c>
    </row>
    <row r="220" spans="1:12" x14ac:dyDescent="0.25">
      <c r="A220" s="24" t="str">
        <f t="shared" si="8"/>
        <v/>
      </c>
      <c r="B220" s="55"/>
      <c r="C220" s="58"/>
      <c r="D220" s="104"/>
      <c r="E220" s="105"/>
      <c r="F220" s="55"/>
      <c r="G220" s="55"/>
      <c r="H220" s="55"/>
      <c r="I220" s="55"/>
      <c r="J220" s="59"/>
      <c r="K220" s="56">
        <f t="shared" si="7"/>
        <v>0</v>
      </c>
      <c r="L220" s="57" t="s">
        <v>41</v>
      </c>
    </row>
    <row r="221" spans="1:12" x14ac:dyDescent="0.25">
      <c r="A221" s="24" t="str">
        <f t="shared" si="8"/>
        <v/>
      </c>
      <c r="B221" s="55"/>
      <c r="C221" s="58"/>
      <c r="D221" s="104"/>
      <c r="E221" s="105"/>
      <c r="F221" s="55"/>
      <c r="G221" s="55"/>
      <c r="H221" s="55"/>
      <c r="I221" s="55"/>
      <c r="J221" s="59"/>
      <c r="K221" s="56">
        <f t="shared" si="7"/>
        <v>0</v>
      </c>
      <c r="L221" s="57" t="s">
        <v>41</v>
      </c>
    </row>
    <row r="222" spans="1:12" x14ac:dyDescent="0.25">
      <c r="A222" s="24" t="str">
        <f t="shared" si="8"/>
        <v/>
      </c>
      <c r="B222" s="55"/>
      <c r="C222" s="58"/>
      <c r="D222" s="104"/>
      <c r="E222" s="105"/>
      <c r="F222" s="55"/>
      <c r="G222" s="55"/>
      <c r="H222" s="55"/>
      <c r="I222" s="55"/>
      <c r="J222" s="59"/>
      <c r="K222" s="56">
        <f t="shared" si="7"/>
        <v>0</v>
      </c>
      <c r="L222" s="57" t="s">
        <v>41</v>
      </c>
    </row>
    <row r="223" spans="1:12" x14ac:dyDescent="0.25">
      <c r="A223" s="24" t="str">
        <f t="shared" si="8"/>
        <v/>
      </c>
      <c r="B223" s="55"/>
      <c r="C223" s="58"/>
      <c r="D223" s="104"/>
      <c r="E223" s="105"/>
      <c r="F223" s="55"/>
      <c r="G223" s="55"/>
      <c r="H223" s="55"/>
      <c r="I223" s="55"/>
      <c r="J223" s="59"/>
      <c r="K223" s="56">
        <f t="shared" si="7"/>
        <v>0</v>
      </c>
      <c r="L223" s="57" t="s">
        <v>41</v>
      </c>
    </row>
    <row r="224" spans="1:12" x14ac:dyDescent="0.25">
      <c r="A224" s="24" t="str">
        <f t="shared" si="8"/>
        <v/>
      </c>
      <c r="B224" s="55"/>
      <c r="C224" s="58"/>
      <c r="D224" s="104"/>
      <c r="E224" s="105"/>
      <c r="F224" s="55"/>
      <c r="G224" s="55"/>
      <c r="H224" s="55"/>
      <c r="I224" s="55"/>
      <c r="J224" s="59"/>
      <c r="K224" s="56">
        <f t="shared" si="7"/>
        <v>0</v>
      </c>
      <c r="L224" s="57" t="s">
        <v>41</v>
      </c>
    </row>
    <row r="225" spans="1:12" x14ac:dyDescent="0.25">
      <c r="A225" s="24" t="str">
        <f t="shared" si="8"/>
        <v/>
      </c>
      <c r="B225" s="55"/>
      <c r="C225" s="58"/>
      <c r="D225" s="104"/>
      <c r="E225" s="105"/>
      <c r="F225" s="55"/>
      <c r="G225" s="55"/>
      <c r="H225" s="55"/>
      <c r="I225" s="55"/>
      <c r="J225" s="59"/>
      <c r="K225" s="56">
        <f t="shared" si="7"/>
        <v>0</v>
      </c>
      <c r="L225" s="57" t="s">
        <v>41</v>
      </c>
    </row>
    <row r="226" spans="1:12" x14ac:dyDescent="0.25">
      <c r="A226" s="24" t="str">
        <f t="shared" si="8"/>
        <v/>
      </c>
      <c r="B226" s="55"/>
      <c r="C226" s="58"/>
      <c r="D226" s="104"/>
      <c r="E226" s="105"/>
      <c r="F226" s="55"/>
      <c r="G226" s="55"/>
      <c r="H226" s="55"/>
      <c r="I226" s="55"/>
      <c r="J226" s="59"/>
      <c r="K226" s="56">
        <f t="shared" si="7"/>
        <v>0</v>
      </c>
      <c r="L226" s="57" t="s">
        <v>41</v>
      </c>
    </row>
    <row r="227" spans="1:12" x14ac:dyDescent="0.25">
      <c r="A227" s="24" t="str">
        <f t="shared" si="8"/>
        <v/>
      </c>
      <c r="B227" s="55"/>
      <c r="C227" s="58"/>
      <c r="D227" s="104"/>
      <c r="E227" s="105"/>
      <c r="F227" s="55"/>
      <c r="G227" s="55"/>
      <c r="H227" s="55"/>
      <c r="I227" s="55"/>
      <c r="J227" s="59"/>
      <c r="K227" s="56">
        <f t="shared" si="7"/>
        <v>0</v>
      </c>
      <c r="L227" s="57" t="s">
        <v>41</v>
      </c>
    </row>
    <row r="228" spans="1:12" x14ac:dyDescent="0.25">
      <c r="A228" s="24" t="str">
        <f t="shared" si="8"/>
        <v/>
      </c>
      <c r="B228" s="55"/>
      <c r="C228" s="58"/>
      <c r="D228" s="104"/>
      <c r="E228" s="105"/>
      <c r="F228" s="55"/>
      <c r="G228" s="55"/>
      <c r="H228" s="55"/>
      <c r="I228" s="55"/>
      <c r="J228" s="59"/>
      <c r="K228" s="56">
        <f t="shared" si="7"/>
        <v>0</v>
      </c>
      <c r="L228" s="57" t="s">
        <v>41</v>
      </c>
    </row>
    <row r="229" spans="1:12" x14ac:dyDescent="0.25">
      <c r="A229" s="24" t="str">
        <f t="shared" si="8"/>
        <v/>
      </c>
      <c r="B229" s="55"/>
      <c r="C229" s="58"/>
      <c r="D229" s="104"/>
      <c r="E229" s="105"/>
      <c r="F229" s="55"/>
      <c r="G229" s="55"/>
      <c r="H229" s="55"/>
      <c r="I229" s="55"/>
      <c r="J229" s="59"/>
      <c r="K229" s="56">
        <f t="shared" si="7"/>
        <v>0</v>
      </c>
      <c r="L229" s="57" t="s">
        <v>41</v>
      </c>
    </row>
    <row r="230" spans="1:12" x14ac:dyDescent="0.25">
      <c r="A230" s="24" t="str">
        <f t="shared" si="8"/>
        <v/>
      </c>
      <c r="B230" s="55"/>
      <c r="C230" s="58"/>
      <c r="D230" s="104"/>
      <c r="E230" s="105"/>
      <c r="F230" s="55"/>
      <c r="G230" s="55"/>
      <c r="H230" s="55"/>
      <c r="I230" s="55"/>
      <c r="J230" s="59"/>
      <c r="K230" s="56">
        <f t="shared" si="7"/>
        <v>0</v>
      </c>
      <c r="L230" s="57" t="s">
        <v>41</v>
      </c>
    </row>
    <row r="231" spans="1:12" x14ac:dyDescent="0.25">
      <c r="A231" s="24" t="str">
        <f t="shared" si="8"/>
        <v/>
      </c>
      <c r="B231" s="55"/>
      <c r="C231" s="58"/>
      <c r="D231" s="104"/>
      <c r="E231" s="105"/>
      <c r="F231" s="55"/>
      <c r="G231" s="55"/>
      <c r="H231" s="55"/>
      <c r="I231" s="55"/>
      <c r="J231" s="59"/>
      <c r="K231" s="56">
        <f t="shared" si="7"/>
        <v>0</v>
      </c>
      <c r="L231" s="57" t="s">
        <v>41</v>
      </c>
    </row>
    <row r="232" spans="1:12" x14ac:dyDescent="0.25">
      <c r="A232" s="24" t="str">
        <f t="shared" si="8"/>
        <v/>
      </c>
      <c r="B232" s="55"/>
      <c r="C232" s="58"/>
      <c r="D232" s="104"/>
      <c r="E232" s="105"/>
      <c r="F232" s="55"/>
      <c r="G232" s="55"/>
      <c r="H232" s="55"/>
      <c r="I232" s="55"/>
      <c r="J232" s="59"/>
      <c r="K232" s="56">
        <f t="shared" si="7"/>
        <v>0</v>
      </c>
      <c r="L232" s="57" t="s">
        <v>41</v>
      </c>
    </row>
    <row r="233" spans="1:12" x14ac:dyDescent="0.25">
      <c r="A233" s="24" t="str">
        <f t="shared" si="8"/>
        <v/>
      </c>
      <c r="B233" s="55"/>
      <c r="C233" s="58"/>
      <c r="D233" s="104"/>
      <c r="E233" s="105"/>
      <c r="F233" s="55"/>
      <c r="G233" s="55"/>
      <c r="H233" s="55"/>
      <c r="I233" s="55"/>
      <c r="J233" s="59"/>
      <c r="K233" s="56">
        <f t="shared" si="7"/>
        <v>0</v>
      </c>
      <c r="L233" s="57" t="s">
        <v>41</v>
      </c>
    </row>
    <row r="234" spans="1:12" x14ac:dyDescent="0.25">
      <c r="A234" s="24" t="str">
        <f t="shared" si="8"/>
        <v/>
      </c>
      <c r="B234" s="55"/>
      <c r="C234" s="58"/>
      <c r="D234" s="104"/>
      <c r="E234" s="105"/>
      <c r="F234" s="55"/>
      <c r="G234" s="55"/>
      <c r="H234" s="55"/>
      <c r="I234" s="55"/>
      <c r="J234" s="59"/>
      <c r="K234" s="56">
        <f t="shared" si="7"/>
        <v>0</v>
      </c>
      <c r="L234" s="57" t="s">
        <v>41</v>
      </c>
    </row>
    <row r="235" spans="1:12" x14ac:dyDescent="0.25">
      <c r="A235" s="24" t="str">
        <f t="shared" si="8"/>
        <v/>
      </c>
      <c r="B235" s="55"/>
      <c r="C235" s="58"/>
      <c r="D235" s="104"/>
      <c r="E235" s="105"/>
      <c r="F235" s="55"/>
      <c r="G235" s="55"/>
      <c r="H235" s="55"/>
      <c r="I235" s="55"/>
      <c r="J235" s="59"/>
      <c r="K235" s="56">
        <f t="shared" si="7"/>
        <v>0</v>
      </c>
      <c r="L235" s="57" t="s">
        <v>41</v>
      </c>
    </row>
    <row r="236" spans="1:12" x14ac:dyDescent="0.25">
      <c r="A236" s="24" t="str">
        <f t="shared" si="8"/>
        <v/>
      </c>
      <c r="B236" s="55"/>
      <c r="C236" s="58"/>
      <c r="D236" s="104"/>
      <c r="E236" s="105"/>
      <c r="F236" s="55"/>
      <c r="G236" s="55"/>
      <c r="H236" s="55"/>
      <c r="I236" s="55"/>
      <c r="J236" s="59"/>
      <c r="K236" s="56">
        <f t="shared" si="7"/>
        <v>0</v>
      </c>
      <c r="L236" s="57" t="s">
        <v>41</v>
      </c>
    </row>
    <row r="237" spans="1:12" x14ac:dyDescent="0.25">
      <c r="A237" s="24" t="str">
        <f t="shared" si="8"/>
        <v/>
      </c>
      <c r="B237" s="55"/>
      <c r="C237" s="58"/>
      <c r="D237" s="104"/>
      <c r="E237" s="105"/>
      <c r="F237" s="55"/>
      <c r="G237" s="55"/>
      <c r="H237" s="55"/>
      <c r="I237" s="55"/>
      <c r="J237" s="59"/>
      <c r="K237" s="56">
        <f t="shared" si="7"/>
        <v>0</v>
      </c>
      <c r="L237" s="57" t="s">
        <v>41</v>
      </c>
    </row>
    <row r="238" spans="1:12" x14ac:dyDescent="0.25">
      <c r="A238" s="24" t="str">
        <f t="shared" si="8"/>
        <v/>
      </c>
      <c r="B238" s="55"/>
      <c r="C238" s="58"/>
      <c r="D238" s="104"/>
      <c r="E238" s="105"/>
      <c r="F238" s="55"/>
      <c r="G238" s="55"/>
      <c r="H238" s="55"/>
      <c r="I238" s="55"/>
      <c r="J238" s="59"/>
      <c r="K238" s="56">
        <f t="shared" si="7"/>
        <v>0</v>
      </c>
      <c r="L238" s="57" t="s">
        <v>41</v>
      </c>
    </row>
    <row r="239" spans="1:12" x14ac:dyDescent="0.25">
      <c r="A239" s="24" t="str">
        <f t="shared" si="8"/>
        <v/>
      </c>
      <c r="B239" s="55"/>
      <c r="C239" s="58"/>
      <c r="D239" s="104"/>
      <c r="E239" s="105"/>
      <c r="F239" s="55"/>
      <c r="G239" s="55"/>
      <c r="H239" s="55"/>
      <c r="I239" s="55"/>
      <c r="J239" s="59"/>
      <c r="K239" s="56">
        <f t="shared" si="7"/>
        <v>0</v>
      </c>
      <c r="L239" s="57" t="s">
        <v>41</v>
      </c>
    </row>
    <row r="240" spans="1:12" x14ac:dyDescent="0.25">
      <c r="A240" s="24" t="str">
        <f t="shared" si="8"/>
        <v/>
      </c>
      <c r="B240" s="55"/>
      <c r="C240" s="58"/>
      <c r="D240" s="104"/>
      <c r="E240" s="105"/>
      <c r="F240" s="55"/>
      <c r="G240" s="55"/>
      <c r="H240" s="55"/>
      <c r="I240" s="55"/>
      <c r="J240" s="59"/>
      <c r="K240" s="56">
        <f t="shared" si="7"/>
        <v>0</v>
      </c>
      <c r="L240" s="57" t="s">
        <v>41</v>
      </c>
    </row>
    <row r="241" spans="1:12" x14ac:dyDescent="0.25">
      <c r="A241" s="24" t="str">
        <f t="shared" si="8"/>
        <v/>
      </c>
      <c r="B241" s="55"/>
      <c r="C241" s="58"/>
      <c r="D241" s="104"/>
      <c r="E241" s="105"/>
      <c r="F241" s="55"/>
      <c r="G241" s="55"/>
      <c r="H241" s="55"/>
      <c r="I241" s="55"/>
      <c r="J241" s="59"/>
      <c r="K241" s="56">
        <f t="shared" si="7"/>
        <v>0</v>
      </c>
      <c r="L241" s="57" t="s">
        <v>41</v>
      </c>
    </row>
    <row r="242" spans="1:12" x14ac:dyDescent="0.25">
      <c r="A242" s="24" t="str">
        <f t="shared" si="8"/>
        <v/>
      </c>
      <c r="B242" s="55"/>
      <c r="C242" s="58"/>
      <c r="D242" s="104"/>
      <c r="E242" s="105"/>
      <c r="F242" s="55"/>
      <c r="G242" s="55"/>
      <c r="H242" s="55"/>
      <c r="I242" s="55"/>
      <c r="J242" s="59"/>
      <c r="K242" s="56">
        <f t="shared" si="7"/>
        <v>0</v>
      </c>
      <c r="L242" s="57" t="s">
        <v>41</v>
      </c>
    </row>
    <row r="243" spans="1:12" x14ac:dyDescent="0.25">
      <c r="A243" s="24" t="str">
        <f t="shared" si="8"/>
        <v/>
      </c>
      <c r="B243" s="55"/>
      <c r="C243" s="58"/>
      <c r="D243" s="104"/>
      <c r="E243" s="105"/>
      <c r="F243" s="55"/>
      <c r="G243" s="55"/>
      <c r="H243" s="55"/>
      <c r="I243" s="55"/>
      <c r="J243" s="59"/>
      <c r="K243" s="56">
        <f t="shared" si="7"/>
        <v>0</v>
      </c>
      <c r="L243" s="57" t="s">
        <v>41</v>
      </c>
    </row>
    <row r="244" spans="1:12" x14ac:dyDescent="0.25">
      <c r="A244" s="24" t="str">
        <f t="shared" si="8"/>
        <v/>
      </c>
      <c r="B244" s="55"/>
      <c r="C244" s="58"/>
      <c r="D244" s="104"/>
      <c r="E244" s="105"/>
      <c r="F244" s="55"/>
      <c r="G244" s="55"/>
      <c r="H244" s="55"/>
      <c r="I244" s="55"/>
      <c r="J244" s="59"/>
      <c r="K244" s="56">
        <f t="shared" si="7"/>
        <v>0</v>
      </c>
      <c r="L244" s="57" t="s">
        <v>41</v>
      </c>
    </row>
    <row r="245" spans="1:12" x14ac:dyDescent="0.25">
      <c r="A245" s="24" t="str">
        <f t="shared" si="8"/>
        <v/>
      </c>
      <c r="B245" s="55"/>
      <c r="C245" s="58"/>
      <c r="D245" s="104"/>
      <c r="E245" s="105"/>
      <c r="F245" s="55"/>
      <c r="G245" s="55"/>
      <c r="H245" s="55"/>
      <c r="I245" s="55"/>
      <c r="J245" s="59"/>
      <c r="K245" s="56">
        <f t="shared" si="7"/>
        <v>0</v>
      </c>
      <c r="L245" s="57" t="s">
        <v>41</v>
      </c>
    </row>
    <row r="246" spans="1:12" x14ac:dyDescent="0.25">
      <c r="A246" s="24" t="str">
        <f t="shared" si="8"/>
        <v/>
      </c>
      <c r="B246" s="55"/>
      <c r="C246" s="58"/>
      <c r="D246" s="104"/>
      <c r="E246" s="105"/>
      <c r="F246" s="55"/>
      <c r="G246" s="55"/>
      <c r="H246" s="55"/>
      <c r="I246" s="55"/>
      <c r="J246" s="59"/>
      <c r="K246" s="56">
        <f t="shared" si="7"/>
        <v>0</v>
      </c>
      <c r="L246" s="57" t="s">
        <v>41</v>
      </c>
    </row>
    <row r="247" spans="1:12" x14ac:dyDescent="0.25">
      <c r="A247" s="24" t="str">
        <f t="shared" si="8"/>
        <v/>
      </c>
      <c r="B247" s="55"/>
      <c r="C247" s="58"/>
      <c r="D247" s="104"/>
      <c r="E247" s="105"/>
      <c r="F247" s="55"/>
      <c r="G247" s="55"/>
      <c r="H247" s="55"/>
      <c r="I247" s="55"/>
      <c r="J247" s="59"/>
      <c r="K247" s="56">
        <f t="shared" si="7"/>
        <v>0</v>
      </c>
      <c r="L247" s="57" t="s">
        <v>41</v>
      </c>
    </row>
    <row r="248" spans="1:12" x14ac:dyDescent="0.25">
      <c r="A248" s="24" t="str">
        <f t="shared" si="8"/>
        <v/>
      </c>
      <c r="B248" s="55"/>
      <c r="C248" s="58"/>
      <c r="D248" s="104"/>
      <c r="E248" s="105"/>
      <c r="F248" s="55"/>
      <c r="G248" s="55"/>
      <c r="H248" s="55"/>
      <c r="I248" s="55"/>
      <c r="J248" s="59"/>
      <c r="K248" s="56">
        <f t="shared" si="7"/>
        <v>0</v>
      </c>
      <c r="L248" s="57" t="s">
        <v>41</v>
      </c>
    </row>
    <row r="249" spans="1:12" x14ac:dyDescent="0.25">
      <c r="A249" s="24" t="str">
        <f t="shared" si="8"/>
        <v/>
      </c>
      <c r="B249" s="55"/>
      <c r="C249" s="58"/>
      <c r="D249" s="104"/>
      <c r="E249" s="105"/>
      <c r="F249" s="55"/>
      <c r="G249" s="55"/>
      <c r="H249" s="55"/>
      <c r="I249" s="55"/>
      <c r="J249" s="59"/>
      <c r="K249" s="56">
        <f t="shared" si="7"/>
        <v>0</v>
      </c>
      <c r="L249" s="57" t="s">
        <v>41</v>
      </c>
    </row>
    <row r="250" spans="1:12" x14ac:dyDescent="0.25">
      <c r="A250" s="24" t="str">
        <f t="shared" si="8"/>
        <v/>
      </c>
      <c r="B250" s="55"/>
      <c r="C250" s="58"/>
      <c r="D250" s="104"/>
      <c r="E250" s="105"/>
      <c r="F250" s="55"/>
      <c r="G250" s="55"/>
      <c r="H250" s="55"/>
      <c r="I250" s="55"/>
      <c r="J250" s="59"/>
      <c r="K250" s="56">
        <f t="shared" si="7"/>
        <v>0</v>
      </c>
      <c r="L250" s="57" t="s">
        <v>41</v>
      </c>
    </row>
    <row r="251" spans="1:12" x14ac:dyDescent="0.25">
      <c r="A251" s="24" t="str">
        <f t="shared" si="8"/>
        <v/>
      </c>
      <c r="B251" s="55"/>
      <c r="C251" s="58"/>
      <c r="D251" s="104"/>
      <c r="E251" s="105"/>
      <c r="F251" s="55"/>
      <c r="G251" s="55"/>
      <c r="H251" s="55"/>
      <c r="I251" s="55"/>
      <c r="J251" s="59"/>
      <c r="K251" s="56">
        <f t="shared" si="7"/>
        <v>0</v>
      </c>
      <c r="L251" s="57" t="s">
        <v>41</v>
      </c>
    </row>
    <row r="252" spans="1:12" x14ac:dyDescent="0.25">
      <c r="A252" s="24" t="str">
        <f t="shared" si="8"/>
        <v/>
      </c>
      <c r="B252" s="55"/>
      <c r="C252" s="58"/>
      <c r="D252" s="104"/>
      <c r="E252" s="105"/>
      <c r="F252" s="55"/>
      <c r="G252" s="55"/>
      <c r="H252" s="55"/>
      <c r="I252" s="55"/>
      <c r="J252" s="59"/>
      <c r="K252" s="56">
        <f t="shared" si="7"/>
        <v>0</v>
      </c>
      <c r="L252" s="57" t="s">
        <v>41</v>
      </c>
    </row>
    <row r="253" spans="1:12" x14ac:dyDescent="0.25">
      <c r="A253" s="24" t="str">
        <f t="shared" si="8"/>
        <v/>
      </c>
      <c r="B253" s="55"/>
      <c r="C253" s="58"/>
      <c r="D253" s="104"/>
      <c r="E253" s="105"/>
      <c r="F253" s="55"/>
      <c r="G253" s="55"/>
      <c r="H253" s="55"/>
      <c r="I253" s="55"/>
      <c r="J253" s="59"/>
      <c r="K253" s="56">
        <f t="shared" si="7"/>
        <v>0</v>
      </c>
      <c r="L253" s="57" t="s">
        <v>41</v>
      </c>
    </row>
    <row r="254" spans="1:12" x14ac:dyDescent="0.25">
      <c r="A254" s="24" t="str">
        <f t="shared" si="8"/>
        <v/>
      </c>
      <c r="B254" s="55"/>
      <c r="C254" s="58"/>
      <c r="D254" s="104"/>
      <c r="E254" s="105"/>
      <c r="F254" s="55"/>
      <c r="G254" s="55"/>
      <c r="H254" s="55"/>
      <c r="I254" s="55"/>
      <c r="J254" s="59"/>
      <c r="K254" s="56">
        <f t="shared" si="7"/>
        <v>0</v>
      </c>
      <c r="L254" s="57" t="s">
        <v>41</v>
      </c>
    </row>
    <row r="255" spans="1:12" x14ac:dyDescent="0.25">
      <c r="A255" s="24" t="str">
        <f t="shared" si="8"/>
        <v/>
      </c>
      <c r="B255" s="55"/>
      <c r="C255" s="58"/>
      <c r="D255" s="104"/>
      <c r="E255" s="105"/>
      <c r="F255" s="55"/>
      <c r="G255" s="55"/>
      <c r="H255" s="55"/>
      <c r="I255" s="55"/>
      <c r="J255" s="59"/>
      <c r="K255" s="56">
        <f t="shared" si="7"/>
        <v>0</v>
      </c>
      <c r="L255" s="57" t="s">
        <v>41</v>
      </c>
    </row>
    <row r="256" spans="1:12" x14ac:dyDescent="0.25">
      <c r="A256" s="24" t="str">
        <f t="shared" si="8"/>
        <v/>
      </c>
      <c r="B256" s="55"/>
      <c r="C256" s="58"/>
      <c r="D256" s="104"/>
      <c r="E256" s="105"/>
      <c r="F256" s="55"/>
      <c r="G256" s="55"/>
      <c r="H256" s="55"/>
      <c r="I256" s="55"/>
      <c r="J256" s="59"/>
      <c r="K256" s="56">
        <f t="shared" si="7"/>
        <v>0</v>
      </c>
      <c r="L256" s="57" t="s">
        <v>41</v>
      </c>
    </row>
    <row r="257" spans="1:12" x14ac:dyDescent="0.25">
      <c r="A257" s="24" t="str">
        <f t="shared" si="8"/>
        <v/>
      </c>
      <c r="B257" s="55"/>
      <c r="C257" s="58"/>
      <c r="D257" s="104"/>
      <c r="E257" s="105"/>
      <c r="F257" s="55"/>
      <c r="G257" s="55"/>
      <c r="H257" s="55"/>
      <c r="I257" s="55"/>
      <c r="J257" s="59"/>
      <c r="K257" s="56">
        <f t="shared" si="7"/>
        <v>0</v>
      </c>
      <c r="L257" s="57" t="s">
        <v>41</v>
      </c>
    </row>
    <row r="258" spans="1:12" x14ac:dyDescent="0.25">
      <c r="A258" s="24" t="str">
        <f t="shared" si="8"/>
        <v/>
      </c>
      <c r="B258" s="55"/>
      <c r="C258" s="58"/>
      <c r="D258" s="104"/>
      <c r="E258" s="105"/>
      <c r="F258" s="55"/>
      <c r="G258" s="55"/>
      <c r="H258" s="55"/>
      <c r="I258" s="55"/>
      <c r="J258" s="59"/>
      <c r="K258" s="56">
        <f t="shared" si="7"/>
        <v>0</v>
      </c>
      <c r="L258" s="57" t="s">
        <v>41</v>
      </c>
    </row>
    <row r="259" spans="1:12" x14ac:dyDescent="0.25">
      <c r="A259" s="24" t="str">
        <f t="shared" si="8"/>
        <v/>
      </c>
      <c r="B259" s="55"/>
      <c r="C259" s="58"/>
      <c r="D259" s="104"/>
      <c r="E259" s="105"/>
      <c r="F259" s="55"/>
      <c r="G259" s="55"/>
      <c r="H259" s="55"/>
      <c r="I259" s="55"/>
      <c r="J259" s="59"/>
      <c r="K259" s="56">
        <f t="shared" si="7"/>
        <v>0</v>
      </c>
      <c r="L259" s="57" t="s">
        <v>41</v>
      </c>
    </row>
    <row r="260" spans="1:12" x14ac:dyDescent="0.25">
      <c r="A260" s="24" t="str">
        <f t="shared" si="8"/>
        <v/>
      </c>
      <c r="B260" s="55"/>
      <c r="C260" s="58"/>
      <c r="D260" s="104"/>
      <c r="E260" s="105"/>
      <c r="F260" s="55"/>
      <c r="G260" s="55"/>
      <c r="H260" s="55"/>
      <c r="I260" s="55"/>
      <c r="J260" s="59"/>
      <c r="K260" s="56">
        <f t="shared" si="7"/>
        <v>0</v>
      </c>
      <c r="L260" s="57" t="s">
        <v>41</v>
      </c>
    </row>
    <row r="261" spans="1:12" x14ac:dyDescent="0.25">
      <c r="A261" s="24" t="str">
        <f t="shared" si="8"/>
        <v/>
      </c>
      <c r="B261" s="55"/>
      <c r="C261" s="58"/>
      <c r="D261" s="104"/>
      <c r="E261" s="105"/>
      <c r="F261" s="55"/>
      <c r="G261" s="55"/>
      <c r="H261" s="55"/>
      <c r="I261" s="55"/>
      <c r="J261" s="59"/>
      <c r="K261" s="56">
        <f t="shared" si="7"/>
        <v>0</v>
      </c>
      <c r="L261" s="57" t="s">
        <v>41</v>
      </c>
    </row>
    <row r="262" spans="1:12" x14ac:dyDescent="0.25">
      <c r="A262" s="24" t="str">
        <f t="shared" si="8"/>
        <v/>
      </c>
      <c r="B262" s="55"/>
      <c r="C262" s="58"/>
      <c r="D262" s="104"/>
      <c r="E262" s="105"/>
      <c r="F262" s="55"/>
      <c r="G262" s="55"/>
      <c r="H262" s="55"/>
      <c r="I262" s="55"/>
      <c r="J262" s="59"/>
      <c r="K262" s="56">
        <f t="shared" si="7"/>
        <v>0</v>
      </c>
      <c r="L262" s="57" t="s">
        <v>41</v>
      </c>
    </row>
    <row r="263" spans="1:12" x14ac:dyDescent="0.25">
      <c r="A263" s="24" t="str">
        <f t="shared" si="8"/>
        <v/>
      </c>
      <c r="B263" s="55"/>
      <c r="C263" s="58"/>
      <c r="D263" s="104"/>
      <c r="E263" s="105"/>
      <c r="F263" s="55"/>
      <c r="G263" s="55"/>
      <c r="H263" s="55"/>
      <c r="I263" s="55"/>
      <c r="J263" s="59"/>
      <c r="K263" s="56">
        <f t="shared" si="7"/>
        <v>0</v>
      </c>
      <c r="L263" s="57" t="s">
        <v>41</v>
      </c>
    </row>
    <row r="264" spans="1:12" x14ac:dyDescent="0.25">
      <c r="A264" s="24" t="str">
        <f t="shared" si="8"/>
        <v/>
      </c>
      <c r="B264" s="55"/>
      <c r="C264" s="58"/>
      <c r="D264" s="104"/>
      <c r="E264" s="105"/>
      <c r="F264" s="55"/>
      <c r="G264" s="55"/>
      <c r="H264" s="55"/>
      <c r="I264" s="55"/>
      <c r="J264" s="59"/>
      <c r="K264" s="56">
        <f t="shared" si="7"/>
        <v>0</v>
      </c>
      <c r="L264" s="57" t="s">
        <v>41</v>
      </c>
    </row>
    <row r="265" spans="1:12" x14ac:dyDescent="0.25">
      <c r="A265" s="24" t="str">
        <f t="shared" si="8"/>
        <v/>
      </c>
      <c r="B265" s="55"/>
      <c r="C265" s="58"/>
      <c r="D265" s="104"/>
      <c r="E265" s="105"/>
      <c r="F265" s="55"/>
      <c r="G265" s="55"/>
      <c r="H265" s="55"/>
      <c r="I265" s="55"/>
      <c r="J265" s="59"/>
      <c r="K265" s="56">
        <f t="shared" si="7"/>
        <v>0</v>
      </c>
      <c r="L265" s="57" t="s">
        <v>41</v>
      </c>
    </row>
    <row r="266" spans="1:12" x14ac:dyDescent="0.25">
      <c r="A266" s="24" t="str">
        <f t="shared" si="8"/>
        <v/>
      </c>
      <c r="B266" s="55"/>
      <c r="C266" s="58"/>
      <c r="D266" s="104"/>
      <c r="E266" s="105"/>
      <c r="F266" s="55"/>
      <c r="G266" s="55"/>
      <c r="H266" s="55"/>
      <c r="I266" s="55"/>
      <c r="J266" s="59"/>
      <c r="K266" s="56">
        <f t="shared" si="7"/>
        <v>0</v>
      </c>
      <c r="L266" s="57" t="s">
        <v>41</v>
      </c>
    </row>
    <row r="267" spans="1:12" x14ac:dyDescent="0.25">
      <c r="A267" s="24" t="str">
        <f t="shared" si="8"/>
        <v/>
      </c>
      <c r="B267" s="55"/>
      <c r="C267" s="58"/>
      <c r="D267" s="104"/>
      <c r="E267" s="105"/>
      <c r="F267" s="55"/>
      <c r="G267" s="55"/>
      <c r="H267" s="55"/>
      <c r="I267" s="55"/>
      <c r="J267" s="59"/>
      <c r="K267" s="56">
        <f t="shared" si="7"/>
        <v>0</v>
      </c>
      <c r="L267" s="57" t="s">
        <v>41</v>
      </c>
    </row>
    <row r="268" spans="1:12" x14ac:dyDescent="0.25">
      <c r="A268" s="24" t="str">
        <f t="shared" si="8"/>
        <v/>
      </c>
      <c r="B268" s="55"/>
      <c r="C268" s="58"/>
      <c r="D268" s="104"/>
      <c r="E268" s="105"/>
      <c r="F268" s="55"/>
      <c r="G268" s="55"/>
      <c r="H268" s="55"/>
      <c r="I268" s="55"/>
      <c r="J268" s="59"/>
      <c r="K268" s="56">
        <f t="shared" si="7"/>
        <v>0</v>
      </c>
      <c r="L268" s="57" t="s">
        <v>41</v>
      </c>
    </row>
    <row r="269" spans="1:12" x14ac:dyDescent="0.25">
      <c r="A269" s="24" t="str">
        <f t="shared" si="8"/>
        <v/>
      </c>
      <c r="B269" s="55"/>
      <c r="C269" s="58"/>
      <c r="D269" s="104"/>
      <c r="E269" s="105"/>
      <c r="F269" s="55"/>
      <c r="G269" s="55"/>
      <c r="H269" s="55"/>
      <c r="I269" s="55"/>
      <c r="J269" s="59"/>
      <c r="K269" s="56">
        <f t="shared" si="7"/>
        <v>0</v>
      </c>
      <c r="L269" s="57" t="s">
        <v>41</v>
      </c>
    </row>
    <row r="270" spans="1:12" x14ac:dyDescent="0.25">
      <c r="A270" s="24" t="str">
        <f t="shared" si="8"/>
        <v/>
      </c>
      <c r="B270" s="55"/>
      <c r="C270" s="58"/>
      <c r="D270" s="104"/>
      <c r="E270" s="105"/>
      <c r="F270" s="55"/>
      <c r="G270" s="55"/>
      <c r="H270" s="55"/>
      <c r="I270" s="55"/>
      <c r="J270" s="59"/>
      <c r="K270" s="56">
        <f t="shared" ref="K270:K302" si="9">IFERROR(I270*J270,"")</f>
        <v>0</v>
      </c>
      <c r="L270" s="57" t="s">
        <v>41</v>
      </c>
    </row>
    <row r="271" spans="1:12" x14ac:dyDescent="0.25">
      <c r="A271" s="24" t="str">
        <f t="shared" ref="A271:A302" si="10">IF(B271="","",A270+1)</f>
        <v/>
      </c>
      <c r="B271" s="55"/>
      <c r="C271" s="58"/>
      <c r="D271" s="104"/>
      <c r="E271" s="105"/>
      <c r="F271" s="55"/>
      <c r="G271" s="55"/>
      <c r="H271" s="55"/>
      <c r="I271" s="55"/>
      <c r="J271" s="59"/>
      <c r="K271" s="56">
        <f t="shared" si="9"/>
        <v>0</v>
      </c>
      <c r="L271" s="57" t="s">
        <v>41</v>
      </c>
    </row>
    <row r="272" spans="1:12" x14ac:dyDescent="0.25">
      <c r="A272" s="24" t="str">
        <f t="shared" si="10"/>
        <v/>
      </c>
      <c r="B272" s="55"/>
      <c r="C272" s="58"/>
      <c r="D272" s="104"/>
      <c r="E272" s="105"/>
      <c r="F272" s="55"/>
      <c r="G272" s="55"/>
      <c r="H272" s="55"/>
      <c r="I272" s="55"/>
      <c r="J272" s="59"/>
      <c r="K272" s="56">
        <f t="shared" si="9"/>
        <v>0</v>
      </c>
      <c r="L272" s="57" t="s">
        <v>41</v>
      </c>
    </row>
    <row r="273" spans="1:12" x14ac:dyDescent="0.25">
      <c r="A273" s="24" t="str">
        <f t="shared" si="10"/>
        <v/>
      </c>
      <c r="B273" s="55"/>
      <c r="C273" s="58"/>
      <c r="D273" s="104"/>
      <c r="E273" s="105"/>
      <c r="F273" s="55"/>
      <c r="G273" s="55"/>
      <c r="H273" s="55"/>
      <c r="I273" s="55"/>
      <c r="J273" s="59"/>
      <c r="K273" s="56">
        <f t="shared" si="9"/>
        <v>0</v>
      </c>
      <c r="L273" s="57" t="s">
        <v>41</v>
      </c>
    </row>
    <row r="274" spans="1:12" x14ac:dyDescent="0.25">
      <c r="A274" s="24" t="str">
        <f t="shared" si="10"/>
        <v/>
      </c>
      <c r="B274" s="55"/>
      <c r="C274" s="58"/>
      <c r="D274" s="104"/>
      <c r="E274" s="105"/>
      <c r="F274" s="55"/>
      <c r="G274" s="55"/>
      <c r="H274" s="55"/>
      <c r="I274" s="55"/>
      <c r="J274" s="59"/>
      <c r="K274" s="56">
        <f t="shared" si="9"/>
        <v>0</v>
      </c>
      <c r="L274" s="57" t="s">
        <v>41</v>
      </c>
    </row>
    <row r="275" spans="1:12" x14ac:dyDescent="0.25">
      <c r="A275" s="24" t="str">
        <f t="shared" si="10"/>
        <v/>
      </c>
      <c r="B275" s="55"/>
      <c r="C275" s="58"/>
      <c r="D275" s="104"/>
      <c r="E275" s="105"/>
      <c r="F275" s="55"/>
      <c r="G275" s="55"/>
      <c r="H275" s="55"/>
      <c r="I275" s="55"/>
      <c r="J275" s="59"/>
      <c r="K275" s="56">
        <f t="shared" si="9"/>
        <v>0</v>
      </c>
      <c r="L275" s="57" t="s">
        <v>41</v>
      </c>
    </row>
    <row r="276" spans="1:12" x14ac:dyDescent="0.25">
      <c r="A276" s="24" t="str">
        <f t="shared" si="10"/>
        <v/>
      </c>
      <c r="B276" s="55"/>
      <c r="C276" s="58"/>
      <c r="D276" s="104"/>
      <c r="E276" s="105"/>
      <c r="F276" s="55"/>
      <c r="G276" s="55"/>
      <c r="H276" s="55"/>
      <c r="I276" s="55"/>
      <c r="J276" s="59"/>
      <c r="K276" s="56">
        <f t="shared" si="9"/>
        <v>0</v>
      </c>
      <c r="L276" s="57" t="s">
        <v>41</v>
      </c>
    </row>
    <row r="277" spans="1:12" x14ac:dyDescent="0.25">
      <c r="A277" s="24" t="str">
        <f t="shared" si="10"/>
        <v/>
      </c>
      <c r="B277" s="55"/>
      <c r="C277" s="58"/>
      <c r="D277" s="104"/>
      <c r="E277" s="105"/>
      <c r="F277" s="55"/>
      <c r="G277" s="55"/>
      <c r="H277" s="55"/>
      <c r="I277" s="55"/>
      <c r="J277" s="59"/>
      <c r="K277" s="56">
        <f t="shared" si="9"/>
        <v>0</v>
      </c>
      <c r="L277" s="57" t="s">
        <v>41</v>
      </c>
    </row>
    <row r="278" spans="1:12" x14ac:dyDescent="0.25">
      <c r="A278" s="24" t="str">
        <f t="shared" si="10"/>
        <v/>
      </c>
      <c r="B278" s="55"/>
      <c r="C278" s="58"/>
      <c r="D278" s="104"/>
      <c r="E278" s="105"/>
      <c r="F278" s="55"/>
      <c r="G278" s="55"/>
      <c r="H278" s="55"/>
      <c r="I278" s="55"/>
      <c r="J278" s="59"/>
      <c r="K278" s="56">
        <f t="shared" si="9"/>
        <v>0</v>
      </c>
      <c r="L278" s="57" t="s">
        <v>41</v>
      </c>
    </row>
    <row r="279" spans="1:12" x14ac:dyDescent="0.25">
      <c r="A279" s="24" t="str">
        <f t="shared" si="10"/>
        <v/>
      </c>
      <c r="B279" s="55"/>
      <c r="C279" s="58"/>
      <c r="D279" s="104"/>
      <c r="E279" s="105"/>
      <c r="F279" s="55"/>
      <c r="G279" s="55"/>
      <c r="H279" s="55"/>
      <c r="I279" s="55"/>
      <c r="J279" s="59"/>
      <c r="K279" s="56">
        <f t="shared" si="9"/>
        <v>0</v>
      </c>
      <c r="L279" s="57" t="s">
        <v>41</v>
      </c>
    </row>
    <row r="280" spans="1:12" x14ac:dyDescent="0.25">
      <c r="A280" s="24" t="str">
        <f t="shared" si="10"/>
        <v/>
      </c>
      <c r="B280" s="55"/>
      <c r="C280" s="58"/>
      <c r="D280" s="104"/>
      <c r="E280" s="105"/>
      <c r="F280" s="55"/>
      <c r="G280" s="55"/>
      <c r="H280" s="55"/>
      <c r="I280" s="55"/>
      <c r="J280" s="59"/>
      <c r="K280" s="56">
        <f t="shared" si="9"/>
        <v>0</v>
      </c>
      <c r="L280" s="57" t="s">
        <v>41</v>
      </c>
    </row>
    <row r="281" spans="1:12" x14ac:dyDescent="0.25">
      <c r="A281" s="24" t="str">
        <f t="shared" si="10"/>
        <v/>
      </c>
      <c r="B281" s="55"/>
      <c r="C281" s="58"/>
      <c r="D281" s="104"/>
      <c r="E281" s="105"/>
      <c r="F281" s="55"/>
      <c r="G281" s="55"/>
      <c r="H281" s="55"/>
      <c r="I281" s="55"/>
      <c r="J281" s="59"/>
      <c r="K281" s="56">
        <f t="shared" si="9"/>
        <v>0</v>
      </c>
      <c r="L281" s="57" t="s">
        <v>41</v>
      </c>
    </row>
    <row r="282" spans="1:12" x14ac:dyDescent="0.25">
      <c r="A282" s="24" t="str">
        <f t="shared" si="10"/>
        <v/>
      </c>
      <c r="B282" s="55"/>
      <c r="C282" s="58"/>
      <c r="D282" s="104"/>
      <c r="E282" s="105"/>
      <c r="F282" s="55"/>
      <c r="G282" s="55"/>
      <c r="H282" s="55"/>
      <c r="I282" s="55"/>
      <c r="J282" s="59"/>
      <c r="K282" s="56">
        <f t="shared" si="9"/>
        <v>0</v>
      </c>
      <c r="L282" s="57" t="s">
        <v>41</v>
      </c>
    </row>
    <row r="283" spans="1:12" x14ac:dyDescent="0.25">
      <c r="A283" s="24" t="str">
        <f t="shared" si="10"/>
        <v/>
      </c>
      <c r="B283" s="55"/>
      <c r="C283" s="58"/>
      <c r="D283" s="104"/>
      <c r="E283" s="105"/>
      <c r="F283" s="55"/>
      <c r="G283" s="55"/>
      <c r="H283" s="55"/>
      <c r="I283" s="55"/>
      <c r="J283" s="59"/>
      <c r="K283" s="56">
        <f t="shared" si="9"/>
        <v>0</v>
      </c>
      <c r="L283" s="57" t="s">
        <v>41</v>
      </c>
    </row>
    <row r="284" spans="1:12" x14ac:dyDescent="0.25">
      <c r="A284" s="24" t="str">
        <f t="shared" si="10"/>
        <v/>
      </c>
      <c r="B284" s="55"/>
      <c r="C284" s="58"/>
      <c r="D284" s="104"/>
      <c r="E284" s="105"/>
      <c r="F284" s="55"/>
      <c r="G284" s="55"/>
      <c r="H284" s="55"/>
      <c r="I284" s="55"/>
      <c r="J284" s="59"/>
      <c r="K284" s="56">
        <f t="shared" si="9"/>
        <v>0</v>
      </c>
      <c r="L284" s="57" t="s">
        <v>41</v>
      </c>
    </row>
    <row r="285" spans="1:12" x14ac:dyDescent="0.25">
      <c r="A285" s="24" t="str">
        <f t="shared" si="10"/>
        <v/>
      </c>
      <c r="B285" s="55"/>
      <c r="C285" s="58"/>
      <c r="D285" s="104"/>
      <c r="E285" s="105"/>
      <c r="F285" s="55"/>
      <c r="G285" s="55"/>
      <c r="H285" s="55"/>
      <c r="I285" s="55"/>
      <c r="J285" s="59"/>
      <c r="K285" s="56">
        <f t="shared" si="9"/>
        <v>0</v>
      </c>
      <c r="L285" s="57" t="s">
        <v>41</v>
      </c>
    </row>
    <row r="286" spans="1:12" x14ac:dyDescent="0.25">
      <c r="A286" s="24" t="str">
        <f t="shared" si="10"/>
        <v/>
      </c>
      <c r="B286" s="55"/>
      <c r="C286" s="58"/>
      <c r="D286" s="104"/>
      <c r="E286" s="105"/>
      <c r="F286" s="55"/>
      <c r="G286" s="55"/>
      <c r="H286" s="55"/>
      <c r="I286" s="55"/>
      <c r="J286" s="59"/>
      <c r="K286" s="56">
        <f t="shared" si="9"/>
        <v>0</v>
      </c>
      <c r="L286" s="57" t="s">
        <v>41</v>
      </c>
    </row>
    <row r="287" spans="1:12" x14ac:dyDescent="0.25">
      <c r="A287" s="24" t="str">
        <f t="shared" si="10"/>
        <v/>
      </c>
      <c r="B287" s="55"/>
      <c r="C287" s="58"/>
      <c r="D287" s="104"/>
      <c r="E287" s="105"/>
      <c r="F287" s="55"/>
      <c r="G287" s="55"/>
      <c r="H287" s="55"/>
      <c r="I287" s="55"/>
      <c r="J287" s="59"/>
      <c r="K287" s="56">
        <f t="shared" si="9"/>
        <v>0</v>
      </c>
      <c r="L287" s="57" t="s">
        <v>41</v>
      </c>
    </row>
    <row r="288" spans="1:12" x14ac:dyDescent="0.25">
      <c r="A288" s="24" t="str">
        <f t="shared" si="10"/>
        <v/>
      </c>
      <c r="B288" s="55"/>
      <c r="C288" s="58"/>
      <c r="D288" s="104"/>
      <c r="E288" s="105"/>
      <c r="F288" s="55"/>
      <c r="G288" s="55"/>
      <c r="H288" s="55"/>
      <c r="I288" s="55"/>
      <c r="J288" s="59"/>
      <c r="K288" s="56">
        <f t="shared" si="9"/>
        <v>0</v>
      </c>
      <c r="L288" s="57" t="s">
        <v>41</v>
      </c>
    </row>
    <row r="289" spans="1:12" x14ac:dyDescent="0.25">
      <c r="A289" s="24" t="str">
        <f t="shared" si="10"/>
        <v/>
      </c>
      <c r="B289" s="55"/>
      <c r="C289" s="58"/>
      <c r="D289" s="104"/>
      <c r="E289" s="105"/>
      <c r="F289" s="55"/>
      <c r="G289" s="55"/>
      <c r="H289" s="55"/>
      <c r="I289" s="55"/>
      <c r="J289" s="59"/>
      <c r="K289" s="56">
        <f t="shared" si="9"/>
        <v>0</v>
      </c>
      <c r="L289" s="57" t="s">
        <v>41</v>
      </c>
    </row>
    <row r="290" spans="1:12" x14ac:dyDescent="0.25">
      <c r="A290" s="24" t="str">
        <f t="shared" si="10"/>
        <v/>
      </c>
      <c r="B290" s="55"/>
      <c r="C290" s="58"/>
      <c r="D290" s="104"/>
      <c r="E290" s="105"/>
      <c r="F290" s="55"/>
      <c r="G290" s="55"/>
      <c r="H290" s="55"/>
      <c r="I290" s="55"/>
      <c r="J290" s="59"/>
      <c r="K290" s="56">
        <f t="shared" si="9"/>
        <v>0</v>
      </c>
      <c r="L290" s="57" t="s">
        <v>41</v>
      </c>
    </row>
    <row r="291" spans="1:12" x14ac:dyDescent="0.25">
      <c r="A291" s="24" t="str">
        <f t="shared" si="10"/>
        <v/>
      </c>
      <c r="B291" s="55"/>
      <c r="C291" s="58"/>
      <c r="D291" s="104"/>
      <c r="E291" s="105"/>
      <c r="F291" s="55"/>
      <c r="G291" s="55"/>
      <c r="H291" s="55"/>
      <c r="I291" s="55"/>
      <c r="J291" s="59"/>
      <c r="K291" s="56">
        <f t="shared" si="9"/>
        <v>0</v>
      </c>
      <c r="L291" s="57" t="s">
        <v>41</v>
      </c>
    </row>
    <row r="292" spans="1:12" x14ac:dyDescent="0.25">
      <c r="A292" s="24" t="str">
        <f t="shared" si="10"/>
        <v/>
      </c>
      <c r="B292" s="55"/>
      <c r="C292" s="58"/>
      <c r="D292" s="104"/>
      <c r="E292" s="105"/>
      <c r="F292" s="55"/>
      <c r="G292" s="55"/>
      <c r="H292" s="55"/>
      <c r="I292" s="55"/>
      <c r="J292" s="59"/>
      <c r="K292" s="56">
        <f t="shared" si="9"/>
        <v>0</v>
      </c>
      <c r="L292" s="57" t="s">
        <v>41</v>
      </c>
    </row>
    <row r="293" spans="1:12" x14ac:dyDescent="0.25">
      <c r="A293" s="24" t="str">
        <f t="shared" si="10"/>
        <v/>
      </c>
      <c r="B293" s="55"/>
      <c r="C293" s="58"/>
      <c r="D293" s="104"/>
      <c r="E293" s="105"/>
      <c r="F293" s="55"/>
      <c r="G293" s="55"/>
      <c r="H293" s="55"/>
      <c r="I293" s="55"/>
      <c r="J293" s="59"/>
      <c r="K293" s="56">
        <f t="shared" si="9"/>
        <v>0</v>
      </c>
      <c r="L293" s="57" t="s">
        <v>41</v>
      </c>
    </row>
    <row r="294" spans="1:12" x14ac:dyDescent="0.25">
      <c r="A294" s="24" t="str">
        <f t="shared" si="10"/>
        <v/>
      </c>
      <c r="B294" s="55"/>
      <c r="C294" s="58"/>
      <c r="D294" s="104"/>
      <c r="E294" s="105"/>
      <c r="F294" s="55"/>
      <c r="G294" s="55"/>
      <c r="H294" s="55"/>
      <c r="I294" s="55"/>
      <c r="J294" s="59"/>
      <c r="K294" s="56">
        <f t="shared" si="9"/>
        <v>0</v>
      </c>
      <c r="L294" s="57" t="s">
        <v>41</v>
      </c>
    </row>
    <row r="295" spans="1:12" x14ac:dyDescent="0.25">
      <c r="A295" s="24" t="str">
        <f t="shared" si="10"/>
        <v/>
      </c>
      <c r="B295" s="55"/>
      <c r="C295" s="58"/>
      <c r="D295" s="104"/>
      <c r="E295" s="105"/>
      <c r="F295" s="55"/>
      <c r="G295" s="55"/>
      <c r="H295" s="55"/>
      <c r="I295" s="55"/>
      <c r="J295" s="59"/>
      <c r="K295" s="56">
        <f t="shared" si="9"/>
        <v>0</v>
      </c>
      <c r="L295" s="57" t="s">
        <v>41</v>
      </c>
    </row>
    <row r="296" spans="1:12" x14ac:dyDescent="0.25">
      <c r="A296" s="24" t="str">
        <f t="shared" si="10"/>
        <v/>
      </c>
      <c r="B296" s="55"/>
      <c r="C296" s="58"/>
      <c r="D296" s="104"/>
      <c r="E296" s="105"/>
      <c r="F296" s="55"/>
      <c r="G296" s="55"/>
      <c r="H296" s="55"/>
      <c r="I296" s="55"/>
      <c r="J296" s="59"/>
      <c r="K296" s="56">
        <f t="shared" si="9"/>
        <v>0</v>
      </c>
      <c r="L296" s="57" t="s">
        <v>41</v>
      </c>
    </row>
    <row r="297" spans="1:12" x14ac:dyDescent="0.25">
      <c r="A297" s="24" t="str">
        <f t="shared" si="10"/>
        <v/>
      </c>
      <c r="B297" s="55"/>
      <c r="C297" s="58"/>
      <c r="D297" s="104"/>
      <c r="E297" s="105"/>
      <c r="F297" s="55"/>
      <c r="G297" s="55"/>
      <c r="H297" s="55"/>
      <c r="I297" s="55"/>
      <c r="J297" s="59"/>
      <c r="K297" s="56">
        <f t="shared" si="9"/>
        <v>0</v>
      </c>
      <c r="L297" s="57" t="s">
        <v>41</v>
      </c>
    </row>
    <row r="298" spans="1:12" x14ac:dyDescent="0.25">
      <c r="A298" s="24" t="str">
        <f t="shared" si="10"/>
        <v/>
      </c>
      <c r="B298" s="55"/>
      <c r="C298" s="58"/>
      <c r="D298" s="104"/>
      <c r="E298" s="105"/>
      <c r="F298" s="55"/>
      <c r="G298" s="55"/>
      <c r="H298" s="55"/>
      <c r="I298" s="55"/>
      <c r="J298" s="59"/>
      <c r="K298" s="56">
        <f t="shared" si="9"/>
        <v>0</v>
      </c>
      <c r="L298" s="57" t="s">
        <v>41</v>
      </c>
    </row>
    <row r="299" spans="1:12" x14ac:dyDescent="0.25">
      <c r="A299" s="24" t="str">
        <f t="shared" si="10"/>
        <v/>
      </c>
      <c r="B299" s="55"/>
      <c r="C299" s="58"/>
      <c r="D299" s="104"/>
      <c r="E299" s="105"/>
      <c r="F299" s="55"/>
      <c r="G299" s="55"/>
      <c r="H299" s="55"/>
      <c r="I299" s="55"/>
      <c r="J299" s="59"/>
      <c r="K299" s="56">
        <f t="shared" si="9"/>
        <v>0</v>
      </c>
      <c r="L299" s="57" t="s">
        <v>41</v>
      </c>
    </row>
    <row r="300" spans="1:12" x14ac:dyDescent="0.25">
      <c r="A300" s="24" t="str">
        <f t="shared" si="10"/>
        <v/>
      </c>
      <c r="B300" s="55"/>
      <c r="C300" s="58"/>
      <c r="D300" s="104"/>
      <c r="E300" s="105"/>
      <c r="F300" s="55"/>
      <c r="G300" s="55"/>
      <c r="H300" s="55"/>
      <c r="I300" s="55"/>
      <c r="J300" s="59"/>
      <c r="K300" s="56">
        <f t="shared" si="9"/>
        <v>0</v>
      </c>
      <c r="L300" s="57" t="s">
        <v>41</v>
      </c>
    </row>
    <row r="301" spans="1:12" x14ac:dyDescent="0.25">
      <c r="A301" s="24" t="str">
        <f t="shared" si="10"/>
        <v/>
      </c>
      <c r="B301" s="55"/>
      <c r="C301" s="58"/>
      <c r="D301" s="104"/>
      <c r="E301" s="105"/>
      <c r="F301" s="55"/>
      <c r="G301" s="55"/>
      <c r="H301" s="55"/>
      <c r="I301" s="55"/>
      <c r="J301" s="59"/>
      <c r="K301" s="56">
        <f t="shared" si="9"/>
        <v>0</v>
      </c>
      <c r="L301" s="57" t="s">
        <v>41</v>
      </c>
    </row>
    <row r="302" spans="1:12" x14ac:dyDescent="0.25">
      <c r="A302" s="24" t="str">
        <f t="shared" si="10"/>
        <v/>
      </c>
      <c r="B302" s="55"/>
      <c r="C302" s="58"/>
      <c r="D302" s="104"/>
      <c r="E302" s="105"/>
      <c r="F302" s="55"/>
      <c r="G302" s="55"/>
      <c r="H302" s="55"/>
      <c r="I302" s="55"/>
      <c r="J302" s="59"/>
      <c r="K302" s="56">
        <f t="shared" si="9"/>
        <v>0</v>
      </c>
      <c r="L302" s="57" t="s">
        <v>41</v>
      </c>
    </row>
  </sheetData>
  <mergeCells count="312">
    <mergeCell ref="D301:E301"/>
    <mergeCell ref="D302:E302"/>
    <mergeCell ref="D295:E295"/>
    <mergeCell ref="D296:E296"/>
    <mergeCell ref="D297:E297"/>
    <mergeCell ref="D298:E298"/>
    <mergeCell ref="D299:E299"/>
    <mergeCell ref="D300:E300"/>
    <mergeCell ref="D289:E289"/>
    <mergeCell ref="D290:E290"/>
    <mergeCell ref="D291:E291"/>
    <mergeCell ref="D292:E292"/>
    <mergeCell ref="D293:E293"/>
    <mergeCell ref="D294:E294"/>
    <mergeCell ref="D283:E283"/>
    <mergeCell ref="D284:E284"/>
    <mergeCell ref="D285:E285"/>
    <mergeCell ref="D286:E286"/>
    <mergeCell ref="D287:E287"/>
    <mergeCell ref="D288:E288"/>
    <mergeCell ref="D277:E277"/>
    <mergeCell ref="D278:E278"/>
    <mergeCell ref="D279:E279"/>
    <mergeCell ref="D280:E280"/>
    <mergeCell ref="D281:E281"/>
    <mergeCell ref="D282:E282"/>
    <mergeCell ref="D271:E271"/>
    <mergeCell ref="D272:E272"/>
    <mergeCell ref="D273:E273"/>
    <mergeCell ref="D274:E274"/>
    <mergeCell ref="D275:E275"/>
    <mergeCell ref="D276:E276"/>
    <mergeCell ref="D265:E265"/>
    <mergeCell ref="D266:E266"/>
    <mergeCell ref="D267:E267"/>
    <mergeCell ref="D268:E268"/>
    <mergeCell ref="D269:E269"/>
    <mergeCell ref="D270:E270"/>
    <mergeCell ref="D259:E259"/>
    <mergeCell ref="D260:E260"/>
    <mergeCell ref="D261:E261"/>
    <mergeCell ref="D262:E262"/>
    <mergeCell ref="D263:E263"/>
    <mergeCell ref="D264:E264"/>
    <mergeCell ref="D253:E253"/>
    <mergeCell ref="D254:E254"/>
    <mergeCell ref="D255:E255"/>
    <mergeCell ref="D256:E256"/>
    <mergeCell ref="D257:E257"/>
    <mergeCell ref="D258:E258"/>
    <mergeCell ref="D247:E247"/>
    <mergeCell ref="D248:E248"/>
    <mergeCell ref="D249:E249"/>
    <mergeCell ref="D250:E250"/>
    <mergeCell ref="D251:E251"/>
    <mergeCell ref="D252:E252"/>
    <mergeCell ref="D241:E241"/>
    <mergeCell ref="D242:E242"/>
    <mergeCell ref="D243:E243"/>
    <mergeCell ref="D244:E244"/>
    <mergeCell ref="D245:E245"/>
    <mergeCell ref="D246:E246"/>
    <mergeCell ref="D235:E235"/>
    <mergeCell ref="D236:E236"/>
    <mergeCell ref="D237:E237"/>
    <mergeCell ref="D238:E238"/>
    <mergeCell ref="D239:E239"/>
    <mergeCell ref="D240:E240"/>
    <mergeCell ref="D229:E229"/>
    <mergeCell ref="D230:E230"/>
    <mergeCell ref="D231:E231"/>
    <mergeCell ref="D232:E232"/>
    <mergeCell ref="D233:E233"/>
    <mergeCell ref="D234:E234"/>
    <mergeCell ref="D223:E223"/>
    <mergeCell ref="D224:E224"/>
    <mergeCell ref="D225:E225"/>
    <mergeCell ref="D226:E226"/>
    <mergeCell ref="D227:E227"/>
    <mergeCell ref="D228:E228"/>
    <mergeCell ref="D217:E217"/>
    <mergeCell ref="D218:E218"/>
    <mergeCell ref="D219:E219"/>
    <mergeCell ref="D220:E220"/>
    <mergeCell ref="D221:E221"/>
    <mergeCell ref="D222:E222"/>
    <mergeCell ref="D211:E211"/>
    <mergeCell ref="D212:E212"/>
    <mergeCell ref="D213:E213"/>
    <mergeCell ref="D214:E214"/>
    <mergeCell ref="D215:E215"/>
    <mergeCell ref="D216:E216"/>
    <mergeCell ref="D205:E205"/>
    <mergeCell ref="D206:E206"/>
    <mergeCell ref="D207:E207"/>
    <mergeCell ref="D208:E208"/>
    <mergeCell ref="D209:E209"/>
    <mergeCell ref="D210:E210"/>
    <mergeCell ref="D199:E199"/>
    <mergeCell ref="D200:E200"/>
    <mergeCell ref="D201:E201"/>
    <mergeCell ref="D202:E202"/>
    <mergeCell ref="D203:E203"/>
    <mergeCell ref="D204:E204"/>
    <mergeCell ref="D193:E193"/>
    <mergeCell ref="D194:E194"/>
    <mergeCell ref="D195:E195"/>
    <mergeCell ref="D196:E196"/>
    <mergeCell ref="D197:E197"/>
    <mergeCell ref="D198:E198"/>
    <mergeCell ref="D187:E187"/>
    <mergeCell ref="D188:E188"/>
    <mergeCell ref="D189:E189"/>
    <mergeCell ref="D190:E190"/>
    <mergeCell ref="D191:E191"/>
    <mergeCell ref="D192:E192"/>
    <mergeCell ref="D181:E181"/>
    <mergeCell ref="D182:E182"/>
    <mergeCell ref="D183:E183"/>
    <mergeCell ref="D184:E184"/>
    <mergeCell ref="D185:E185"/>
    <mergeCell ref="D186:E186"/>
    <mergeCell ref="D175:E175"/>
    <mergeCell ref="D176:E176"/>
    <mergeCell ref="D177:E177"/>
    <mergeCell ref="D178:E178"/>
    <mergeCell ref="D179:E179"/>
    <mergeCell ref="D180:E180"/>
    <mergeCell ref="D169:E169"/>
    <mergeCell ref="D170:E170"/>
    <mergeCell ref="D171:E171"/>
    <mergeCell ref="D172:E172"/>
    <mergeCell ref="D173:E173"/>
    <mergeCell ref="D174:E174"/>
    <mergeCell ref="D163:E163"/>
    <mergeCell ref="D164:E164"/>
    <mergeCell ref="D165:E165"/>
    <mergeCell ref="D166:E166"/>
    <mergeCell ref="D167:E167"/>
    <mergeCell ref="D168:E168"/>
    <mergeCell ref="D157:E157"/>
    <mergeCell ref="D158:E158"/>
    <mergeCell ref="D159:E159"/>
    <mergeCell ref="D160:E160"/>
    <mergeCell ref="D161:E161"/>
    <mergeCell ref="D162:E162"/>
    <mergeCell ref="D151:E151"/>
    <mergeCell ref="D152:E152"/>
    <mergeCell ref="D153:E153"/>
    <mergeCell ref="D154:E154"/>
    <mergeCell ref="D155:E155"/>
    <mergeCell ref="D156:E156"/>
    <mergeCell ref="D145:E145"/>
    <mergeCell ref="D146:E146"/>
    <mergeCell ref="D147:E147"/>
    <mergeCell ref="D148:E148"/>
    <mergeCell ref="D149:E149"/>
    <mergeCell ref="D150:E150"/>
    <mergeCell ref="D139:E139"/>
    <mergeCell ref="D140:E140"/>
    <mergeCell ref="D141:E141"/>
    <mergeCell ref="D142:E142"/>
    <mergeCell ref="D143:E143"/>
    <mergeCell ref="D144:E144"/>
    <mergeCell ref="D133:E133"/>
    <mergeCell ref="D134:E134"/>
    <mergeCell ref="D135:E135"/>
    <mergeCell ref="D136:E136"/>
    <mergeCell ref="D137:E137"/>
    <mergeCell ref="D138:E138"/>
    <mergeCell ref="D127:E127"/>
    <mergeCell ref="D128:E128"/>
    <mergeCell ref="D129:E129"/>
    <mergeCell ref="D130:E130"/>
    <mergeCell ref="D131:E131"/>
    <mergeCell ref="D132:E132"/>
    <mergeCell ref="D121:E121"/>
    <mergeCell ref="D122:E122"/>
    <mergeCell ref="D123:E123"/>
    <mergeCell ref="D124:E124"/>
    <mergeCell ref="D125:E125"/>
    <mergeCell ref="D126:E126"/>
    <mergeCell ref="D115:E115"/>
    <mergeCell ref="D116:E116"/>
    <mergeCell ref="D117:E117"/>
    <mergeCell ref="D118:E118"/>
    <mergeCell ref="D119:E119"/>
    <mergeCell ref="D120:E120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97:E97"/>
    <mergeCell ref="D98:E98"/>
    <mergeCell ref="D99:E99"/>
    <mergeCell ref="D100:E100"/>
    <mergeCell ref="D101:E101"/>
    <mergeCell ref="D102:E102"/>
    <mergeCell ref="D91:E91"/>
    <mergeCell ref="D92:E92"/>
    <mergeCell ref="D93:E93"/>
    <mergeCell ref="D94:E94"/>
    <mergeCell ref="D95:E95"/>
    <mergeCell ref="D96:E96"/>
    <mergeCell ref="D85:E85"/>
    <mergeCell ref="D86:E86"/>
    <mergeCell ref="D87:E87"/>
    <mergeCell ref="D88:E88"/>
    <mergeCell ref="D89:E89"/>
    <mergeCell ref="D90:E90"/>
    <mergeCell ref="D79:E79"/>
    <mergeCell ref="D80:E80"/>
    <mergeCell ref="D81:E81"/>
    <mergeCell ref="D82:E82"/>
    <mergeCell ref="D83:E83"/>
    <mergeCell ref="D84:E84"/>
    <mergeCell ref="D73:E73"/>
    <mergeCell ref="D74:E74"/>
    <mergeCell ref="D75:E75"/>
    <mergeCell ref="D76:E76"/>
    <mergeCell ref="D77:E77"/>
    <mergeCell ref="D78:E78"/>
    <mergeCell ref="D67:E67"/>
    <mergeCell ref="D68:E68"/>
    <mergeCell ref="D69:E69"/>
    <mergeCell ref="D70:E70"/>
    <mergeCell ref="D71:E71"/>
    <mergeCell ref="D72:E72"/>
    <mergeCell ref="D61:E61"/>
    <mergeCell ref="D62:E62"/>
    <mergeCell ref="D63:E63"/>
    <mergeCell ref="D64:E64"/>
    <mergeCell ref="D65:E65"/>
    <mergeCell ref="D66:E66"/>
    <mergeCell ref="D55:E55"/>
    <mergeCell ref="D56:E56"/>
    <mergeCell ref="D57:E57"/>
    <mergeCell ref="D58:E58"/>
    <mergeCell ref="D59:E59"/>
    <mergeCell ref="D60:E60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D37:E37"/>
    <mergeCell ref="D38:E38"/>
    <mergeCell ref="D39:E39"/>
    <mergeCell ref="D40:E40"/>
    <mergeCell ref="D41:E41"/>
    <mergeCell ref="D42:E42"/>
    <mergeCell ref="D33:E33"/>
    <mergeCell ref="D34:E34"/>
    <mergeCell ref="D35:E35"/>
    <mergeCell ref="D36:E36"/>
    <mergeCell ref="D25:E25"/>
    <mergeCell ref="D27:E27"/>
    <mergeCell ref="D29:E29"/>
    <mergeCell ref="D30:E30"/>
    <mergeCell ref="D31:E31"/>
    <mergeCell ref="D32:E32"/>
    <mergeCell ref="D26:E26"/>
    <mergeCell ref="D28:E28"/>
    <mergeCell ref="D19:E19"/>
    <mergeCell ref="D20:E20"/>
    <mergeCell ref="D21:E21"/>
    <mergeCell ref="D22:E22"/>
    <mergeCell ref="D23:E23"/>
    <mergeCell ref="D24:E24"/>
    <mergeCell ref="D11:E11"/>
    <mergeCell ref="D12:E12"/>
    <mergeCell ref="D13:E13"/>
    <mergeCell ref="D14:E14"/>
    <mergeCell ref="D15:E15"/>
    <mergeCell ref="D18:E18"/>
    <mergeCell ref="D16:E16"/>
    <mergeCell ref="D17:E17"/>
    <mergeCell ref="A8:L8"/>
    <mergeCell ref="A9:A10"/>
    <mergeCell ref="D9:E9"/>
    <mergeCell ref="D10:E10"/>
    <mergeCell ref="A5:C5"/>
    <mergeCell ref="D5:E5"/>
    <mergeCell ref="I5:J5"/>
    <mergeCell ref="A6:C6"/>
    <mergeCell ref="D6:E6"/>
    <mergeCell ref="I6:J6"/>
    <mergeCell ref="A1:L1"/>
    <mergeCell ref="A2:D2"/>
    <mergeCell ref="I2:L2"/>
    <mergeCell ref="A3:C3"/>
    <mergeCell ref="I3:J3"/>
    <mergeCell ref="A4:C4"/>
    <mergeCell ref="I4:J4"/>
    <mergeCell ref="A7:C7"/>
    <mergeCell ref="D7:E7"/>
    <mergeCell ref="I7:K7"/>
  </mergeCells>
  <conditionalFormatting sqref="K3">
    <cfRule type="expression" dxfId="5" priority="6">
      <formula>$K$3&gt;0.05</formula>
    </cfRule>
  </conditionalFormatting>
  <conditionalFormatting sqref="K4">
    <cfRule type="expression" dxfId="4" priority="5">
      <formula>$K$4&gt;0.15</formula>
    </cfRule>
  </conditionalFormatting>
  <conditionalFormatting sqref="K5">
    <cfRule type="expression" dxfId="3" priority="4">
      <formula>$K$5&lt;0.05</formula>
    </cfRule>
  </conditionalFormatting>
  <conditionalFormatting sqref="D3">
    <cfRule type="expression" dxfId="2" priority="3">
      <formula>$D$3&gt;0.3</formula>
    </cfRule>
  </conditionalFormatting>
  <conditionalFormatting sqref="L7">
    <cfRule type="expression" dxfId="1" priority="2">
      <formula>AND($L$7&gt;200000,E2="Pessoa Física")</formula>
    </cfRule>
  </conditionalFormatting>
  <conditionalFormatting sqref="E3">
    <cfRule type="expression" dxfId="0" priority="1">
      <formula>AND($E$3&gt;45000,E2="Pessoa Física")</formula>
    </cfRule>
  </conditionalFormatting>
  <dataValidations count="8">
    <dataValidation type="list" allowBlank="1" showInputMessage="1" showErrorMessage="1" sqref="E2" xr:uid="{BD26AA01-10B3-4C4D-93D8-9326FC500B28}">
      <formula1>"Pessoa Física,Pessoa Jurídica"</formula1>
    </dataValidation>
    <dataValidation type="list" allowBlank="1" showErrorMessage="1" sqref="G11:G34" xr:uid="{4022397E-C96D-4B4D-AC60-643041CD1453}">
      <formula1>"Elaboração,Despesas Administrativas,Divulgação,Outros,"</formula1>
      <formula2>0</formula2>
    </dataValidation>
    <dataValidation type="list" allowBlank="1" showErrorMessage="1" sqref="F11:F34" xr:uid="{15D56BAC-0001-48C7-9B15-A455508B887B}">
      <formula1>"Proponente,Terceiros"</formula1>
      <formula2>0</formula2>
    </dataValidation>
    <dataValidation showErrorMessage="1" sqref="H12:H34" xr:uid="{77A27225-09F4-442A-B085-59E64CD4194C}">
      <formula1>0</formula1>
      <formula2>0</formula2>
    </dataValidation>
    <dataValidation type="list" allowBlank="1" showInputMessage="1" showErrorMessage="1" sqref="L11:L302" xr:uid="{4CC1DFBD-F52E-401F-A1CD-D64738CF4809}">
      <formula1>"FAC,Recursos provenientes de cobrança de ingressos,Recursos financeiros de outras fontes"</formula1>
    </dataValidation>
    <dataValidation type="list" allowBlank="1" showInputMessage="1" showErrorMessage="1" sqref="G35:G302" xr:uid="{9ABA8783-E7EA-409F-8B1F-D9B8975FF1C9}">
      <formula1>"Elaboração,Despesas Administrativas,Divulgação,Outros"</formula1>
    </dataValidation>
    <dataValidation type="list" allowBlank="1" showInputMessage="1" showErrorMessage="1" sqref="F35:F302" xr:uid="{08403A05-AC28-4258-B570-28CFAFFFD7C1}">
      <formula1>"Proponente,Terceiros"</formula1>
    </dataValidation>
    <dataValidation type="list" allowBlank="1" showInputMessage="1" showErrorMessage="1" sqref="B11:B302" xr:uid="{48762E3B-DA98-4007-93C0-EACE3EFAF967}">
      <formula1>"Pré-Produção, Produção, Pós-Produção"</formula1>
    </dataValidation>
  </dataValidations>
  <pageMargins left="0.39370078740157483" right="0.39370078740157483" top="0.59055118110236227" bottom="0.59055118110236227" header="0.31496062992125984" footer="0.31496062992125984"/>
  <pageSetup paperSize="9" scale="45" fitToHeight="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D826-13DD-49CC-A688-64E90018BE50}">
  <dimension ref="A1:M163"/>
  <sheetViews>
    <sheetView topLeftCell="A31" workbookViewId="0">
      <selection activeCell="E47" sqref="E47"/>
    </sheetView>
  </sheetViews>
  <sheetFormatPr defaultRowHeight="15" x14ac:dyDescent="0.25"/>
  <cols>
    <col min="1" max="1" width="15.140625" style="29" customWidth="1"/>
    <col min="2" max="2" width="27.42578125" style="28" customWidth="1"/>
    <col min="3" max="3" width="50" style="27" customWidth="1"/>
    <col min="4" max="4" width="68.28515625" style="27" customWidth="1"/>
    <col min="5" max="5" width="23.85546875" style="27" customWidth="1"/>
    <col min="6" max="6" width="18" style="27" customWidth="1"/>
    <col min="7" max="7" width="17" style="26" customWidth="1"/>
  </cols>
  <sheetData>
    <row r="1" spans="1:11" x14ac:dyDescent="0.25">
      <c r="A1" s="108" t="s">
        <v>278</v>
      </c>
      <c r="B1" s="108" t="s">
        <v>277</v>
      </c>
      <c r="C1" s="108" t="s">
        <v>276</v>
      </c>
      <c r="D1" s="108" t="s">
        <v>275</v>
      </c>
      <c r="E1" s="108" t="s">
        <v>274</v>
      </c>
      <c r="F1" s="39" t="s">
        <v>273</v>
      </c>
      <c r="G1" s="36" t="s">
        <v>273</v>
      </c>
      <c r="I1" s="106" t="s">
        <v>272</v>
      </c>
      <c r="J1" s="107"/>
      <c r="K1" s="38">
        <v>1.42</v>
      </c>
    </row>
    <row r="2" spans="1:11" x14ac:dyDescent="0.25">
      <c r="A2" s="108"/>
      <c r="B2" s="108"/>
      <c r="C2" s="108"/>
      <c r="D2" s="108"/>
      <c r="E2" s="108"/>
      <c r="F2" s="37">
        <v>41000</v>
      </c>
      <c r="G2" s="36" t="s">
        <v>271</v>
      </c>
    </row>
    <row r="3" spans="1:11" x14ac:dyDescent="0.25">
      <c r="A3" s="33">
        <v>131</v>
      </c>
      <c r="B3" s="34" t="s">
        <v>49</v>
      </c>
      <c r="C3" s="33" t="s">
        <v>270</v>
      </c>
      <c r="D3" s="33" t="s">
        <v>270</v>
      </c>
      <c r="E3" s="33" t="s">
        <v>43</v>
      </c>
      <c r="F3" s="31">
        <v>1804.58</v>
      </c>
      <c r="G3" s="31">
        <f t="shared" ref="G3:G34" si="0">IF(F3&gt;1,ROUND(F3*$K$1,0),F3*$K$1)</f>
        <v>2563</v>
      </c>
    </row>
    <row r="4" spans="1:11" x14ac:dyDescent="0.25">
      <c r="A4" s="33">
        <v>132.1</v>
      </c>
      <c r="B4" s="34" t="s">
        <v>49</v>
      </c>
      <c r="C4" s="33" t="s">
        <v>266</v>
      </c>
      <c r="D4" s="33" t="s">
        <v>269</v>
      </c>
      <c r="E4" s="33" t="s">
        <v>198</v>
      </c>
      <c r="F4" s="31">
        <v>69.040000000000006</v>
      </c>
      <c r="G4" s="31">
        <f t="shared" si="0"/>
        <v>98</v>
      </c>
    </row>
    <row r="5" spans="1:11" x14ac:dyDescent="0.25">
      <c r="A5" s="33">
        <v>132.19999999999999</v>
      </c>
      <c r="B5" s="34" t="s">
        <v>49</v>
      </c>
      <c r="C5" s="33" t="s">
        <v>266</v>
      </c>
      <c r="D5" s="33" t="s">
        <v>268</v>
      </c>
      <c r="E5" s="33" t="s">
        <v>198</v>
      </c>
      <c r="F5" s="31">
        <v>39.21</v>
      </c>
      <c r="G5" s="31">
        <f t="shared" si="0"/>
        <v>56</v>
      </c>
    </row>
    <row r="6" spans="1:11" x14ac:dyDescent="0.25">
      <c r="A6" s="33">
        <v>133.1</v>
      </c>
      <c r="B6" s="34" t="s">
        <v>49</v>
      </c>
      <c r="C6" s="33" t="s">
        <v>266</v>
      </c>
      <c r="D6" s="33" t="s">
        <v>267</v>
      </c>
      <c r="E6" s="33" t="s">
        <v>198</v>
      </c>
      <c r="F6" s="31">
        <v>44.49</v>
      </c>
      <c r="G6" s="31">
        <f t="shared" si="0"/>
        <v>63</v>
      </c>
    </row>
    <row r="7" spans="1:11" x14ac:dyDescent="0.25">
      <c r="A7" s="33">
        <v>133.19999999999999</v>
      </c>
      <c r="B7" s="34" t="s">
        <v>49</v>
      </c>
      <c r="C7" s="33" t="s">
        <v>266</v>
      </c>
      <c r="D7" s="33" t="s">
        <v>265</v>
      </c>
      <c r="E7" s="33" t="s">
        <v>198</v>
      </c>
      <c r="F7" s="31">
        <v>67.790000000000006</v>
      </c>
      <c r="G7" s="31">
        <f t="shared" si="0"/>
        <v>96</v>
      </c>
    </row>
    <row r="8" spans="1:11" x14ac:dyDescent="0.25">
      <c r="A8" s="33">
        <v>134</v>
      </c>
      <c r="B8" s="34" t="s">
        <v>57</v>
      </c>
      <c r="C8" s="33" t="s">
        <v>264</v>
      </c>
      <c r="D8" s="33" t="s">
        <v>264</v>
      </c>
      <c r="E8" s="33" t="s">
        <v>55</v>
      </c>
      <c r="F8" s="31">
        <v>1669.33</v>
      </c>
      <c r="G8" s="31">
        <f t="shared" si="0"/>
        <v>2370</v>
      </c>
    </row>
    <row r="9" spans="1:11" x14ac:dyDescent="0.25">
      <c r="A9" s="33">
        <v>136</v>
      </c>
      <c r="B9" s="34" t="s">
        <v>57</v>
      </c>
      <c r="C9" s="33" t="s">
        <v>255</v>
      </c>
      <c r="D9" s="33" t="s">
        <v>263</v>
      </c>
      <c r="E9" s="33" t="s">
        <v>55</v>
      </c>
      <c r="F9" s="31">
        <v>612.94000000000005</v>
      </c>
      <c r="G9" s="31">
        <f t="shared" si="0"/>
        <v>870</v>
      </c>
    </row>
    <row r="10" spans="1:11" x14ac:dyDescent="0.25">
      <c r="A10" s="33">
        <v>137</v>
      </c>
      <c r="B10" s="34" t="s">
        <v>57</v>
      </c>
      <c r="C10" s="33" t="s">
        <v>255</v>
      </c>
      <c r="D10" s="33" t="s">
        <v>262</v>
      </c>
      <c r="E10" s="33" t="s">
        <v>55</v>
      </c>
      <c r="F10" s="31">
        <v>469.7</v>
      </c>
      <c r="G10" s="31">
        <f t="shared" si="0"/>
        <v>667</v>
      </c>
    </row>
    <row r="11" spans="1:11" x14ac:dyDescent="0.25">
      <c r="A11" s="33">
        <v>138</v>
      </c>
      <c r="B11" s="34" t="s">
        <v>57</v>
      </c>
      <c r="C11" s="33" t="s">
        <v>255</v>
      </c>
      <c r="D11" s="33" t="s">
        <v>261</v>
      </c>
      <c r="E11" s="33" t="s">
        <v>55</v>
      </c>
      <c r="F11" s="31">
        <v>612.94000000000005</v>
      </c>
      <c r="G11" s="31">
        <f t="shared" si="0"/>
        <v>870</v>
      </c>
    </row>
    <row r="12" spans="1:11" x14ac:dyDescent="0.25">
      <c r="A12" s="33">
        <v>139</v>
      </c>
      <c r="B12" s="34" t="s">
        <v>57</v>
      </c>
      <c r="C12" s="33" t="s">
        <v>255</v>
      </c>
      <c r="D12" s="33" t="s">
        <v>260</v>
      </c>
      <c r="E12" s="33" t="s">
        <v>55</v>
      </c>
      <c r="F12" s="31">
        <v>392.97</v>
      </c>
      <c r="G12" s="31">
        <f t="shared" si="0"/>
        <v>558</v>
      </c>
    </row>
    <row r="13" spans="1:11" x14ac:dyDescent="0.25">
      <c r="A13" s="33">
        <v>140</v>
      </c>
      <c r="B13" s="34" t="s">
        <v>57</v>
      </c>
      <c r="C13" s="33" t="s">
        <v>255</v>
      </c>
      <c r="D13" s="33" t="s">
        <v>259</v>
      </c>
      <c r="E13" s="33" t="s">
        <v>55</v>
      </c>
      <c r="F13" s="31">
        <v>919.42</v>
      </c>
      <c r="G13" s="31">
        <f t="shared" si="0"/>
        <v>1306</v>
      </c>
    </row>
    <row r="14" spans="1:11" x14ac:dyDescent="0.25">
      <c r="A14" s="33">
        <v>141</v>
      </c>
      <c r="B14" s="34" t="s">
        <v>57</v>
      </c>
      <c r="C14" s="33" t="s">
        <v>255</v>
      </c>
      <c r="D14" s="33" t="s">
        <v>258</v>
      </c>
      <c r="E14" s="33" t="s">
        <v>55</v>
      </c>
      <c r="F14" s="31">
        <v>444.97</v>
      </c>
      <c r="G14" s="31">
        <f t="shared" si="0"/>
        <v>632</v>
      </c>
    </row>
    <row r="15" spans="1:11" x14ac:dyDescent="0.25">
      <c r="A15" s="33">
        <v>142</v>
      </c>
      <c r="B15" s="34" t="s">
        <v>57</v>
      </c>
      <c r="C15" s="33" t="s">
        <v>255</v>
      </c>
      <c r="D15" s="33" t="s">
        <v>257</v>
      </c>
      <c r="E15" s="33" t="s">
        <v>55</v>
      </c>
      <c r="F15" s="31">
        <v>562.75</v>
      </c>
      <c r="G15" s="31">
        <f t="shared" si="0"/>
        <v>799</v>
      </c>
    </row>
    <row r="16" spans="1:11" x14ac:dyDescent="0.25">
      <c r="A16" s="33">
        <v>143</v>
      </c>
      <c r="B16" s="34" t="s">
        <v>57</v>
      </c>
      <c r="C16" s="33" t="s">
        <v>255</v>
      </c>
      <c r="D16" s="33" t="s">
        <v>256</v>
      </c>
      <c r="E16" s="33" t="s">
        <v>55</v>
      </c>
      <c r="F16" s="31">
        <v>389.17</v>
      </c>
      <c r="G16" s="31">
        <f t="shared" si="0"/>
        <v>553</v>
      </c>
    </row>
    <row r="17" spans="1:13" x14ac:dyDescent="0.25">
      <c r="A17" s="33">
        <v>144</v>
      </c>
      <c r="B17" s="34" t="s">
        <v>57</v>
      </c>
      <c r="C17" s="33" t="s">
        <v>255</v>
      </c>
      <c r="D17" s="33" t="s">
        <v>254</v>
      </c>
      <c r="E17" s="33" t="s">
        <v>55</v>
      </c>
      <c r="F17" s="31">
        <v>469.7</v>
      </c>
      <c r="G17" s="31">
        <f t="shared" si="0"/>
        <v>667</v>
      </c>
    </row>
    <row r="18" spans="1:13" x14ac:dyDescent="0.25">
      <c r="A18" s="33">
        <v>145</v>
      </c>
      <c r="B18" s="34" t="s">
        <v>49</v>
      </c>
      <c r="C18" s="33" t="s">
        <v>253</v>
      </c>
      <c r="D18" s="33" t="s">
        <v>253</v>
      </c>
      <c r="E18" s="33" t="s">
        <v>43</v>
      </c>
      <c r="F18" s="31">
        <v>685.29</v>
      </c>
      <c r="G18" s="31">
        <f t="shared" si="0"/>
        <v>973</v>
      </c>
    </row>
    <row r="19" spans="1:13" x14ac:dyDescent="0.25">
      <c r="A19" s="33">
        <v>146</v>
      </c>
      <c r="B19" s="34" t="s">
        <v>65</v>
      </c>
      <c r="C19" s="33" t="s">
        <v>252</v>
      </c>
      <c r="D19" s="33" t="s">
        <v>251</v>
      </c>
      <c r="E19" s="33" t="s">
        <v>53</v>
      </c>
      <c r="F19" s="31">
        <v>1144.6300000000001</v>
      </c>
      <c r="G19" s="31">
        <f t="shared" si="0"/>
        <v>1625</v>
      </c>
      <c r="H19" s="30"/>
      <c r="I19" s="30"/>
      <c r="J19" s="30"/>
      <c r="K19" s="30"/>
      <c r="L19" s="30"/>
      <c r="M19" s="30"/>
    </row>
    <row r="20" spans="1:13" x14ac:dyDescent="0.25">
      <c r="A20" s="35">
        <v>147</v>
      </c>
      <c r="B20" s="34" t="s">
        <v>79</v>
      </c>
      <c r="C20" s="33" t="s">
        <v>250</v>
      </c>
      <c r="D20" s="33" t="s">
        <v>250</v>
      </c>
      <c r="E20" s="33" t="s">
        <v>43</v>
      </c>
      <c r="F20" s="31">
        <v>799.9</v>
      </c>
      <c r="G20" s="31">
        <f t="shared" si="0"/>
        <v>1136</v>
      </c>
      <c r="H20" s="30"/>
      <c r="I20" s="30"/>
      <c r="J20" s="30"/>
      <c r="K20" s="30"/>
      <c r="L20" s="30"/>
      <c r="M20" s="30"/>
    </row>
    <row r="21" spans="1:13" x14ac:dyDescent="0.25">
      <c r="A21" s="35">
        <v>148.1</v>
      </c>
      <c r="B21" s="34" t="s">
        <v>57</v>
      </c>
      <c r="C21" s="33" t="s">
        <v>248</v>
      </c>
      <c r="D21" s="33" t="s">
        <v>249</v>
      </c>
      <c r="E21" s="33" t="s">
        <v>43</v>
      </c>
      <c r="F21" s="32">
        <v>6820.24</v>
      </c>
      <c r="G21" s="31">
        <f t="shared" si="0"/>
        <v>9685</v>
      </c>
      <c r="H21" s="30"/>
      <c r="I21" s="30"/>
      <c r="J21" s="30"/>
      <c r="K21" s="30"/>
      <c r="L21" s="30"/>
      <c r="M21" s="30"/>
    </row>
    <row r="22" spans="1:13" x14ac:dyDescent="0.25">
      <c r="A22" s="35">
        <v>148.19999999999999</v>
      </c>
      <c r="B22" s="34" t="s">
        <v>57</v>
      </c>
      <c r="C22" s="33" t="s">
        <v>248</v>
      </c>
      <c r="D22" s="33" t="s">
        <v>248</v>
      </c>
      <c r="E22" s="33" t="s">
        <v>55</v>
      </c>
      <c r="F22" s="32">
        <v>1293.3499999999999</v>
      </c>
      <c r="G22" s="31">
        <f t="shared" si="0"/>
        <v>1837</v>
      </c>
      <c r="H22" s="30"/>
      <c r="I22" s="30"/>
      <c r="J22" s="30"/>
      <c r="K22" s="30"/>
      <c r="L22" s="30"/>
      <c r="M22" s="30"/>
    </row>
    <row r="23" spans="1:13" x14ac:dyDescent="0.25">
      <c r="A23" s="35">
        <v>149</v>
      </c>
      <c r="B23" s="34" t="s">
        <v>49</v>
      </c>
      <c r="C23" s="33" t="s">
        <v>247</v>
      </c>
      <c r="D23" s="33" t="s">
        <v>247</v>
      </c>
      <c r="E23" s="33" t="s">
        <v>43</v>
      </c>
      <c r="F23" s="32">
        <v>1688.39</v>
      </c>
      <c r="G23" s="31">
        <f t="shared" si="0"/>
        <v>2398</v>
      </c>
      <c r="H23" s="30"/>
      <c r="I23" s="30"/>
      <c r="J23" s="30"/>
      <c r="K23" s="30"/>
      <c r="L23" s="30"/>
      <c r="M23" s="30"/>
    </row>
    <row r="24" spans="1:13" x14ac:dyDescent="0.25">
      <c r="A24" s="33">
        <v>150</v>
      </c>
      <c r="B24" s="34" t="s">
        <v>49</v>
      </c>
      <c r="C24" s="33" t="s">
        <v>245</v>
      </c>
      <c r="D24" s="33" t="s">
        <v>246</v>
      </c>
      <c r="E24" s="33" t="s">
        <v>43</v>
      </c>
      <c r="F24" s="32">
        <v>3732</v>
      </c>
      <c r="G24" s="31">
        <f t="shared" si="0"/>
        <v>5299</v>
      </c>
      <c r="H24" s="30"/>
      <c r="I24" s="30"/>
      <c r="J24" s="30"/>
      <c r="K24" s="30"/>
      <c r="L24" s="30"/>
      <c r="M24" s="30"/>
    </row>
    <row r="25" spans="1:13" x14ac:dyDescent="0.25">
      <c r="A25" s="33">
        <v>151</v>
      </c>
      <c r="B25" s="34" t="s">
        <v>49</v>
      </c>
      <c r="C25" s="33" t="s">
        <v>245</v>
      </c>
      <c r="D25" s="33" t="s">
        <v>244</v>
      </c>
      <c r="E25" s="33" t="s">
        <v>43</v>
      </c>
      <c r="F25" s="32">
        <v>4976</v>
      </c>
      <c r="G25" s="31">
        <f t="shared" si="0"/>
        <v>7066</v>
      </c>
      <c r="H25" s="30"/>
      <c r="I25" s="30"/>
      <c r="J25" s="30"/>
      <c r="K25" s="30"/>
      <c r="L25" s="30"/>
      <c r="M25" s="30"/>
    </row>
    <row r="26" spans="1:13" x14ac:dyDescent="0.25">
      <c r="A26" s="33">
        <v>153</v>
      </c>
      <c r="B26" s="34" t="s">
        <v>57</v>
      </c>
      <c r="C26" s="33" t="s">
        <v>243</v>
      </c>
      <c r="D26" s="33" t="s">
        <v>242</v>
      </c>
      <c r="E26" s="33" t="s">
        <v>55</v>
      </c>
      <c r="F26" s="32">
        <v>1328.05</v>
      </c>
      <c r="G26" s="31">
        <f t="shared" si="0"/>
        <v>1886</v>
      </c>
      <c r="H26" s="30"/>
      <c r="I26" s="30"/>
      <c r="J26" s="30"/>
      <c r="K26" s="30"/>
      <c r="L26" s="30"/>
      <c r="M26" s="30"/>
    </row>
    <row r="27" spans="1:13" x14ac:dyDescent="0.25">
      <c r="A27" s="33">
        <v>154</v>
      </c>
      <c r="B27" s="34" t="s">
        <v>79</v>
      </c>
      <c r="C27" s="33" t="s">
        <v>241</v>
      </c>
      <c r="D27" s="33" t="s">
        <v>240</v>
      </c>
      <c r="E27" s="33" t="s">
        <v>53</v>
      </c>
      <c r="F27" s="31">
        <v>799.27</v>
      </c>
      <c r="G27" s="31">
        <f t="shared" si="0"/>
        <v>1135</v>
      </c>
      <c r="H27" s="30"/>
      <c r="I27" s="30"/>
      <c r="J27" s="30"/>
      <c r="K27" s="30"/>
      <c r="L27" s="30"/>
      <c r="M27" s="30"/>
    </row>
    <row r="28" spans="1:13" x14ac:dyDescent="0.25">
      <c r="A28" s="33">
        <v>156</v>
      </c>
      <c r="B28" s="34" t="s">
        <v>57</v>
      </c>
      <c r="C28" s="33" t="s">
        <v>138</v>
      </c>
      <c r="D28" s="33" t="s">
        <v>239</v>
      </c>
      <c r="E28" s="33" t="s">
        <v>55</v>
      </c>
      <c r="F28" s="31">
        <v>612.94000000000005</v>
      </c>
      <c r="G28" s="31">
        <f t="shared" si="0"/>
        <v>870</v>
      </c>
      <c r="H28" s="30"/>
      <c r="I28" s="30"/>
      <c r="J28" s="30"/>
      <c r="K28" s="30"/>
      <c r="L28" s="30"/>
      <c r="M28" s="30"/>
    </row>
    <row r="29" spans="1:13" x14ac:dyDescent="0.25">
      <c r="A29" s="33">
        <v>158</v>
      </c>
      <c r="B29" s="34" t="s">
        <v>57</v>
      </c>
      <c r="C29" s="33" t="s">
        <v>238</v>
      </c>
      <c r="D29" s="33" t="s">
        <v>238</v>
      </c>
      <c r="E29" s="33" t="s">
        <v>55</v>
      </c>
      <c r="F29" s="31">
        <v>809.07</v>
      </c>
      <c r="G29" s="31">
        <f t="shared" si="0"/>
        <v>1149</v>
      </c>
      <c r="H29" s="30"/>
      <c r="I29" s="30"/>
      <c r="J29" s="30"/>
      <c r="K29" s="30"/>
      <c r="L29" s="30"/>
      <c r="M29" s="30"/>
    </row>
    <row r="30" spans="1:13" x14ac:dyDescent="0.25">
      <c r="A30" s="33">
        <v>159</v>
      </c>
      <c r="B30" s="34" t="s">
        <v>57</v>
      </c>
      <c r="C30" s="33" t="s">
        <v>237</v>
      </c>
      <c r="D30" s="33" t="s">
        <v>237</v>
      </c>
      <c r="E30" s="33" t="s">
        <v>55</v>
      </c>
      <c r="F30" s="31">
        <v>152.69</v>
      </c>
      <c r="G30" s="31">
        <f t="shared" si="0"/>
        <v>217</v>
      </c>
      <c r="H30" s="30"/>
      <c r="I30" s="30"/>
      <c r="J30" s="30"/>
      <c r="K30" s="30"/>
      <c r="L30" s="30"/>
      <c r="M30" s="30"/>
    </row>
    <row r="31" spans="1:13" ht="28.5" x14ac:dyDescent="0.25">
      <c r="A31" s="33">
        <v>160.1</v>
      </c>
      <c r="B31" s="34" t="s">
        <v>49</v>
      </c>
      <c r="C31" s="33" t="s">
        <v>234</v>
      </c>
      <c r="D31" s="33" t="s">
        <v>236</v>
      </c>
      <c r="E31" s="33" t="s">
        <v>198</v>
      </c>
      <c r="F31" s="31">
        <v>50.3</v>
      </c>
      <c r="G31" s="31">
        <f t="shared" si="0"/>
        <v>71</v>
      </c>
      <c r="H31" s="30"/>
      <c r="I31" s="30"/>
      <c r="J31" s="30"/>
      <c r="K31" s="30"/>
      <c r="L31" s="30"/>
      <c r="M31" s="30"/>
    </row>
    <row r="32" spans="1:13" ht="28.5" x14ac:dyDescent="0.25">
      <c r="A32" s="33">
        <v>160.19999999999999</v>
      </c>
      <c r="B32" s="33" t="s">
        <v>49</v>
      </c>
      <c r="C32" s="33" t="s">
        <v>234</v>
      </c>
      <c r="D32" s="33" t="s">
        <v>235</v>
      </c>
      <c r="E32" s="33" t="s">
        <v>198</v>
      </c>
      <c r="F32" s="31">
        <v>140.75</v>
      </c>
      <c r="G32" s="31">
        <f t="shared" si="0"/>
        <v>200</v>
      </c>
      <c r="H32" s="30"/>
      <c r="I32" s="30"/>
      <c r="J32" s="30"/>
      <c r="K32" s="30"/>
      <c r="L32" s="30"/>
      <c r="M32" s="30"/>
    </row>
    <row r="33" spans="1:13" ht="28.5" x14ac:dyDescent="0.25">
      <c r="A33" s="33">
        <v>160.30000000000001</v>
      </c>
      <c r="B33" s="34" t="s">
        <v>49</v>
      </c>
      <c r="C33" s="33" t="s">
        <v>234</v>
      </c>
      <c r="D33" s="33" t="s">
        <v>233</v>
      </c>
      <c r="E33" s="33" t="s">
        <v>198</v>
      </c>
      <c r="F33" s="31">
        <v>225</v>
      </c>
      <c r="G33" s="31">
        <f t="shared" si="0"/>
        <v>320</v>
      </c>
      <c r="H33" s="30"/>
      <c r="I33" s="30"/>
      <c r="J33" s="30"/>
      <c r="K33" s="30"/>
      <c r="L33" s="30"/>
      <c r="M33" s="30"/>
    </row>
    <row r="34" spans="1:13" x14ac:dyDescent="0.25">
      <c r="A34" s="33">
        <v>161</v>
      </c>
      <c r="B34" s="34" t="s">
        <v>79</v>
      </c>
      <c r="C34" s="33" t="s">
        <v>232</v>
      </c>
      <c r="D34" s="33" t="s">
        <v>231</v>
      </c>
      <c r="E34" s="33" t="s">
        <v>43</v>
      </c>
      <c r="F34" s="32">
        <v>1826</v>
      </c>
      <c r="G34" s="31">
        <f t="shared" si="0"/>
        <v>2593</v>
      </c>
      <c r="H34" s="30"/>
      <c r="I34" s="30"/>
      <c r="J34" s="30"/>
      <c r="K34" s="30"/>
      <c r="L34" s="30"/>
      <c r="M34" s="30"/>
    </row>
    <row r="35" spans="1:13" x14ac:dyDescent="0.25">
      <c r="A35" s="35">
        <v>162</v>
      </c>
      <c r="B35" s="34" t="s">
        <v>49</v>
      </c>
      <c r="C35" s="33" t="s">
        <v>230</v>
      </c>
      <c r="D35" s="33" t="s">
        <v>230</v>
      </c>
      <c r="E35" s="33" t="s">
        <v>43</v>
      </c>
      <c r="F35" s="31">
        <v>716.25</v>
      </c>
      <c r="G35" s="31">
        <f t="shared" ref="G35:G66" si="1">IF(F35&gt;1,ROUND(F35*$K$1,0),F35*$K$1)</f>
        <v>1017</v>
      </c>
      <c r="H35" s="30"/>
      <c r="I35" s="30"/>
      <c r="J35" s="30"/>
      <c r="K35" s="30"/>
      <c r="L35" s="30"/>
      <c r="M35" s="30"/>
    </row>
    <row r="36" spans="1:13" x14ac:dyDescent="0.25">
      <c r="A36" s="35">
        <v>164</v>
      </c>
      <c r="B36" s="34" t="s">
        <v>49</v>
      </c>
      <c r="C36" s="33" t="s">
        <v>229</v>
      </c>
      <c r="D36" s="33" t="s">
        <v>228</v>
      </c>
      <c r="E36" s="33" t="s">
        <v>43</v>
      </c>
      <c r="F36" s="31">
        <v>361.71</v>
      </c>
      <c r="G36" s="31">
        <f t="shared" si="1"/>
        <v>514</v>
      </c>
      <c r="H36" s="30"/>
      <c r="I36" s="30"/>
      <c r="J36" s="30"/>
      <c r="K36" s="30"/>
      <c r="L36" s="30"/>
      <c r="M36" s="30"/>
    </row>
    <row r="37" spans="1:13" x14ac:dyDescent="0.25">
      <c r="A37" s="35">
        <v>165</v>
      </c>
      <c r="B37" s="34" t="s">
        <v>65</v>
      </c>
      <c r="C37" s="33" t="s">
        <v>227</v>
      </c>
      <c r="D37" s="33" t="s">
        <v>227</v>
      </c>
      <c r="E37" s="33" t="s">
        <v>198</v>
      </c>
      <c r="F37" s="31">
        <v>133.08000000000001</v>
      </c>
      <c r="G37" s="31">
        <f t="shared" si="1"/>
        <v>189</v>
      </c>
      <c r="H37" s="30"/>
      <c r="I37" s="30"/>
      <c r="J37" s="30"/>
      <c r="K37" s="30"/>
      <c r="L37" s="30"/>
      <c r="M37" s="30"/>
    </row>
    <row r="38" spans="1:13" x14ac:dyDescent="0.25">
      <c r="A38" s="35">
        <v>166</v>
      </c>
      <c r="B38" s="34" t="s">
        <v>46</v>
      </c>
      <c r="C38" s="33" t="s">
        <v>226</v>
      </c>
      <c r="D38" s="33" t="s">
        <v>226</v>
      </c>
      <c r="E38" s="33" t="s">
        <v>43</v>
      </c>
      <c r="F38" s="32">
        <v>1182.08</v>
      </c>
      <c r="G38" s="31">
        <f t="shared" si="1"/>
        <v>1679</v>
      </c>
      <c r="H38" s="30"/>
      <c r="I38" s="30"/>
      <c r="J38" s="30"/>
      <c r="K38" s="30"/>
      <c r="L38" s="30"/>
      <c r="M38" s="30"/>
    </row>
    <row r="39" spans="1:13" x14ac:dyDescent="0.25">
      <c r="A39" s="35">
        <v>167</v>
      </c>
      <c r="B39" s="34" t="s">
        <v>46</v>
      </c>
      <c r="C39" s="33" t="s">
        <v>225</v>
      </c>
      <c r="D39" s="33" t="s">
        <v>224</v>
      </c>
      <c r="E39" s="33" t="s">
        <v>55</v>
      </c>
      <c r="F39" s="32">
        <v>3019.47</v>
      </c>
      <c r="G39" s="31">
        <f t="shared" si="1"/>
        <v>4288</v>
      </c>
      <c r="H39" s="30"/>
      <c r="I39" s="30"/>
      <c r="J39" s="30"/>
      <c r="K39" s="30"/>
      <c r="L39" s="30"/>
      <c r="M39" s="30"/>
    </row>
    <row r="40" spans="1:13" x14ac:dyDescent="0.25">
      <c r="A40" s="33">
        <v>168</v>
      </c>
      <c r="B40" s="34" t="s">
        <v>57</v>
      </c>
      <c r="C40" s="33" t="s">
        <v>67</v>
      </c>
      <c r="D40" s="33" t="s">
        <v>223</v>
      </c>
      <c r="E40" s="33" t="s">
        <v>55</v>
      </c>
      <c r="F40" s="31">
        <v>689.26</v>
      </c>
      <c r="G40" s="31">
        <f t="shared" si="1"/>
        <v>979</v>
      </c>
      <c r="H40" s="30"/>
      <c r="I40" s="30"/>
      <c r="J40" s="30"/>
      <c r="K40" s="30"/>
      <c r="L40" s="30"/>
      <c r="M40" s="30"/>
    </row>
    <row r="41" spans="1:13" x14ac:dyDescent="0.25">
      <c r="A41" s="33">
        <v>169</v>
      </c>
      <c r="B41" s="34" t="s">
        <v>57</v>
      </c>
      <c r="C41" s="33" t="s">
        <v>222</v>
      </c>
      <c r="D41" s="33" t="s">
        <v>221</v>
      </c>
      <c r="E41" s="33" t="s">
        <v>53</v>
      </c>
      <c r="F41" s="31">
        <v>283.57</v>
      </c>
      <c r="G41" s="31">
        <f t="shared" si="1"/>
        <v>403</v>
      </c>
      <c r="H41" s="30"/>
      <c r="I41" s="30"/>
      <c r="J41" s="30"/>
      <c r="K41" s="30"/>
      <c r="L41" s="30"/>
      <c r="M41" s="30"/>
    </row>
    <row r="42" spans="1:13" x14ac:dyDescent="0.25">
      <c r="A42" s="33">
        <v>170.01</v>
      </c>
      <c r="B42" s="33" t="s">
        <v>57</v>
      </c>
      <c r="C42" s="33" t="s">
        <v>207</v>
      </c>
      <c r="D42" s="33" t="s">
        <v>220</v>
      </c>
      <c r="E42" s="33" t="s">
        <v>55</v>
      </c>
      <c r="F42" s="32">
        <v>1016.44</v>
      </c>
      <c r="G42" s="31">
        <f t="shared" si="1"/>
        <v>1443</v>
      </c>
      <c r="H42" s="30"/>
      <c r="I42" s="30"/>
      <c r="J42" s="30"/>
      <c r="K42" s="30"/>
      <c r="L42" s="30"/>
      <c r="M42" s="30"/>
    </row>
    <row r="43" spans="1:13" x14ac:dyDescent="0.25">
      <c r="A43" s="33">
        <v>170.02</v>
      </c>
      <c r="B43" s="33" t="s">
        <v>57</v>
      </c>
      <c r="C43" s="33" t="s">
        <v>207</v>
      </c>
      <c r="D43" s="33" t="s">
        <v>219</v>
      </c>
      <c r="E43" s="33" t="s">
        <v>55</v>
      </c>
      <c r="F43" s="32">
        <v>1016.44</v>
      </c>
      <c r="G43" s="31">
        <f t="shared" si="1"/>
        <v>1443</v>
      </c>
      <c r="H43" s="30"/>
      <c r="I43" s="30"/>
      <c r="J43" s="30"/>
      <c r="K43" s="30"/>
      <c r="L43" s="30"/>
      <c r="M43" s="30"/>
    </row>
    <row r="44" spans="1:13" x14ac:dyDescent="0.25">
      <c r="A44" s="33">
        <v>170.03</v>
      </c>
      <c r="B44" s="34" t="s">
        <v>57</v>
      </c>
      <c r="C44" s="34" t="s">
        <v>207</v>
      </c>
      <c r="D44" s="33" t="s">
        <v>218</v>
      </c>
      <c r="E44" s="33" t="s">
        <v>55</v>
      </c>
      <c r="F44" s="32">
        <v>349.24</v>
      </c>
      <c r="G44" s="31">
        <f t="shared" si="1"/>
        <v>496</v>
      </c>
      <c r="H44" s="30"/>
      <c r="I44" s="30"/>
      <c r="J44" s="30"/>
      <c r="K44" s="30"/>
      <c r="L44" s="30"/>
      <c r="M44" s="30"/>
    </row>
    <row r="45" spans="1:13" x14ac:dyDescent="0.25">
      <c r="A45" s="33">
        <v>170.04</v>
      </c>
      <c r="B45" s="34" t="s">
        <v>57</v>
      </c>
      <c r="C45" s="34" t="s">
        <v>207</v>
      </c>
      <c r="D45" s="33" t="s">
        <v>217</v>
      </c>
      <c r="E45" s="33" t="s">
        <v>55</v>
      </c>
      <c r="F45" s="32">
        <v>469.7</v>
      </c>
      <c r="G45" s="31">
        <f t="shared" si="1"/>
        <v>667</v>
      </c>
      <c r="H45" s="30"/>
      <c r="I45" s="30"/>
      <c r="J45" s="30"/>
      <c r="K45" s="30"/>
      <c r="L45" s="30"/>
      <c r="M45" s="30"/>
    </row>
    <row r="46" spans="1:13" x14ac:dyDescent="0.25">
      <c r="A46" s="33">
        <v>170.05</v>
      </c>
      <c r="B46" s="34" t="s">
        <v>57</v>
      </c>
      <c r="C46" s="34" t="s">
        <v>207</v>
      </c>
      <c r="D46" s="33" t="s">
        <v>216</v>
      </c>
      <c r="E46" s="33" t="s">
        <v>55</v>
      </c>
      <c r="F46" s="32">
        <v>689.26</v>
      </c>
      <c r="G46" s="31">
        <f t="shared" si="1"/>
        <v>979</v>
      </c>
      <c r="H46" s="30"/>
      <c r="I46" s="30"/>
      <c r="J46" s="30"/>
      <c r="K46" s="30"/>
      <c r="L46" s="30"/>
      <c r="M46" s="30"/>
    </row>
    <row r="47" spans="1:13" x14ac:dyDescent="0.25">
      <c r="A47" s="33">
        <v>170.06</v>
      </c>
      <c r="B47" s="34" t="s">
        <v>57</v>
      </c>
      <c r="C47" s="34" t="s">
        <v>207</v>
      </c>
      <c r="D47" s="33" t="s">
        <v>215</v>
      </c>
      <c r="E47" s="33" t="s">
        <v>55</v>
      </c>
      <c r="F47" s="32">
        <v>809.07</v>
      </c>
      <c r="G47" s="31">
        <f t="shared" si="1"/>
        <v>1149</v>
      </c>
      <c r="H47" s="30"/>
      <c r="I47" s="30"/>
      <c r="J47" s="30"/>
      <c r="K47" s="30"/>
      <c r="L47" s="30"/>
      <c r="M47" s="30"/>
    </row>
    <row r="48" spans="1:13" x14ac:dyDescent="0.25">
      <c r="A48" s="33">
        <v>170.07</v>
      </c>
      <c r="B48" s="34" t="s">
        <v>57</v>
      </c>
      <c r="C48" s="34" t="s">
        <v>207</v>
      </c>
      <c r="D48" s="33" t="s">
        <v>214</v>
      </c>
      <c r="E48" s="33" t="s">
        <v>55</v>
      </c>
      <c r="F48" s="32">
        <v>961.2</v>
      </c>
      <c r="G48" s="31">
        <f t="shared" si="1"/>
        <v>1365</v>
      </c>
      <c r="H48" s="30"/>
      <c r="I48" s="30"/>
      <c r="J48" s="30"/>
      <c r="K48" s="30"/>
      <c r="L48" s="30"/>
      <c r="M48" s="30"/>
    </row>
    <row r="49" spans="1:13" x14ac:dyDescent="0.25">
      <c r="A49" s="33">
        <v>170.08</v>
      </c>
      <c r="B49" s="34" t="s">
        <v>57</v>
      </c>
      <c r="C49" s="34" t="s">
        <v>207</v>
      </c>
      <c r="D49" s="33" t="s">
        <v>213</v>
      </c>
      <c r="E49" s="33" t="s">
        <v>55</v>
      </c>
      <c r="F49" s="32">
        <v>1016.44</v>
      </c>
      <c r="G49" s="31">
        <f t="shared" si="1"/>
        <v>1443</v>
      </c>
      <c r="H49" s="30"/>
      <c r="I49" s="30"/>
      <c r="J49" s="30"/>
      <c r="K49" s="30"/>
      <c r="L49" s="30"/>
      <c r="M49" s="30"/>
    </row>
    <row r="50" spans="1:13" x14ac:dyDescent="0.25">
      <c r="A50" s="33">
        <v>170.09</v>
      </c>
      <c r="B50" s="34" t="s">
        <v>57</v>
      </c>
      <c r="C50" s="34" t="s">
        <v>207</v>
      </c>
      <c r="D50" s="33" t="s">
        <v>212</v>
      </c>
      <c r="E50" s="33" t="s">
        <v>55</v>
      </c>
      <c r="F50" s="32">
        <v>1669.33</v>
      </c>
      <c r="G50" s="31">
        <f t="shared" si="1"/>
        <v>2370</v>
      </c>
      <c r="H50" s="30"/>
      <c r="I50" s="30"/>
      <c r="J50" s="30"/>
      <c r="K50" s="30"/>
      <c r="L50" s="30"/>
      <c r="M50" s="30"/>
    </row>
    <row r="51" spans="1:13" x14ac:dyDescent="0.25">
      <c r="A51" s="35">
        <v>170.1</v>
      </c>
      <c r="B51" s="34" t="s">
        <v>57</v>
      </c>
      <c r="C51" s="34" t="s">
        <v>207</v>
      </c>
      <c r="D51" s="33" t="s">
        <v>211</v>
      </c>
      <c r="E51" s="33" t="s">
        <v>55</v>
      </c>
      <c r="F51" s="32">
        <v>693.5</v>
      </c>
      <c r="G51" s="31">
        <f t="shared" si="1"/>
        <v>985</v>
      </c>
      <c r="H51" s="30"/>
      <c r="I51" s="30"/>
      <c r="J51" s="30"/>
      <c r="K51" s="30"/>
      <c r="L51" s="30"/>
      <c r="M51" s="30"/>
    </row>
    <row r="52" spans="1:13" x14ac:dyDescent="0.25">
      <c r="A52" s="35">
        <v>170.11</v>
      </c>
      <c r="B52" s="34" t="s">
        <v>57</v>
      </c>
      <c r="C52" s="34" t="s">
        <v>207</v>
      </c>
      <c r="D52" s="33" t="s">
        <v>210</v>
      </c>
      <c r="E52" s="33" t="s">
        <v>55</v>
      </c>
      <c r="F52" s="32">
        <v>777.97</v>
      </c>
      <c r="G52" s="31">
        <f t="shared" si="1"/>
        <v>1105</v>
      </c>
      <c r="H52" s="30"/>
      <c r="I52" s="30"/>
      <c r="J52" s="30"/>
      <c r="K52" s="30"/>
      <c r="L52" s="30"/>
      <c r="M52" s="30"/>
    </row>
    <row r="53" spans="1:13" x14ac:dyDescent="0.25">
      <c r="A53" s="35">
        <v>170.12</v>
      </c>
      <c r="B53" s="34" t="s">
        <v>57</v>
      </c>
      <c r="C53" s="34" t="s">
        <v>207</v>
      </c>
      <c r="D53" s="33" t="s">
        <v>209</v>
      </c>
      <c r="E53" s="33" t="s">
        <v>55</v>
      </c>
      <c r="F53" s="32">
        <v>1669.28</v>
      </c>
      <c r="G53" s="31">
        <f t="shared" si="1"/>
        <v>2370</v>
      </c>
      <c r="H53" s="30"/>
      <c r="I53" s="30"/>
      <c r="J53" s="30"/>
      <c r="K53" s="30"/>
      <c r="L53" s="30"/>
      <c r="M53" s="30"/>
    </row>
    <row r="54" spans="1:13" x14ac:dyDescent="0.25">
      <c r="A54" s="35">
        <v>170.13</v>
      </c>
      <c r="B54" s="34" t="s">
        <v>57</v>
      </c>
      <c r="C54" s="34" t="s">
        <v>207</v>
      </c>
      <c r="D54" s="33" t="s">
        <v>208</v>
      </c>
      <c r="E54" s="33" t="s">
        <v>55</v>
      </c>
      <c r="F54" s="32">
        <v>689.26</v>
      </c>
      <c r="G54" s="31">
        <f t="shared" si="1"/>
        <v>979</v>
      </c>
      <c r="H54" s="30"/>
      <c r="I54" s="30"/>
      <c r="J54" s="30"/>
      <c r="K54" s="30"/>
      <c r="L54" s="30"/>
      <c r="M54" s="30"/>
    </row>
    <row r="55" spans="1:13" x14ac:dyDescent="0.25">
      <c r="A55" s="35">
        <v>170.14</v>
      </c>
      <c r="B55" s="34" t="s">
        <v>57</v>
      </c>
      <c r="C55" s="34" t="s">
        <v>207</v>
      </c>
      <c r="D55" s="33" t="s">
        <v>206</v>
      </c>
      <c r="E55" s="33" t="s">
        <v>55</v>
      </c>
      <c r="F55" s="32">
        <v>194.58</v>
      </c>
      <c r="G55" s="31">
        <f t="shared" si="1"/>
        <v>276</v>
      </c>
      <c r="H55" s="30"/>
      <c r="I55" s="30"/>
      <c r="J55" s="30"/>
      <c r="K55" s="30"/>
      <c r="L55" s="30"/>
      <c r="M55" s="30"/>
    </row>
    <row r="56" spans="1:13" ht="28.5" x14ac:dyDescent="0.25">
      <c r="A56" s="33">
        <v>171.1</v>
      </c>
      <c r="B56" s="34" t="s">
        <v>49</v>
      </c>
      <c r="C56" s="33" t="s">
        <v>200</v>
      </c>
      <c r="D56" s="33" t="s">
        <v>205</v>
      </c>
      <c r="E56" s="33" t="s">
        <v>198</v>
      </c>
      <c r="F56" s="31">
        <v>50.3</v>
      </c>
      <c r="G56" s="31">
        <f t="shared" si="1"/>
        <v>71</v>
      </c>
      <c r="H56" s="30"/>
      <c r="I56" s="30"/>
      <c r="J56" s="30"/>
      <c r="K56" s="30"/>
      <c r="L56" s="30"/>
      <c r="M56" s="30"/>
    </row>
    <row r="57" spans="1:13" ht="28.5" x14ac:dyDescent="0.25">
      <c r="A57" s="33">
        <v>171.2</v>
      </c>
      <c r="B57" s="34" t="s">
        <v>49</v>
      </c>
      <c r="C57" s="33" t="s">
        <v>200</v>
      </c>
      <c r="D57" s="33" t="s">
        <v>204</v>
      </c>
      <c r="E57" s="33" t="s">
        <v>198</v>
      </c>
      <c r="F57" s="32">
        <v>140.75</v>
      </c>
      <c r="G57" s="31">
        <f t="shared" si="1"/>
        <v>200</v>
      </c>
      <c r="H57" s="30"/>
      <c r="I57" s="30"/>
      <c r="J57" s="30"/>
      <c r="K57" s="30"/>
      <c r="L57" s="30"/>
      <c r="M57" s="30"/>
    </row>
    <row r="58" spans="1:13" ht="28.5" x14ac:dyDescent="0.25">
      <c r="A58" s="33">
        <v>171.3</v>
      </c>
      <c r="B58" s="34" t="s">
        <v>49</v>
      </c>
      <c r="C58" s="33" t="s">
        <v>200</v>
      </c>
      <c r="D58" s="33" t="s">
        <v>203</v>
      </c>
      <c r="E58" s="33" t="s">
        <v>198</v>
      </c>
      <c r="F58" s="31">
        <v>225</v>
      </c>
      <c r="G58" s="31">
        <f t="shared" si="1"/>
        <v>320</v>
      </c>
      <c r="H58" s="30"/>
      <c r="I58" s="30"/>
      <c r="J58" s="30"/>
      <c r="K58" s="30"/>
      <c r="L58" s="30"/>
      <c r="M58" s="30"/>
    </row>
    <row r="59" spans="1:13" ht="28.5" x14ac:dyDescent="0.25">
      <c r="A59" s="33">
        <v>171.4</v>
      </c>
      <c r="B59" s="34" t="s">
        <v>49</v>
      </c>
      <c r="C59" s="33" t="s">
        <v>200</v>
      </c>
      <c r="D59" s="33" t="s">
        <v>202</v>
      </c>
      <c r="E59" s="33" t="s">
        <v>198</v>
      </c>
      <c r="F59" s="32">
        <v>50.3</v>
      </c>
      <c r="G59" s="31">
        <f t="shared" si="1"/>
        <v>71</v>
      </c>
      <c r="H59" s="30"/>
      <c r="I59" s="30"/>
      <c r="J59" s="30"/>
      <c r="K59" s="30"/>
      <c r="L59" s="30"/>
      <c r="M59" s="30"/>
    </row>
    <row r="60" spans="1:13" ht="42.75" x14ac:dyDescent="0.25">
      <c r="A60" s="33">
        <v>171.5</v>
      </c>
      <c r="B60" s="34" t="s">
        <v>49</v>
      </c>
      <c r="C60" s="33" t="s">
        <v>200</v>
      </c>
      <c r="D60" s="33" t="s">
        <v>201</v>
      </c>
      <c r="E60" s="33" t="s">
        <v>198</v>
      </c>
      <c r="F60" s="32">
        <v>140.75</v>
      </c>
      <c r="G60" s="31">
        <f t="shared" si="1"/>
        <v>200</v>
      </c>
      <c r="H60" s="30"/>
      <c r="I60" s="30"/>
      <c r="J60" s="30"/>
      <c r="K60" s="30"/>
      <c r="L60" s="30"/>
      <c r="M60" s="30"/>
    </row>
    <row r="61" spans="1:13" ht="28.5" x14ac:dyDescent="0.25">
      <c r="A61" s="33">
        <v>171.6</v>
      </c>
      <c r="B61" s="34" t="s">
        <v>49</v>
      </c>
      <c r="C61" s="33" t="s">
        <v>200</v>
      </c>
      <c r="D61" s="33" t="s">
        <v>199</v>
      </c>
      <c r="E61" s="33" t="s">
        <v>198</v>
      </c>
      <c r="F61" s="32">
        <v>225</v>
      </c>
      <c r="G61" s="31">
        <f t="shared" si="1"/>
        <v>320</v>
      </c>
      <c r="H61" s="30"/>
      <c r="I61" s="30"/>
      <c r="J61" s="30"/>
      <c r="K61" s="30"/>
      <c r="L61" s="30"/>
      <c r="M61" s="30"/>
    </row>
    <row r="62" spans="1:13" x14ac:dyDescent="0.25">
      <c r="A62" s="33">
        <v>172</v>
      </c>
      <c r="B62" s="34" t="s">
        <v>57</v>
      </c>
      <c r="C62" s="33" t="s">
        <v>197</v>
      </c>
      <c r="D62" s="33" t="s">
        <v>196</v>
      </c>
      <c r="E62" s="33" t="s">
        <v>43</v>
      </c>
      <c r="F62" s="31">
        <v>833.1</v>
      </c>
      <c r="G62" s="31">
        <f t="shared" si="1"/>
        <v>1183</v>
      </c>
      <c r="H62" s="30"/>
      <c r="I62" s="30"/>
      <c r="J62" s="30"/>
      <c r="K62" s="30"/>
      <c r="L62" s="30"/>
      <c r="M62" s="30"/>
    </row>
    <row r="63" spans="1:13" x14ac:dyDescent="0.25">
      <c r="A63" s="33">
        <v>174</v>
      </c>
      <c r="B63" s="34" t="s">
        <v>57</v>
      </c>
      <c r="C63" s="33" t="s">
        <v>195</v>
      </c>
      <c r="D63" s="33" t="s">
        <v>194</v>
      </c>
      <c r="E63" s="33" t="s">
        <v>55</v>
      </c>
      <c r="F63" s="32">
        <v>1040.26</v>
      </c>
      <c r="G63" s="31">
        <f t="shared" si="1"/>
        <v>1477</v>
      </c>
      <c r="H63" s="30"/>
      <c r="I63" s="30"/>
      <c r="J63" s="30"/>
      <c r="K63" s="30"/>
      <c r="L63" s="30"/>
      <c r="M63" s="30"/>
    </row>
    <row r="64" spans="1:13" x14ac:dyDescent="0.25">
      <c r="A64" s="33">
        <v>175</v>
      </c>
      <c r="B64" s="34" t="s">
        <v>57</v>
      </c>
      <c r="C64" s="33" t="s">
        <v>193</v>
      </c>
      <c r="D64" s="33" t="s">
        <v>192</v>
      </c>
      <c r="E64" s="33" t="s">
        <v>55</v>
      </c>
      <c r="F64" s="31">
        <v>961.2</v>
      </c>
      <c r="G64" s="31">
        <f t="shared" si="1"/>
        <v>1365</v>
      </c>
      <c r="H64" s="30"/>
      <c r="I64" s="30"/>
      <c r="J64" s="30"/>
      <c r="K64" s="30"/>
      <c r="L64" s="30"/>
      <c r="M64" s="30"/>
    </row>
    <row r="65" spans="1:13" x14ac:dyDescent="0.25">
      <c r="A65" s="33">
        <v>177</v>
      </c>
      <c r="B65" s="34" t="s">
        <v>57</v>
      </c>
      <c r="C65" s="33" t="s">
        <v>191</v>
      </c>
      <c r="D65" s="33" t="s">
        <v>190</v>
      </c>
      <c r="E65" s="33" t="s">
        <v>55</v>
      </c>
      <c r="F65" s="32">
        <v>2447.3000000000002</v>
      </c>
      <c r="G65" s="31">
        <f t="shared" si="1"/>
        <v>3475</v>
      </c>
      <c r="H65" s="30"/>
      <c r="I65" s="30"/>
      <c r="J65" s="30"/>
      <c r="K65" s="30"/>
      <c r="L65" s="30"/>
      <c r="M65" s="30"/>
    </row>
    <row r="66" spans="1:13" x14ac:dyDescent="0.25">
      <c r="A66" s="33">
        <v>179</v>
      </c>
      <c r="B66" s="34" t="s">
        <v>57</v>
      </c>
      <c r="C66" s="33" t="s">
        <v>189</v>
      </c>
      <c r="D66" s="33" t="s">
        <v>188</v>
      </c>
      <c r="E66" s="33" t="s">
        <v>55</v>
      </c>
      <c r="F66" s="32">
        <v>1822.02</v>
      </c>
      <c r="G66" s="31">
        <f t="shared" si="1"/>
        <v>2587</v>
      </c>
      <c r="H66" s="30"/>
      <c r="I66" s="30"/>
      <c r="J66" s="30"/>
      <c r="K66" s="30"/>
      <c r="L66" s="30"/>
      <c r="M66" s="30"/>
    </row>
    <row r="67" spans="1:13" x14ac:dyDescent="0.25">
      <c r="A67" s="35">
        <v>180</v>
      </c>
      <c r="B67" s="34" t="s">
        <v>57</v>
      </c>
      <c r="C67" s="33" t="s">
        <v>187</v>
      </c>
      <c r="D67" s="33" t="s">
        <v>186</v>
      </c>
      <c r="E67" s="33" t="s">
        <v>55</v>
      </c>
      <c r="F67" s="32">
        <v>1123.73</v>
      </c>
      <c r="G67" s="31">
        <f t="shared" ref="G67:G98" si="2">IF(F67&gt;1,ROUND(F67*$K$1,0),F67*$K$1)</f>
        <v>1596</v>
      </c>
      <c r="H67" s="30"/>
      <c r="I67" s="30"/>
      <c r="J67" s="30"/>
      <c r="K67" s="30"/>
      <c r="L67" s="30"/>
      <c r="M67" s="30"/>
    </row>
    <row r="68" spans="1:13" x14ac:dyDescent="0.25">
      <c r="A68" s="35">
        <v>5</v>
      </c>
      <c r="B68" s="34" t="s">
        <v>65</v>
      </c>
      <c r="C68" s="33" t="s">
        <v>185</v>
      </c>
      <c r="D68" s="33" t="s">
        <v>185</v>
      </c>
      <c r="E68" s="33" t="s">
        <v>184</v>
      </c>
      <c r="F68" s="32">
        <v>1581.62</v>
      </c>
      <c r="G68" s="31">
        <f t="shared" si="2"/>
        <v>2246</v>
      </c>
      <c r="H68" s="30"/>
      <c r="I68" s="30"/>
      <c r="J68" s="30"/>
      <c r="K68" s="30"/>
      <c r="L68" s="30"/>
      <c r="M68" s="30"/>
    </row>
    <row r="69" spans="1:13" x14ac:dyDescent="0.25">
      <c r="A69" s="35">
        <v>83</v>
      </c>
      <c r="B69" s="34" t="s">
        <v>79</v>
      </c>
      <c r="C69" s="33" t="s">
        <v>183</v>
      </c>
      <c r="D69" s="33" t="s">
        <v>182</v>
      </c>
      <c r="E69" s="33" t="s">
        <v>55</v>
      </c>
      <c r="F69" s="32">
        <v>1100</v>
      </c>
      <c r="G69" s="31">
        <f t="shared" si="2"/>
        <v>1562</v>
      </c>
      <c r="H69" s="30"/>
      <c r="I69" s="30"/>
      <c r="J69" s="30"/>
      <c r="K69" s="30"/>
      <c r="L69" s="30"/>
      <c r="M69" s="30"/>
    </row>
    <row r="70" spans="1:13" x14ac:dyDescent="0.25">
      <c r="A70" s="35">
        <v>6</v>
      </c>
      <c r="B70" s="34" t="s">
        <v>49</v>
      </c>
      <c r="C70" s="33" t="s">
        <v>181</v>
      </c>
      <c r="D70" s="33" t="s">
        <v>181</v>
      </c>
      <c r="E70" s="33" t="s">
        <v>43</v>
      </c>
      <c r="F70" s="32">
        <v>1800</v>
      </c>
      <c r="G70" s="31">
        <f t="shared" si="2"/>
        <v>2556</v>
      </c>
      <c r="H70" s="30"/>
      <c r="I70" s="30"/>
      <c r="J70" s="30"/>
      <c r="K70" s="30"/>
      <c r="L70" s="30"/>
      <c r="M70" s="30"/>
    </row>
    <row r="71" spans="1:13" x14ac:dyDescent="0.25">
      <c r="A71" s="35">
        <v>9</v>
      </c>
      <c r="B71" s="34" t="s">
        <v>57</v>
      </c>
      <c r="C71" s="33" t="s">
        <v>180</v>
      </c>
      <c r="D71" s="33" t="s">
        <v>180</v>
      </c>
      <c r="E71" s="33" t="s">
        <v>55</v>
      </c>
      <c r="F71" s="32">
        <v>1294.18</v>
      </c>
      <c r="G71" s="31">
        <f t="shared" si="2"/>
        <v>1838</v>
      </c>
      <c r="H71" s="30"/>
      <c r="I71" s="30"/>
      <c r="J71" s="30"/>
      <c r="K71" s="30"/>
      <c r="L71" s="30"/>
      <c r="M71" s="30"/>
    </row>
    <row r="72" spans="1:13" x14ac:dyDescent="0.25">
      <c r="A72" s="33">
        <v>11</v>
      </c>
      <c r="B72" s="34" t="s">
        <v>57</v>
      </c>
      <c r="C72" s="33" t="s">
        <v>179</v>
      </c>
      <c r="D72" s="33" t="s">
        <v>179</v>
      </c>
      <c r="E72" s="33" t="s">
        <v>55</v>
      </c>
      <c r="F72" s="31">
        <v>777.97</v>
      </c>
      <c r="G72" s="31">
        <f t="shared" si="2"/>
        <v>1105</v>
      </c>
      <c r="H72" s="30"/>
      <c r="I72" s="30"/>
      <c r="J72" s="30"/>
      <c r="K72" s="30"/>
      <c r="L72" s="30"/>
      <c r="M72" s="30"/>
    </row>
    <row r="73" spans="1:13" x14ac:dyDescent="0.25">
      <c r="A73" s="33">
        <v>13</v>
      </c>
      <c r="B73" s="34" t="s">
        <v>79</v>
      </c>
      <c r="C73" s="33" t="s">
        <v>178</v>
      </c>
      <c r="D73" s="33" t="s">
        <v>178</v>
      </c>
      <c r="E73" s="33" t="s">
        <v>63</v>
      </c>
      <c r="F73" s="31">
        <v>216</v>
      </c>
      <c r="G73" s="31">
        <f t="shared" si="2"/>
        <v>307</v>
      </c>
      <c r="H73" s="30"/>
      <c r="I73" s="30"/>
      <c r="J73" s="30"/>
      <c r="K73" s="30"/>
      <c r="L73" s="30"/>
      <c r="M73" s="30"/>
    </row>
    <row r="74" spans="1:13" x14ac:dyDescent="0.25">
      <c r="A74" s="33">
        <v>15</v>
      </c>
      <c r="B74" s="34" t="s">
        <v>57</v>
      </c>
      <c r="C74" s="33" t="s">
        <v>177</v>
      </c>
      <c r="D74" s="33" t="s">
        <v>177</v>
      </c>
      <c r="E74" s="33" t="s">
        <v>55</v>
      </c>
      <c r="F74" s="32">
        <v>1218.56</v>
      </c>
      <c r="G74" s="31">
        <f t="shared" si="2"/>
        <v>1730</v>
      </c>
      <c r="H74" s="30"/>
      <c r="I74" s="30"/>
      <c r="J74" s="30"/>
      <c r="K74" s="30"/>
      <c r="L74" s="30"/>
      <c r="M74" s="30"/>
    </row>
    <row r="75" spans="1:13" x14ac:dyDescent="0.25">
      <c r="A75" s="33">
        <v>12</v>
      </c>
      <c r="B75" s="34" t="s">
        <v>57</v>
      </c>
      <c r="C75" s="33" t="s">
        <v>176</v>
      </c>
      <c r="D75" s="33" t="s">
        <v>175</v>
      </c>
      <c r="E75" s="33" t="s">
        <v>55</v>
      </c>
      <c r="F75" s="31">
        <v>727.07</v>
      </c>
      <c r="G75" s="31">
        <f t="shared" si="2"/>
        <v>1032</v>
      </c>
      <c r="H75" s="30"/>
      <c r="I75" s="30"/>
      <c r="J75" s="30"/>
      <c r="K75" s="30"/>
      <c r="L75" s="30"/>
      <c r="M75" s="30"/>
    </row>
    <row r="76" spans="1:13" x14ac:dyDescent="0.25">
      <c r="A76" s="33">
        <v>17</v>
      </c>
      <c r="B76" s="34" t="s">
        <v>57</v>
      </c>
      <c r="C76" s="33" t="s">
        <v>174</v>
      </c>
      <c r="D76" s="33" t="s">
        <v>174</v>
      </c>
      <c r="E76" s="33" t="s">
        <v>55</v>
      </c>
      <c r="F76" s="31">
        <v>777.97</v>
      </c>
      <c r="G76" s="31">
        <f t="shared" si="2"/>
        <v>1105</v>
      </c>
      <c r="H76" s="30"/>
      <c r="I76" s="30"/>
      <c r="J76" s="30"/>
      <c r="K76" s="30"/>
      <c r="L76" s="30"/>
      <c r="M76" s="30"/>
    </row>
    <row r="77" spans="1:13" x14ac:dyDescent="0.25">
      <c r="A77" s="33">
        <v>18</v>
      </c>
      <c r="B77" s="34" t="s">
        <v>57</v>
      </c>
      <c r="C77" s="33" t="s">
        <v>173</v>
      </c>
      <c r="D77" s="33" t="s">
        <v>173</v>
      </c>
      <c r="E77" s="33" t="s">
        <v>55</v>
      </c>
      <c r="F77" s="32">
        <v>1016.44</v>
      </c>
      <c r="G77" s="31">
        <f t="shared" si="2"/>
        <v>1443</v>
      </c>
      <c r="H77" s="30"/>
      <c r="I77" s="30"/>
      <c r="J77" s="30"/>
      <c r="K77" s="30"/>
      <c r="L77" s="30"/>
      <c r="M77" s="30"/>
    </row>
    <row r="78" spans="1:13" x14ac:dyDescent="0.25">
      <c r="A78" s="33">
        <v>20</v>
      </c>
      <c r="B78" s="34" t="s">
        <v>79</v>
      </c>
      <c r="C78" s="33" t="s">
        <v>172</v>
      </c>
      <c r="D78" s="33" t="s">
        <v>172</v>
      </c>
      <c r="E78" s="33" t="s">
        <v>53</v>
      </c>
      <c r="F78" s="31">
        <v>155.59</v>
      </c>
      <c r="G78" s="31">
        <f t="shared" si="2"/>
        <v>221</v>
      </c>
      <c r="H78" s="30"/>
      <c r="I78" s="30"/>
      <c r="J78" s="30"/>
      <c r="K78" s="30"/>
      <c r="L78" s="30"/>
      <c r="M78" s="30"/>
    </row>
    <row r="79" spans="1:13" x14ac:dyDescent="0.25">
      <c r="A79" s="33">
        <v>21</v>
      </c>
      <c r="B79" s="34" t="s">
        <v>57</v>
      </c>
      <c r="C79" s="33" t="s">
        <v>171</v>
      </c>
      <c r="D79" s="33" t="s">
        <v>171</v>
      </c>
      <c r="E79" s="33" t="s">
        <v>55</v>
      </c>
      <c r="F79" s="32">
        <v>777.97</v>
      </c>
      <c r="G79" s="31">
        <f t="shared" si="2"/>
        <v>1105</v>
      </c>
      <c r="H79" s="30"/>
      <c r="I79" s="30"/>
      <c r="J79" s="30"/>
      <c r="K79" s="30"/>
      <c r="L79" s="30"/>
      <c r="M79" s="30"/>
    </row>
    <row r="80" spans="1:13" x14ac:dyDescent="0.25">
      <c r="A80" s="33">
        <v>22</v>
      </c>
      <c r="B80" s="34" t="s">
        <v>57</v>
      </c>
      <c r="C80" s="33" t="s">
        <v>170</v>
      </c>
      <c r="D80" s="33" t="s">
        <v>170</v>
      </c>
      <c r="E80" s="33" t="s">
        <v>55</v>
      </c>
      <c r="F80" s="32">
        <v>1016.44</v>
      </c>
      <c r="G80" s="31">
        <f t="shared" si="2"/>
        <v>1443</v>
      </c>
      <c r="H80" s="30"/>
      <c r="I80" s="30"/>
      <c r="J80" s="30"/>
      <c r="K80" s="30"/>
      <c r="L80" s="30"/>
      <c r="M80" s="30"/>
    </row>
    <row r="81" spans="1:13" x14ac:dyDescent="0.25">
      <c r="A81" s="33">
        <v>23</v>
      </c>
      <c r="B81" s="34" t="s">
        <v>57</v>
      </c>
      <c r="C81" s="33" t="s">
        <v>169</v>
      </c>
      <c r="D81" s="33" t="s">
        <v>169</v>
      </c>
      <c r="E81" s="33" t="s">
        <v>55</v>
      </c>
      <c r="F81" s="31">
        <v>689.26</v>
      </c>
      <c r="G81" s="31">
        <f t="shared" si="2"/>
        <v>979</v>
      </c>
      <c r="H81" s="30"/>
      <c r="I81" s="30"/>
      <c r="J81" s="30"/>
      <c r="K81" s="30"/>
      <c r="L81" s="30"/>
      <c r="M81" s="30"/>
    </row>
    <row r="82" spans="1:13" x14ac:dyDescent="0.25">
      <c r="A82" s="33">
        <v>24</v>
      </c>
      <c r="B82" s="34" t="s">
        <v>79</v>
      </c>
      <c r="C82" s="33" t="s">
        <v>168</v>
      </c>
      <c r="D82" s="33" t="s">
        <v>167</v>
      </c>
      <c r="E82" s="33" t="s">
        <v>55</v>
      </c>
      <c r="F82" s="32">
        <v>1100</v>
      </c>
      <c r="G82" s="31">
        <f t="shared" si="2"/>
        <v>1562</v>
      </c>
      <c r="H82" s="30"/>
      <c r="I82" s="30"/>
      <c r="J82" s="30"/>
      <c r="K82" s="30"/>
      <c r="L82" s="30"/>
      <c r="M82" s="30"/>
    </row>
    <row r="83" spans="1:13" x14ac:dyDescent="0.25">
      <c r="A83" s="35">
        <v>25</v>
      </c>
      <c r="B83" s="34" t="s">
        <v>57</v>
      </c>
      <c r="C83" s="33" t="s">
        <v>166</v>
      </c>
      <c r="D83" s="33" t="s">
        <v>165</v>
      </c>
      <c r="E83" s="33" t="s">
        <v>43</v>
      </c>
      <c r="F83" s="32">
        <v>1785.49</v>
      </c>
      <c r="G83" s="31">
        <f t="shared" si="2"/>
        <v>2535</v>
      </c>
      <c r="H83" s="30"/>
      <c r="I83" s="30"/>
      <c r="J83" s="30"/>
      <c r="K83" s="30"/>
      <c r="L83" s="30"/>
      <c r="M83" s="30"/>
    </row>
    <row r="84" spans="1:13" x14ac:dyDescent="0.25">
      <c r="A84" s="35">
        <v>26</v>
      </c>
      <c r="B84" s="34" t="s">
        <v>49</v>
      </c>
      <c r="C84" s="33" t="s">
        <v>164</v>
      </c>
      <c r="D84" s="33" t="s">
        <v>163</v>
      </c>
      <c r="E84" s="33" t="s">
        <v>43</v>
      </c>
      <c r="F84" s="31">
        <v>774.26</v>
      </c>
      <c r="G84" s="31">
        <f t="shared" si="2"/>
        <v>1099</v>
      </c>
      <c r="H84" s="30"/>
      <c r="I84" s="30"/>
      <c r="J84" s="30"/>
      <c r="K84" s="30"/>
      <c r="L84" s="30"/>
      <c r="M84" s="30"/>
    </row>
    <row r="85" spans="1:13" x14ac:dyDescent="0.25">
      <c r="A85" s="35">
        <v>27</v>
      </c>
      <c r="B85" s="34" t="s">
        <v>79</v>
      </c>
      <c r="C85" s="33" t="s">
        <v>162</v>
      </c>
      <c r="D85" s="33" t="s">
        <v>162</v>
      </c>
      <c r="E85" s="33" t="s">
        <v>63</v>
      </c>
      <c r="F85" s="31">
        <v>197</v>
      </c>
      <c r="G85" s="31">
        <f t="shared" si="2"/>
        <v>280</v>
      </c>
      <c r="H85" s="30"/>
      <c r="I85" s="30"/>
      <c r="J85" s="30"/>
      <c r="K85" s="30"/>
      <c r="L85" s="30"/>
      <c r="M85" s="30"/>
    </row>
    <row r="86" spans="1:13" x14ac:dyDescent="0.25">
      <c r="A86" s="35">
        <v>8</v>
      </c>
      <c r="B86" s="34" t="s">
        <v>76</v>
      </c>
      <c r="C86" s="33" t="s">
        <v>161</v>
      </c>
      <c r="D86" s="33" t="s">
        <v>160</v>
      </c>
      <c r="E86" s="33" t="s">
        <v>43</v>
      </c>
      <c r="F86" s="32">
        <v>550</v>
      </c>
      <c r="G86" s="31">
        <f t="shared" si="2"/>
        <v>781</v>
      </c>
      <c r="H86" s="30"/>
      <c r="I86" s="30"/>
      <c r="J86" s="30"/>
      <c r="K86" s="30"/>
      <c r="L86" s="30"/>
      <c r="M86" s="30"/>
    </row>
    <row r="87" spans="1:13" x14ac:dyDescent="0.25">
      <c r="A87" s="35">
        <v>43</v>
      </c>
      <c r="B87" s="34" t="s">
        <v>76</v>
      </c>
      <c r="C87" s="33" t="s">
        <v>159</v>
      </c>
      <c r="D87" s="33" t="s">
        <v>158</v>
      </c>
      <c r="E87" s="33" t="s">
        <v>43</v>
      </c>
      <c r="F87" s="32">
        <v>1200</v>
      </c>
      <c r="G87" s="31">
        <f t="shared" si="2"/>
        <v>1704</v>
      </c>
      <c r="H87" s="30"/>
      <c r="I87" s="30"/>
      <c r="J87" s="30"/>
      <c r="K87" s="30"/>
      <c r="L87" s="30"/>
      <c r="M87" s="30"/>
    </row>
    <row r="88" spans="1:13" x14ac:dyDescent="0.25">
      <c r="A88" s="33">
        <v>28</v>
      </c>
      <c r="B88" s="34" t="s">
        <v>49</v>
      </c>
      <c r="C88" s="33" t="s">
        <v>157</v>
      </c>
      <c r="D88" s="33" t="s">
        <v>157</v>
      </c>
      <c r="E88" s="33" t="s">
        <v>43</v>
      </c>
      <c r="F88" s="32">
        <v>1687.5</v>
      </c>
      <c r="G88" s="31">
        <f t="shared" si="2"/>
        <v>2396</v>
      </c>
      <c r="H88" s="30"/>
      <c r="I88" s="30"/>
      <c r="J88" s="30"/>
      <c r="K88" s="30"/>
      <c r="L88" s="30"/>
      <c r="M88" s="30"/>
    </row>
    <row r="89" spans="1:13" x14ac:dyDescent="0.25">
      <c r="A89" s="33">
        <v>29.2</v>
      </c>
      <c r="B89" s="34" t="s">
        <v>79</v>
      </c>
      <c r="C89" s="33" t="s">
        <v>155</v>
      </c>
      <c r="D89" s="33" t="s">
        <v>156</v>
      </c>
      <c r="E89" s="33" t="s">
        <v>55</v>
      </c>
      <c r="F89" s="31">
        <v>687.38</v>
      </c>
      <c r="G89" s="31">
        <f t="shared" si="2"/>
        <v>976</v>
      </c>
      <c r="H89" s="30"/>
      <c r="I89" s="30"/>
      <c r="J89" s="30"/>
      <c r="K89" s="30"/>
      <c r="L89" s="30"/>
      <c r="M89" s="30"/>
    </row>
    <row r="90" spans="1:13" x14ac:dyDescent="0.25">
      <c r="A90" s="33">
        <v>29.1</v>
      </c>
      <c r="B90" s="34" t="s">
        <v>57</v>
      </c>
      <c r="C90" s="33" t="s">
        <v>155</v>
      </c>
      <c r="D90" s="33" t="s">
        <v>154</v>
      </c>
      <c r="E90" s="33" t="s">
        <v>55</v>
      </c>
      <c r="F90" s="32">
        <v>1016.44</v>
      </c>
      <c r="G90" s="31">
        <f t="shared" si="2"/>
        <v>1443</v>
      </c>
      <c r="H90" s="30"/>
      <c r="I90" s="30"/>
      <c r="J90" s="30"/>
      <c r="K90" s="30"/>
      <c r="L90" s="30"/>
      <c r="M90" s="30"/>
    </row>
    <row r="91" spans="1:13" x14ac:dyDescent="0.25">
      <c r="A91" s="33">
        <v>30</v>
      </c>
      <c r="B91" s="34" t="s">
        <v>79</v>
      </c>
      <c r="C91" s="33" t="s">
        <v>153</v>
      </c>
      <c r="D91" s="33" t="s">
        <v>153</v>
      </c>
      <c r="E91" s="33" t="s">
        <v>55</v>
      </c>
      <c r="F91" s="31">
        <v>686.34</v>
      </c>
      <c r="G91" s="31">
        <f t="shared" si="2"/>
        <v>975</v>
      </c>
      <c r="H91" s="30"/>
      <c r="I91" s="30"/>
      <c r="J91" s="30"/>
      <c r="K91" s="30"/>
      <c r="L91" s="30"/>
      <c r="M91" s="30"/>
    </row>
    <row r="92" spans="1:13" x14ac:dyDescent="0.25">
      <c r="A92" s="33">
        <v>31</v>
      </c>
      <c r="B92" s="34" t="s">
        <v>65</v>
      </c>
      <c r="C92" s="33" t="s">
        <v>152</v>
      </c>
      <c r="D92" s="33" t="s">
        <v>152</v>
      </c>
      <c r="E92" s="33" t="s">
        <v>63</v>
      </c>
      <c r="F92" s="31">
        <v>912.75</v>
      </c>
      <c r="G92" s="31">
        <f t="shared" si="2"/>
        <v>1296</v>
      </c>
      <c r="H92" s="30"/>
      <c r="I92" s="30"/>
      <c r="J92" s="30"/>
      <c r="K92" s="30"/>
      <c r="L92" s="30"/>
      <c r="M92" s="30"/>
    </row>
    <row r="93" spans="1:13" x14ac:dyDescent="0.25">
      <c r="A93" s="33">
        <v>32</v>
      </c>
      <c r="B93" s="34" t="s">
        <v>65</v>
      </c>
      <c r="C93" s="33" t="s">
        <v>151</v>
      </c>
      <c r="D93" s="33" t="s">
        <v>151</v>
      </c>
      <c r="E93" s="33" t="s">
        <v>99</v>
      </c>
      <c r="F93" s="32">
        <v>912.75</v>
      </c>
      <c r="G93" s="31">
        <f t="shared" si="2"/>
        <v>1296</v>
      </c>
      <c r="H93" s="30"/>
      <c r="I93" s="30"/>
      <c r="J93" s="30"/>
      <c r="K93" s="30"/>
      <c r="L93" s="30"/>
      <c r="M93" s="30"/>
    </row>
    <row r="94" spans="1:13" x14ac:dyDescent="0.25">
      <c r="A94" s="33">
        <v>35</v>
      </c>
      <c r="B94" s="34" t="s">
        <v>57</v>
      </c>
      <c r="C94" s="33" t="s">
        <v>150</v>
      </c>
      <c r="D94" s="33" t="s">
        <v>150</v>
      </c>
      <c r="E94" s="33" t="s">
        <v>55</v>
      </c>
      <c r="F94" s="32">
        <v>1669.33</v>
      </c>
      <c r="G94" s="31">
        <f t="shared" si="2"/>
        <v>2370</v>
      </c>
      <c r="H94" s="30"/>
      <c r="I94" s="30"/>
      <c r="J94" s="30"/>
      <c r="K94" s="30"/>
      <c r="L94" s="30"/>
      <c r="M94" s="30"/>
    </row>
    <row r="95" spans="1:13" x14ac:dyDescent="0.25">
      <c r="A95" s="33">
        <v>36</v>
      </c>
      <c r="B95" s="34" t="s">
        <v>79</v>
      </c>
      <c r="C95" s="33" t="s">
        <v>149</v>
      </c>
      <c r="D95" s="33" t="s">
        <v>149</v>
      </c>
      <c r="E95" s="33" t="s">
        <v>55</v>
      </c>
      <c r="F95" s="32">
        <v>1016.44</v>
      </c>
      <c r="G95" s="31">
        <f t="shared" si="2"/>
        <v>1443</v>
      </c>
      <c r="H95" s="30"/>
      <c r="I95" s="30"/>
      <c r="J95" s="30"/>
      <c r="K95" s="30"/>
      <c r="L95" s="30"/>
      <c r="M95" s="30"/>
    </row>
    <row r="96" spans="1:13" x14ac:dyDescent="0.25">
      <c r="A96" s="33">
        <v>123</v>
      </c>
      <c r="B96" s="34" t="s">
        <v>57</v>
      </c>
      <c r="C96" s="33" t="s">
        <v>148</v>
      </c>
      <c r="D96" s="33" t="s">
        <v>147</v>
      </c>
      <c r="E96" s="33" t="s">
        <v>55</v>
      </c>
      <c r="F96" s="32">
        <v>1016.44</v>
      </c>
      <c r="G96" s="31">
        <f t="shared" si="2"/>
        <v>1443</v>
      </c>
      <c r="H96" s="30"/>
      <c r="I96" s="30"/>
      <c r="J96" s="30"/>
      <c r="K96" s="30"/>
      <c r="L96" s="30"/>
      <c r="M96" s="30"/>
    </row>
    <row r="97" spans="1:13" x14ac:dyDescent="0.25">
      <c r="A97" s="33">
        <v>38.200000000000003</v>
      </c>
      <c r="B97" s="34" t="s">
        <v>79</v>
      </c>
      <c r="C97" s="33" t="s">
        <v>145</v>
      </c>
      <c r="D97" s="33" t="s">
        <v>146</v>
      </c>
      <c r="E97" s="33" t="s">
        <v>55</v>
      </c>
      <c r="F97" s="31">
        <v>605.59</v>
      </c>
      <c r="G97" s="31">
        <f t="shared" si="2"/>
        <v>860</v>
      </c>
      <c r="H97" s="30"/>
      <c r="I97" s="30"/>
      <c r="J97" s="30"/>
      <c r="K97" s="30"/>
      <c r="L97" s="30"/>
      <c r="M97" s="30"/>
    </row>
    <row r="98" spans="1:13" x14ac:dyDescent="0.25">
      <c r="A98" s="33">
        <v>38.1</v>
      </c>
      <c r="B98" s="34" t="s">
        <v>57</v>
      </c>
      <c r="C98" s="33" t="s">
        <v>145</v>
      </c>
      <c r="D98" s="33" t="s">
        <v>144</v>
      </c>
      <c r="E98" s="33" t="s">
        <v>55</v>
      </c>
      <c r="F98" s="31">
        <v>469.7</v>
      </c>
      <c r="G98" s="31">
        <f t="shared" si="2"/>
        <v>667</v>
      </c>
      <c r="H98" s="30"/>
      <c r="I98" s="30"/>
      <c r="J98" s="30"/>
      <c r="K98" s="30"/>
      <c r="L98" s="30"/>
      <c r="M98" s="30"/>
    </row>
    <row r="99" spans="1:13" x14ac:dyDescent="0.25">
      <c r="A99" s="35">
        <v>42</v>
      </c>
      <c r="B99" s="34" t="s">
        <v>57</v>
      </c>
      <c r="C99" s="33" t="s">
        <v>143</v>
      </c>
      <c r="D99" s="33" t="s">
        <v>143</v>
      </c>
      <c r="E99" s="33" t="s">
        <v>55</v>
      </c>
      <c r="F99" s="32">
        <v>1123.73</v>
      </c>
      <c r="G99" s="31">
        <f t="shared" ref="G99:G130" si="3">IF(F99&gt;1,ROUND(F99*$K$1,0),F99*$K$1)</f>
        <v>1596</v>
      </c>
      <c r="H99" s="30"/>
      <c r="I99" s="30"/>
      <c r="J99" s="30"/>
      <c r="K99" s="30"/>
      <c r="L99" s="30"/>
      <c r="M99" s="30"/>
    </row>
    <row r="100" spans="1:13" x14ac:dyDescent="0.25">
      <c r="A100" s="35">
        <v>44</v>
      </c>
      <c r="B100" s="34" t="s">
        <v>57</v>
      </c>
      <c r="C100" s="33" t="s">
        <v>142</v>
      </c>
      <c r="D100" s="33" t="s">
        <v>142</v>
      </c>
      <c r="E100" s="33" t="s">
        <v>55</v>
      </c>
      <c r="F100" s="32">
        <v>1744.95</v>
      </c>
      <c r="G100" s="31">
        <f t="shared" si="3"/>
        <v>2478</v>
      </c>
      <c r="H100" s="30"/>
      <c r="I100" s="30"/>
      <c r="J100" s="30"/>
      <c r="K100" s="30"/>
      <c r="L100" s="30"/>
      <c r="M100" s="30"/>
    </row>
    <row r="101" spans="1:13" x14ac:dyDescent="0.25">
      <c r="A101" s="35">
        <v>39</v>
      </c>
      <c r="B101" s="34" t="s">
        <v>46</v>
      </c>
      <c r="C101" s="33" t="s">
        <v>141</v>
      </c>
      <c r="D101" s="33" t="s">
        <v>140</v>
      </c>
      <c r="E101" s="33" t="s">
        <v>43</v>
      </c>
      <c r="F101" s="32">
        <v>7712.07</v>
      </c>
      <c r="G101" s="31">
        <f t="shared" si="3"/>
        <v>10951</v>
      </c>
      <c r="H101" s="30"/>
      <c r="I101" s="30"/>
      <c r="J101" s="30"/>
      <c r="K101" s="30"/>
      <c r="L101" s="30"/>
      <c r="M101" s="30"/>
    </row>
    <row r="102" spans="1:13" x14ac:dyDescent="0.25">
      <c r="A102" s="35">
        <v>46</v>
      </c>
      <c r="B102" s="34" t="s">
        <v>79</v>
      </c>
      <c r="C102" s="33" t="s">
        <v>139</v>
      </c>
      <c r="D102" s="33" t="s">
        <v>139</v>
      </c>
      <c r="E102" s="33" t="s">
        <v>63</v>
      </c>
      <c r="F102" s="31">
        <v>255</v>
      </c>
      <c r="G102" s="31">
        <f t="shared" si="3"/>
        <v>362</v>
      </c>
      <c r="H102" s="30"/>
      <c r="I102" s="30"/>
      <c r="J102" s="30"/>
      <c r="K102" s="30"/>
      <c r="L102" s="30"/>
      <c r="M102" s="30"/>
    </row>
    <row r="103" spans="1:13" x14ac:dyDescent="0.25">
      <c r="A103" s="35">
        <v>47</v>
      </c>
      <c r="B103" s="34" t="s">
        <v>79</v>
      </c>
      <c r="C103" s="33" t="s">
        <v>138</v>
      </c>
      <c r="D103" s="33" t="s">
        <v>138</v>
      </c>
      <c r="E103" s="33" t="s">
        <v>55</v>
      </c>
      <c r="F103" s="31">
        <v>469.7</v>
      </c>
      <c r="G103" s="31">
        <f t="shared" si="3"/>
        <v>667</v>
      </c>
      <c r="H103" s="30"/>
      <c r="I103" s="30"/>
      <c r="J103" s="30"/>
      <c r="K103" s="30"/>
      <c r="L103" s="30"/>
      <c r="M103" s="30"/>
    </row>
    <row r="104" spans="1:13" x14ac:dyDescent="0.25">
      <c r="A104" s="33">
        <v>50</v>
      </c>
      <c r="B104" s="34" t="s">
        <v>46</v>
      </c>
      <c r="C104" s="33" t="s">
        <v>137</v>
      </c>
      <c r="D104" s="33" t="s">
        <v>136</v>
      </c>
      <c r="E104" s="33" t="s">
        <v>43</v>
      </c>
      <c r="F104" s="32">
        <v>4313.53</v>
      </c>
      <c r="G104" s="31">
        <f t="shared" si="3"/>
        <v>6125</v>
      </c>
      <c r="H104" s="30"/>
      <c r="I104" s="30"/>
      <c r="J104" s="30"/>
      <c r="K104" s="30"/>
      <c r="L104" s="30"/>
      <c r="M104" s="30"/>
    </row>
    <row r="105" spans="1:13" x14ac:dyDescent="0.25">
      <c r="A105" s="33">
        <v>51</v>
      </c>
      <c r="B105" s="34" t="s">
        <v>57</v>
      </c>
      <c r="C105" s="33" t="s">
        <v>135</v>
      </c>
      <c r="D105" s="33" t="s">
        <v>135</v>
      </c>
      <c r="E105" s="33" t="s">
        <v>55</v>
      </c>
      <c r="F105" s="32">
        <v>1822.02</v>
      </c>
      <c r="G105" s="31">
        <f t="shared" si="3"/>
        <v>2587</v>
      </c>
      <c r="H105" s="30"/>
      <c r="I105" s="30"/>
      <c r="J105" s="30"/>
      <c r="K105" s="30"/>
      <c r="L105" s="30"/>
      <c r="M105" s="30"/>
    </row>
    <row r="106" spans="1:13" x14ac:dyDescent="0.25">
      <c r="A106" s="33">
        <v>52</v>
      </c>
      <c r="B106" s="34" t="s">
        <v>57</v>
      </c>
      <c r="C106" s="33" t="s">
        <v>134</v>
      </c>
      <c r="D106" s="33" t="s">
        <v>133</v>
      </c>
      <c r="E106" s="33" t="s">
        <v>55</v>
      </c>
      <c r="F106" s="32">
        <v>2759.93</v>
      </c>
      <c r="G106" s="31">
        <f t="shared" si="3"/>
        <v>3919</v>
      </c>
      <c r="H106" s="30"/>
      <c r="I106" s="30"/>
      <c r="J106" s="30"/>
      <c r="K106" s="30"/>
      <c r="L106" s="30"/>
      <c r="M106" s="30"/>
    </row>
    <row r="107" spans="1:13" x14ac:dyDescent="0.25">
      <c r="A107" s="33">
        <v>53</v>
      </c>
      <c r="B107" s="34" t="s">
        <v>57</v>
      </c>
      <c r="C107" s="33" t="s">
        <v>132</v>
      </c>
      <c r="D107" s="33" t="s">
        <v>132</v>
      </c>
      <c r="E107" s="33" t="s">
        <v>55</v>
      </c>
      <c r="F107" s="32">
        <v>1822.02</v>
      </c>
      <c r="G107" s="31">
        <f t="shared" si="3"/>
        <v>2587</v>
      </c>
      <c r="H107" s="30"/>
      <c r="I107" s="30"/>
      <c r="J107" s="30"/>
      <c r="K107" s="30"/>
      <c r="L107" s="30"/>
      <c r="M107" s="30"/>
    </row>
    <row r="108" spans="1:13" x14ac:dyDescent="0.25">
      <c r="A108" s="33">
        <v>56</v>
      </c>
      <c r="B108" s="34" t="s">
        <v>57</v>
      </c>
      <c r="C108" s="33" t="s">
        <v>131</v>
      </c>
      <c r="D108" s="33" t="s">
        <v>131</v>
      </c>
      <c r="E108" s="33" t="s">
        <v>55</v>
      </c>
      <c r="F108" s="32">
        <v>1822.02</v>
      </c>
      <c r="G108" s="31">
        <f t="shared" si="3"/>
        <v>2587</v>
      </c>
      <c r="H108" s="30"/>
      <c r="I108" s="30"/>
      <c r="J108" s="30"/>
      <c r="K108" s="30"/>
      <c r="L108" s="30"/>
      <c r="M108" s="30"/>
    </row>
    <row r="109" spans="1:13" x14ac:dyDescent="0.25">
      <c r="A109" s="33">
        <v>58</v>
      </c>
      <c r="B109" s="34" t="s">
        <v>79</v>
      </c>
      <c r="C109" s="33" t="s">
        <v>130</v>
      </c>
      <c r="D109" s="33" t="s">
        <v>130</v>
      </c>
      <c r="E109" s="33" t="s">
        <v>55</v>
      </c>
      <c r="F109" s="32">
        <v>914.59</v>
      </c>
      <c r="G109" s="31">
        <f t="shared" si="3"/>
        <v>1299</v>
      </c>
      <c r="H109" s="30"/>
      <c r="I109" s="30"/>
      <c r="J109" s="30"/>
      <c r="K109" s="30"/>
      <c r="L109" s="30"/>
      <c r="M109" s="30"/>
    </row>
    <row r="110" spans="1:13" x14ac:dyDescent="0.25">
      <c r="A110" s="33">
        <v>59</v>
      </c>
      <c r="B110" s="34" t="s">
        <v>79</v>
      </c>
      <c r="C110" s="33" t="s">
        <v>129</v>
      </c>
      <c r="D110" s="33" t="s">
        <v>129</v>
      </c>
      <c r="E110" s="33" t="s">
        <v>55</v>
      </c>
      <c r="F110" s="32">
        <v>1822.02</v>
      </c>
      <c r="G110" s="31">
        <f t="shared" si="3"/>
        <v>2587</v>
      </c>
      <c r="H110" s="30"/>
      <c r="I110" s="30"/>
      <c r="J110" s="30"/>
      <c r="K110" s="30"/>
      <c r="L110" s="30"/>
      <c r="M110" s="30"/>
    </row>
    <row r="111" spans="1:13" x14ac:dyDescent="0.25">
      <c r="A111" s="33">
        <v>60</v>
      </c>
      <c r="B111" s="34" t="s">
        <v>57</v>
      </c>
      <c r="C111" s="33" t="s">
        <v>128</v>
      </c>
      <c r="D111" s="33" t="s">
        <v>128</v>
      </c>
      <c r="E111" s="33" t="s">
        <v>55</v>
      </c>
      <c r="F111" s="32">
        <v>1819.38</v>
      </c>
      <c r="G111" s="31">
        <f t="shared" si="3"/>
        <v>2584</v>
      </c>
      <c r="H111" s="30"/>
      <c r="I111" s="30"/>
      <c r="J111" s="30"/>
      <c r="K111" s="30"/>
      <c r="L111" s="30"/>
      <c r="M111" s="30"/>
    </row>
    <row r="112" spans="1:13" x14ac:dyDescent="0.25">
      <c r="A112" s="33">
        <v>61</v>
      </c>
      <c r="B112" s="34" t="s">
        <v>57</v>
      </c>
      <c r="C112" s="33" t="s">
        <v>127</v>
      </c>
      <c r="D112" s="33" t="s">
        <v>126</v>
      </c>
      <c r="E112" s="33" t="s">
        <v>68</v>
      </c>
      <c r="F112" s="32">
        <v>22655.279999999999</v>
      </c>
      <c r="G112" s="31">
        <f t="shared" si="3"/>
        <v>32170</v>
      </c>
      <c r="H112" s="30"/>
      <c r="I112" s="30"/>
      <c r="J112" s="30"/>
      <c r="K112" s="30"/>
      <c r="L112" s="30"/>
      <c r="M112" s="30"/>
    </row>
    <row r="113" spans="1:13" ht="28.5" x14ac:dyDescent="0.25">
      <c r="A113" s="33">
        <v>62</v>
      </c>
      <c r="B113" s="34" t="s">
        <v>57</v>
      </c>
      <c r="C113" s="33" t="s">
        <v>125</v>
      </c>
      <c r="D113" s="33" t="s">
        <v>124</v>
      </c>
      <c r="E113" s="33" t="s">
        <v>81</v>
      </c>
      <c r="F113" s="32">
        <v>1822.02</v>
      </c>
      <c r="G113" s="31">
        <f t="shared" si="3"/>
        <v>2587</v>
      </c>
      <c r="H113" s="30"/>
      <c r="I113" s="30"/>
      <c r="J113" s="30"/>
      <c r="K113" s="30"/>
      <c r="L113" s="30"/>
      <c r="M113" s="30"/>
    </row>
    <row r="114" spans="1:13" x14ac:dyDescent="0.25">
      <c r="A114" s="33">
        <v>66</v>
      </c>
      <c r="B114" s="34" t="s">
        <v>79</v>
      </c>
      <c r="C114" s="33" t="s">
        <v>123</v>
      </c>
      <c r="D114" s="33" t="s">
        <v>123</v>
      </c>
      <c r="E114" s="33" t="s">
        <v>55</v>
      </c>
      <c r="F114" s="32">
        <v>1016.44</v>
      </c>
      <c r="G114" s="31">
        <f t="shared" si="3"/>
        <v>1443</v>
      </c>
      <c r="H114" s="30"/>
      <c r="I114" s="30"/>
      <c r="J114" s="30"/>
      <c r="K114" s="30"/>
      <c r="L114" s="30"/>
      <c r="M114" s="30"/>
    </row>
    <row r="115" spans="1:13" x14ac:dyDescent="0.25">
      <c r="A115" s="35">
        <v>67</v>
      </c>
      <c r="B115" s="34" t="s">
        <v>79</v>
      </c>
      <c r="C115" s="33" t="s">
        <v>122</v>
      </c>
      <c r="D115" s="33" t="s">
        <v>121</v>
      </c>
      <c r="E115" s="33" t="s">
        <v>43</v>
      </c>
      <c r="F115" s="32">
        <v>2100</v>
      </c>
      <c r="G115" s="31">
        <f t="shared" si="3"/>
        <v>2982</v>
      </c>
      <c r="H115" s="30"/>
      <c r="I115" s="30"/>
      <c r="J115" s="30"/>
      <c r="K115" s="30"/>
      <c r="L115" s="30"/>
      <c r="M115" s="30"/>
    </row>
    <row r="116" spans="1:13" x14ac:dyDescent="0.25">
      <c r="A116" s="35">
        <v>69</v>
      </c>
      <c r="B116" s="34" t="s">
        <v>79</v>
      </c>
      <c r="C116" s="33" t="s">
        <v>120</v>
      </c>
      <c r="D116" s="33" t="s">
        <v>120</v>
      </c>
      <c r="E116" s="33" t="s">
        <v>55</v>
      </c>
      <c r="F116" s="31">
        <v>500</v>
      </c>
      <c r="G116" s="31">
        <f t="shared" si="3"/>
        <v>710</v>
      </c>
      <c r="H116" s="30"/>
      <c r="I116" s="30"/>
      <c r="J116" s="30"/>
      <c r="K116" s="30"/>
      <c r="L116" s="30"/>
      <c r="M116" s="30"/>
    </row>
    <row r="117" spans="1:13" x14ac:dyDescent="0.25">
      <c r="A117" s="35">
        <v>70</v>
      </c>
      <c r="B117" s="34" t="s">
        <v>57</v>
      </c>
      <c r="C117" s="33" t="s">
        <v>119</v>
      </c>
      <c r="D117" s="33" t="s">
        <v>119</v>
      </c>
      <c r="E117" s="33" t="s">
        <v>55</v>
      </c>
      <c r="F117" s="32">
        <v>1669.33</v>
      </c>
      <c r="G117" s="31">
        <f t="shared" si="3"/>
        <v>2370</v>
      </c>
      <c r="H117" s="30"/>
      <c r="I117" s="30"/>
      <c r="J117" s="30"/>
      <c r="K117" s="30"/>
      <c r="L117" s="30"/>
      <c r="M117" s="30"/>
    </row>
    <row r="118" spans="1:13" x14ac:dyDescent="0.25">
      <c r="A118" s="35">
        <v>106</v>
      </c>
      <c r="B118" s="34" t="s">
        <v>49</v>
      </c>
      <c r="C118" s="33" t="s">
        <v>118</v>
      </c>
      <c r="D118" s="33" t="s">
        <v>117</v>
      </c>
      <c r="E118" s="33" t="s">
        <v>43</v>
      </c>
      <c r="F118" s="32">
        <v>1619.85</v>
      </c>
      <c r="G118" s="31">
        <f t="shared" si="3"/>
        <v>2300</v>
      </c>
      <c r="H118" s="30"/>
      <c r="I118" s="30"/>
      <c r="J118" s="30"/>
      <c r="K118" s="30"/>
      <c r="L118" s="30"/>
      <c r="M118" s="30"/>
    </row>
    <row r="119" spans="1:13" x14ac:dyDescent="0.25">
      <c r="A119" s="35">
        <v>71</v>
      </c>
      <c r="B119" s="34" t="s">
        <v>57</v>
      </c>
      <c r="C119" s="33" t="s">
        <v>116</v>
      </c>
      <c r="D119" s="33" t="s">
        <v>115</v>
      </c>
      <c r="E119" s="33" t="s">
        <v>55</v>
      </c>
      <c r="F119" s="31">
        <v>777.97</v>
      </c>
      <c r="G119" s="31">
        <f t="shared" si="3"/>
        <v>1105</v>
      </c>
      <c r="H119" s="30"/>
      <c r="I119" s="30"/>
      <c r="J119" s="30"/>
      <c r="K119" s="30"/>
      <c r="L119" s="30"/>
      <c r="M119" s="30"/>
    </row>
    <row r="120" spans="1:13" x14ac:dyDescent="0.25">
      <c r="A120" s="33">
        <v>73</v>
      </c>
      <c r="B120" s="34" t="s">
        <v>57</v>
      </c>
      <c r="C120" s="33" t="s">
        <v>114</v>
      </c>
      <c r="D120" s="33" t="s">
        <v>114</v>
      </c>
      <c r="E120" s="33" t="s">
        <v>55</v>
      </c>
      <c r="F120" s="32">
        <v>1822.02</v>
      </c>
      <c r="G120" s="31">
        <f t="shared" si="3"/>
        <v>2587</v>
      </c>
      <c r="H120" s="30"/>
      <c r="I120" s="30"/>
      <c r="J120" s="30"/>
      <c r="K120" s="30"/>
      <c r="L120" s="30"/>
      <c r="M120" s="30"/>
    </row>
    <row r="121" spans="1:13" x14ac:dyDescent="0.25">
      <c r="A121" s="33">
        <v>77</v>
      </c>
      <c r="B121" s="34" t="s">
        <v>79</v>
      </c>
      <c r="C121" s="33" t="s">
        <v>113</v>
      </c>
      <c r="D121" s="33" t="s">
        <v>113</v>
      </c>
      <c r="E121" s="33" t="s">
        <v>55</v>
      </c>
      <c r="F121" s="32">
        <v>1016.44</v>
      </c>
      <c r="G121" s="31">
        <f t="shared" si="3"/>
        <v>1443</v>
      </c>
      <c r="H121" s="30"/>
      <c r="I121" s="30"/>
      <c r="J121" s="30"/>
      <c r="K121" s="30"/>
      <c r="L121" s="30"/>
      <c r="M121" s="30"/>
    </row>
    <row r="122" spans="1:13" x14ac:dyDescent="0.25">
      <c r="A122" s="33">
        <v>78</v>
      </c>
      <c r="B122" s="34" t="s">
        <v>79</v>
      </c>
      <c r="C122" s="33" t="s">
        <v>112</v>
      </c>
      <c r="D122" s="33" t="s">
        <v>112</v>
      </c>
      <c r="E122" s="33" t="s">
        <v>55</v>
      </c>
      <c r="F122" s="32">
        <v>1016.44</v>
      </c>
      <c r="G122" s="31">
        <f t="shared" si="3"/>
        <v>1443</v>
      </c>
      <c r="H122" s="30"/>
      <c r="I122" s="30"/>
      <c r="J122" s="30"/>
      <c r="K122" s="30"/>
      <c r="L122" s="30"/>
      <c r="M122" s="30"/>
    </row>
    <row r="123" spans="1:13" x14ac:dyDescent="0.25">
      <c r="A123" s="33">
        <v>79</v>
      </c>
      <c r="B123" s="34" t="s">
        <v>57</v>
      </c>
      <c r="C123" s="33" t="s">
        <v>111</v>
      </c>
      <c r="D123" s="33" t="s">
        <v>111</v>
      </c>
      <c r="E123" s="33" t="s">
        <v>55</v>
      </c>
      <c r="F123" s="31">
        <v>527.85</v>
      </c>
      <c r="G123" s="31">
        <f t="shared" si="3"/>
        <v>750</v>
      </c>
      <c r="H123" s="30"/>
      <c r="I123" s="30"/>
      <c r="J123" s="30"/>
      <c r="K123" s="30"/>
      <c r="L123" s="30"/>
      <c r="M123" s="30"/>
    </row>
    <row r="124" spans="1:13" x14ac:dyDescent="0.25">
      <c r="A124" s="33">
        <v>82</v>
      </c>
      <c r="B124" s="34" t="s">
        <v>57</v>
      </c>
      <c r="C124" s="33" t="s">
        <v>110</v>
      </c>
      <c r="D124" s="33" t="s">
        <v>110</v>
      </c>
      <c r="E124" s="33" t="s">
        <v>55</v>
      </c>
      <c r="F124" s="32">
        <v>1016.44</v>
      </c>
      <c r="G124" s="31">
        <f t="shared" si="3"/>
        <v>1443</v>
      </c>
      <c r="H124" s="30"/>
      <c r="I124" s="30"/>
      <c r="J124" s="30"/>
      <c r="K124" s="30"/>
      <c r="L124" s="30"/>
      <c r="M124" s="30"/>
    </row>
    <row r="125" spans="1:13" x14ac:dyDescent="0.25">
      <c r="A125" s="33">
        <v>84</v>
      </c>
      <c r="B125" s="34" t="s">
        <v>57</v>
      </c>
      <c r="C125" s="33" t="s">
        <v>109</v>
      </c>
      <c r="D125" s="33" t="s">
        <v>109</v>
      </c>
      <c r="E125" s="33" t="s">
        <v>55</v>
      </c>
      <c r="F125" s="32">
        <v>1822.02</v>
      </c>
      <c r="G125" s="31">
        <f t="shared" si="3"/>
        <v>2587</v>
      </c>
      <c r="H125" s="30"/>
      <c r="I125" s="30"/>
      <c r="J125" s="30"/>
      <c r="K125" s="30"/>
      <c r="L125" s="30"/>
      <c r="M125" s="30"/>
    </row>
    <row r="126" spans="1:13" x14ac:dyDescent="0.25">
      <c r="A126" s="33">
        <v>85</v>
      </c>
      <c r="B126" s="34" t="s">
        <v>49</v>
      </c>
      <c r="C126" s="33" t="s">
        <v>108</v>
      </c>
      <c r="D126" s="33" t="s">
        <v>107</v>
      </c>
      <c r="E126" s="33" t="s">
        <v>43</v>
      </c>
      <c r="F126" s="32">
        <v>1146.68</v>
      </c>
      <c r="G126" s="31">
        <f t="shared" si="3"/>
        <v>1628</v>
      </c>
      <c r="H126" s="30"/>
      <c r="I126" s="30"/>
      <c r="J126" s="30"/>
      <c r="K126" s="30"/>
      <c r="L126" s="30"/>
      <c r="M126" s="30"/>
    </row>
    <row r="127" spans="1:13" x14ac:dyDescent="0.25">
      <c r="A127" s="33">
        <v>86</v>
      </c>
      <c r="B127" s="34" t="s">
        <v>106</v>
      </c>
      <c r="C127" s="33" t="s">
        <v>105</v>
      </c>
      <c r="D127" s="33" t="s">
        <v>105</v>
      </c>
      <c r="E127" s="33" t="s">
        <v>43</v>
      </c>
      <c r="F127" s="32">
        <v>5026.6899999999996</v>
      </c>
      <c r="G127" s="31">
        <f t="shared" si="3"/>
        <v>7138</v>
      </c>
      <c r="H127" s="30"/>
      <c r="I127" s="30"/>
      <c r="J127" s="30"/>
      <c r="K127" s="30"/>
      <c r="L127" s="30"/>
      <c r="M127" s="30"/>
    </row>
    <row r="128" spans="1:13" x14ac:dyDescent="0.25">
      <c r="A128" s="33">
        <v>87</v>
      </c>
      <c r="B128" s="34" t="s">
        <v>65</v>
      </c>
      <c r="C128" s="33" t="s">
        <v>104</v>
      </c>
      <c r="D128" s="33" t="s">
        <v>104</v>
      </c>
      <c r="E128" s="33" t="s">
        <v>99</v>
      </c>
      <c r="F128" s="32">
        <v>917.69</v>
      </c>
      <c r="G128" s="31">
        <f t="shared" si="3"/>
        <v>1303</v>
      </c>
      <c r="H128" s="30"/>
      <c r="I128" s="30"/>
      <c r="J128" s="30"/>
      <c r="K128" s="30"/>
      <c r="L128" s="30"/>
      <c r="M128" s="30"/>
    </row>
    <row r="129" spans="1:13" x14ac:dyDescent="0.25">
      <c r="A129" s="33">
        <v>88</v>
      </c>
      <c r="B129" s="34" t="s">
        <v>65</v>
      </c>
      <c r="C129" s="33" t="s">
        <v>103</v>
      </c>
      <c r="D129" s="33" t="s">
        <v>103</v>
      </c>
      <c r="E129" s="33" t="s">
        <v>63</v>
      </c>
      <c r="F129" s="32">
        <v>702.17</v>
      </c>
      <c r="G129" s="31">
        <f t="shared" si="3"/>
        <v>997</v>
      </c>
      <c r="H129" s="30"/>
      <c r="I129" s="30"/>
      <c r="J129" s="30"/>
      <c r="K129" s="30"/>
      <c r="L129" s="30"/>
      <c r="M129" s="30"/>
    </row>
    <row r="130" spans="1:13" x14ac:dyDescent="0.25">
      <c r="A130" s="33">
        <v>89</v>
      </c>
      <c r="B130" s="34" t="s">
        <v>65</v>
      </c>
      <c r="C130" s="33" t="s">
        <v>102</v>
      </c>
      <c r="D130" s="33" t="s">
        <v>102</v>
      </c>
      <c r="E130" s="33" t="s">
        <v>99</v>
      </c>
      <c r="F130" s="32">
        <v>260.20999999999998</v>
      </c>
      <c r="G130" s="31">
        <f t="shared" si="3"/>
        <v>369</v>
      </c>
      <c r="H130" s="30"/>
      <c r="I130" s="30"/>
      <c r="J130" s="30"/>
      <c r="K130" s="30"/>
      <c r="L130" s="30"/>
      <c r="M130" s="30"/>
    </row>
    <row r="131" spans="1:13" x14ac:dyDescent="0.25">
      <c r="A131" s="35">
        <v>90</v>
      </c>
      <c r="B131" s="34" t="s">
        <v>65</v>
      </c>
      <c r="C131" s="33" t="s">
        <v>101</v>
      </c>
      <c r="D131" s="33" t="s">
        <v>101</v>
      </c>
      <c r="E131" s="33" t="s">
        <v>63</v>
      </c>
      <c r="F131" s="31">
        <v>917.69</v>
      </c>
      <c r="G131" s="31">
        <f t="shared" ref="G131:G162" si="4">IF(F131&gt;1,ROUND(F131*$K$1,0),F131*$K$1)</f>
        <v>1303</v>
      </c>
      <c r="H131" s="30"/>
      <c r="I131" s="30"/>
      <c r="J131" s="30"/>
      <c r="K131" s="30"/>
      <c r="L131" s="30"/>
      <c r="M131" s="30"/>
    </row>
    <row r="132" spans="1:13" x14ac:dyDescent="0.25">
      <c r="A132" s="35">
        <v>91</v>
      </c>
      <c r="B132" s="34" t="s">
        <v>65</v>
      </c>
      <c r="C132" s="33" t="s">
        <v>100</v>
      </c>
      <c r="D132" s="33" t="s">
        <v>100</v>
      </c>
      <c r="E132" s="33" t="s">
        <v>99</v>
      </c>
      <c r="F132" s="32">
        <v>570.08000000000004</v>
      </c>
      <c r="G132" s="31">
        <f t="shared" si="4"/>
        <v>810</v>
      </c>
      <c r="H132" s="30"/>
      <c r="I132" s="30"/>
      <c r="J132" s="30"/>
      <c r="K132" s="30"/>
      <c r="L132" s="30"/>
      <c r="M132" s="30"/>
    </row>
    <row r="133" spans="1:13" x14ac:dyDescent="0.25">
      <c r="A133" s="35">
        <v>92</v>
      </c>
      <c r="B133" s="34" t="s">
        <v>65</v>
      </c>
      <c r="C133" s="33" t="s">
        <v>98</v>
      </c>
      <c r="D133" s="33" t="s">
        <v>98</v>
      </c>
      <c r="E133" s="33" t="s">
        <v>63</v>
      </c>
      <c r="F133" s="31">
        <v>570.08000000000004</v>
      </c>
      <c r="G133" s="31">
        <f t="shared" si="4"/>
        <v>810</v>
      </c>
      <c r="H133" s="30"/>
      <c r="I133" s="30"/>
      <c r="J133" s="30"/>
      <c r="K133" s="30"/>
      <c r="L133" s="30"/>
      <c r="M133" s="30"/>
    </row>
    <row r="134" spans="1:13" x14ac:dyDescent="0.25">
      <c r="A134" s="35">
        <v>93</v>
      </c>
      <c r="B134" s="34" t="s">
        <v>65</v>
      </c>
      <c r="C134" s="33" t="s">
        <v>97</v>
      </c>
      <c r="D134" s="33" t="s">
        <v>97</v>
      </c>
      <c r="E134" s="33" t="s">
        <v>63</v>
      </c>
      <c r="F134" s="32">
        <v>2210.79</v>
      </c>
      <c r="G134" s="31">
        <f t="shared" si="4"/>
        <v>3139</v>
      </c>
      <c r="H134" s="30"/>
      <c r="I134" s="30"/>
      <c r="J134" s="30"/>
      <c r="K134" s="30"/>
      <c r="L134" s="30"/>
      <c r="M134" s="30"/>
    </row>
    <row r="135" spans="1:13" x14ac:dyDescent="0.25">
      <c r="A135" s="35">
        <v>94</v>
      </c>
      <c r="B135" s="34" t="s">
        <v>57</v>
      </c>
      <c r="C135" s="33" t="s">
        <v>96</v>
      </c>
      <c r="D135" s="33" t="s">
        <v>96</v>
      </c>
      <c r="E135" s="33" t="s">
        <v>55</v>
      </c>
      <c r="F135" s="32">
        <v>1669.33</v>
      </c>
      <c r="G135" s="31">
        <f t="shared" si="4"/>
        <v>2370</v>
      </c>
      <c r="H135" s="30"/>
      <c r="I135" s="30"/>
      <c r="J135" s="30"/>
      <c r="K135" s="30"/>
      <c r="L135" s="30"/>
      <c r="M135" s="30"/>
    </row>
    <row r="136" spans="1:13" x14ac:dyDescent="0.25">
      <c r="A136" s="33">
        <v>95</v>
      </c>
      <c r="B136" s="34" t="s">
        <v>79</v>
      </c>
      <c r="C136" s="33" t="s">
        <v>95</v>
      </c>
      <c r="D136" s="33" t="s">
        <v>95</v>
      </c>
      <c r="E136" s="33" t="s">
        <v>55</v>
      </c>
      <c r="F136" s="31">
        <v>461.25</v>
      </c>
      <c r="G136" s="31">
        <f t="shared" si="4"/>
        <v>655</v>
      </c>
      <c r="H136" s="30"/>
      <c r="I136" s="30"/>
      <c r="J136" s="30"/>
      <c r="K136" s="30"/>
      <c r="L136" s="30"/>
      <c r="M136" s="30"/>
    </row>
    <row r="137" spans="1:13" x14ac:dyDescent="0.25">
      <c r="A137" s="33">
        <v>96</v>
      </c>
      <c r="B137" s="34" t="s">
        <v>79</v>
      </c>
      <c r="C137" s="33" t="s">
        <v>94</v>
      </c>
      <c r="D137" s="33" t="s">
        <v>94</v>
      </c>
      <c r="E137" s="33" t="s">
        <v>55</v>
      </c>
      <c r="F137" s="31">
        <v>824.99</v>
      </c>
      <c r="G137" s="31">
        <f t="shared" si="4"/>
        <v>1171</v>
      </c>
      <c r="H137" s="30"/>
      <c r="I137" s="30"/>
      <c r="J137" s="30"/>
      <c r="K137" s="30"/>
      <c r="L137" s="30"/>
      <c r="M137" s="30"/>
    </row>
    <row r="138" spans="1:13" x14ac:dyDescent="0.25">
      <c r="A138" s="33">
        <v>98</v>
      </c>
      <c r="B138" s="34" t="s">
        <v>79</v>
      </c>
      <c r="C138" s="33" t="s">
        <v>93</v>
      </c>
      <c r="D138" s="33" t="s">
        <v>93</v>
      </c>
      <c r="E138" s="33" t="s">
        <v>55</v>
      </c>
      <c r="F138" s="32">
        <v>1016.44</v>
      </c>
      <c r="G138" s="31">
        <f t="shared" si="4"/>
        <v>1443</v>
      </c>
      <c r="H138" s="30"/>
      <c r="I138" s="30"/>
      <c r="J138" s="30"/>
      <c r="K138" s="30"/>
      <c r="L138" s="30"/>
      <c r="M138" s="30"/>
    </row>
    <row r="139" spans="1:13" x14ac:dyDescent="0.25">
      <c r="A139" s="33">
        <v>99</v>
      </c>
      <c r="B139" s="34" t="s">
        <v>57</v>
      </c>
      <c r="C139" s="33" t="s">
        <v>92</v>
      </c>
      <c r="D139" s="33" t="s">
        <v>92</v>
      </c>
      <c r="E139" s="33" t="s">
        <v>55</v>
      </c>
      <c r="F139" s="31">
        <v>469.7</v>
      </c>
      <c r="G139" s="31">
        <f t="shared" si="4"/>
        <v>667</v>
      </c>
      <c r="H139" s="30"/>
      <c r="I139" s="30"/>
      <c r="J139" s="30"/>
      <c r="K139" s="30"/>
      <c r="L139" s="30"/>
      <c r="M139" s="30"/>
    </row>
    <row r="140" spans="1:13" x14ac:dyDescent="0.25">
      <c r="A140" s="33">
        <v>100</v>
      </c>
      <c r="B140" s="34" t="s">
        <v>65</v>
      </c>
      <c r="C140" s="33" t="s">
        <v>91</v>
      </c>
      <c r="D140" s="33" t="s">
        <v>91</v>
      </c>
      <c r="E140" s="33" t="s">
        <v>63</v>
      </c>
      <c r="F140" s="31">
        <v>570.08000000000004</v>
      </c>
      <c r="G140" s="31">
        <f t="shared" si="4"/>
        <v>810</v>
      </c>
      <c r="H140" s="30"/>
      <c r="I140" s="30"/>
      <c r="J140" s="30"/>
      <c r="K140" s="30"/>
      <c r="L140" s="30"/>
      <c r="M140" s="30"/>
    </row>
    <row r="141" spans="1:13" x14ac:dyDescent="0.25">
      <c r="A141" s="33">
        <v>102</v>
      </c>
      <c r="B141" s="34" t="s">
        <v>57</v>
      </c>
      <c r="C141" s="33" t="s">
        <v>90</v>
      </c>
      <c r="D141" s="33" t="s">
        <v>89</v>
      </c>
      <c r="E141" s="33" t="s">
        <v>55</v>
      </c>
      <c r="F141" s="32">
        <v>1669.33</v>
      </c>
      <c r="G141" s="31">
        <f t="shared" si="4"/>
        <v>2370</v>
      </c>
      <c r="H141" s="30"/>
      <c r="I141" s="30"/>
      <c r="J141" s="30"/>
      <c r="K141" s="30"/>
      <c r="L141" s="30"/>
      <c r="M141" s="30"/>
    </row>
    <row r="142" spans="1:13" x14ac:dyDescent="0.25">
      <c r="A142" s="33">
        <v>103</v>
      </c>
      <c r="B142" s="34" t="s">
        <v>49</v>
      </c>
      <c r="C142" s="33" t="s">
        <v>88</v>
      </c>
      <c r="D142" s="33" t="s">
        <v>87</v>
      </c>
      <c r="E142" s="33" t="s">
        <v>43</v>
      </c>
      <c r="F142" s="32">
        <v>1022.67</v>
      </c>
      <c r="G142" s="31">
        <f t="shared" si="4"/>
        <v>1452</v>
      </c>
      <c r="H142" s="30"/>
      <c r="I142" s="30"/>
      <c r="J142" s="30"/>
      <c r="K142" s="30"/>
      <c r="L142" s="30"/>
      <c r="M142" s="30"/>
    </row>
    <row r="143" spans="1:13" x14ac:dyDescent="0.25">
      <c r="A143" s="33">
        <v>107</v>
      </c>
      <c r="B143" s="34" t="s">
        <v>57</v>
      </c>
      <c r="C143" s="33" t="s">
        <v>86</v>
      </c>
      <c r="D143" s="33" t="s">
        <v>85</v>
      </c>
      <c r="E143" s="33" t="s">
        <v>55</v>
      </c>
      <c r="F143" s="32">
        <v>1123.73</v>
      </c>
      <c r="G143" s="31">
        <f t="shared" si="4"/>
        <v>1596</v>
      </c>
      <c r="H143" s="30"/>
      <c r="I143" s="30"/>
      <c r="J143" s="30"/>
      <c r="K143" s="30"/>
      <c r="L143" s="30"/>
      <c r="M143" s="30"/>
    </row>
    <row r="144" spans="1:13" x14ac:dyDescent="0.25">
      <c r="A144" s="33">
        <v>129</v>
      </c>
      <c r="B144" s="34" t="s">
        <v>57</v>
      </c>
      <c r="C144" s="33" t="s">
        <v>84</v>
      </c>
      <c r="D144" s="33" t="s">
        <v>83</v>
      </c>
      <c r="E144" s="33" t="s">
        <v>55</v>
      </c>
      <c r="F144" s="31">
        <v>689.26</v>
      </c>
      <c r="G144" s="31">
        <f t="shared" si="4"/>
        <v>979</v>
      </c>
      <c r="H144" s="30"/>
      <c r="I144" s="30"/>
      <c r="J144" s="30"/>
      <c r="K144" s="30"/>
      <c r="L144" s="30"/>
      <c r="M144" s="30"/>
    </row>
    <row r="145" spans="1:13" x14ac:dyDescent="0.25">
      <c r="A145" s="33">
        <v>108</v>
      </c>
      <c r="B145" s="34" t="s">
        <v>57</v>
      </c>
      <c r="C145" s="33" t="s">
        <v>82</v>
      </c>
      <c r="D145" s="33" t="s">
        <v>82</v>
      </c>
      <c r="E145" s="33" t="s">
        <v>81</v>
      </c>
      <c r="F145" s="31">
        <v>363.54</v>
      </c>
      <c r="G145" s="31">
        <f t="shared" si="4"/>
        <v>516</v>
      </c>
      <c r="H145" s="30"/>
      <c r="I145" s="30"/>
      <c r="J145" s="30"/>
      <c r="K145" s="30"/>
      <c r="L145" s="30"/>
      <c r="M145" s="30"/>
    </row>
    <row r="146" spans="1:13" x14ac:dyDescent="0.25">
      <c r="A146" s="33">
        <v>109</v>
      </c>
      <c r="B146" s="34" t="s">
        <v>57</v>
      </c>
      <c r="C146" s="33" t="s">
        <v>80</v>
      </c>
      <c r="D146" s="33" t="s">
        <v>80</v>
      </c>
      <c r="E146" s="33" t="s">
        <v>55</v>
      </c>
      <c r="F146" s="32">
        <v>2447.3000000000002</v>
      </c>
      <c r="G146" s="31">
        <f t="shared" si="4"/>
        <v>3475</v>
      </c>
      <c r="H146" s="30"/>
      <c r="I146" s="30"/>
      <c r="J146" s="30"/>
      <c r="K146" s="30"/>
      <c r="L146" s="30"/>
      <c r="M146" s="30"/>
    </row>
    <row r="147" spans="1:13" x14ac:dyDescent="0.25">
      <c r="A147" s="35">
        <v>74</v>
      </c>
      <c r="B147" s="34" t="s">
        <v>79</v>
      </c>
      <c r="C147" s="33" t="s">
        <v>78</v>
      </c>
      <c r="D147" s="33" t="s">
        <v>77</v>
      </c>
      <c r="E147" s="33" t="s">
        <v>55</v>
      </c>
      <c r="F147" s="31">
        <v>728.69</v>
      </c>
      <c r="G147" s="31">
        <f t="shared" si="4"/>
        <v>1035</v>
      </c>
      <c r="H147" s="30"/>
      <c r="I147" s="30"/>
      <c r="J147" s="30"/>
      <c r="K147" s="30"/>
      <c r="L147" s="30"/>
      <c r="M147" s="30"/>
    </row>
    <row r="148" spans="1:13" x14ac:dyDescent="0.25">
      <c r="A148" s="35">
        <v>111</v>
      </c>
      <c r="B148" s="34" t="s">
        <v>76</v>
      </c>
      <c r="C148" s="33" t="s">
        <v>75</v>
      </c>
      <c r="D148" s="33" t="s">
        <v>74</v>
      </c>
      <c r="E148" s="33" t="s">
        <v>73</v>
      </c>
      <c r="F148" s="31">
        <v>46.2</v>
      </c>
      <c r="G148" s="31">
        <f t="shared" si="4"/>
        <v>66</v>
      </c>
      <c r="H148" s="30"/>
      <c r="I148" s="30"/>
      <c r="J148" s="30"/>
      <c r="K148" s="30"/>
      <c r="L148" s="30"/>
      <c r="M148" s="30"/>
    </row>
    <row r="149" spans="1:13" x14ac:dyDescent="0.25">
      <c r="A149" s="35">
        <v>113</v>
      </c>
      <c r="B149" s="34" t="s">
        <v>49</v>
      </c>
      <c r="C149" s="33" t="s">
        <v>72</v>
      </c>
      <c r="D149" s="33" t="s">
        <v>72</v>
      </c>
      <c r="E149" s="33" t="s">
        <v>71</v>
      </c>
      <c r="F149" s="31">
        <v>956.62</v>
      </c>
      <c r="G149" s="31">
        <f t="shared" si="4"/>
        <v>1358</v>
      </c>
      <c r="H149" s="30"/>
      <c r="I149" s="30"/>
      <c r="J149" s="30"/>
      <c r="K149" s="30"/>
      <c r="L149" s="30"/>
      <c r="M149" s="30"/>
    </row>
    <row r="150" spans="1:13" x14ac:dyDescent="0.25">
      <c r="A150" s="35">
        <v>114</v>
      </c>
      <c r="B150" s="34" t="s">
        <v>65</v>
      </c>
      <c r="C150" s="33" t="s">
        <v>70</v>
      </c>
      <c r="D150" s="33" t="s">
        <v>70</v>
      </c>
      <c r="E150" s="33" t="s">
        <v>63</v>
      </c>
      <c r="F150" s="32">
        <v>1559.27</v>
      </c>
      <c r="G150" s="31">
        <f t="shared" si="4"/>
        <v>2214</v>
      </c>
      <c r="H150" s="30"/>
      <c r="I150" s="30"/>
      <c r="J150" s="30"/>
      <c r="K150" s="30"/>
      <c r="L150" s="30"/>
      <c r="M150" s="30"/>
    </row>
    <row r="151" spans="1:13" x14ac:dyDescent="0.25">
      <c r="A151" s="35">
        <v>115</v>
      </c>
      <c r="B151" s="34" t="s">
        <v>57</v>
      </c>
      <c r="C151" s="33" t="s">
        <v>69</v>
      </c>
      <c r="D151" s="33" t="s">
        <v>69</v>
      </c>
      <c r="E151" s="33" t="s">
        <v>68</v>
      </c>
      <c r="F151" s="32">
        <v>22655.279999999999</v>
      </c>
      <c r="G151" s="31">
        <f t="shared" si="4"/>
        <v>32170</v>
      </c>
      <c r="H151" s="30"/>
      <c r="I151" s="30"/>
      <c r="J151" s="30"/>
      <c r="K151" s="30"/>
      <c r="L151" s="30"/>
      <c r="M151" s="30"/>
    </row>
    <row r="152" spans="1:13" x14ac:dyDescent="0.25">
      <c r="A152" s="33">
        <v>116</v>
      </c>
      <c r="B152" s="34" t="s">
        <v>49</v>
      </c>
      <c r="C152" s="33" t="s">
        <v>67</v>
      </c>
      <c r="D152" s="33" t="s">
        <v>67</v>
      </c>
      <c r="E152" s="33" t="s">
        <v>55</v>
      </c>
      <c r="F152" s="32">
        <v>1019.3</v>
      </c>
      <c r="G152" s="31">
        <f t="shared" si="4"/>
        <v>1447</v>
      </c>
      <c r="H152" s="30"/>
      <c r="I152" s="30"/>
      <c r="J152" s="30"/>
      <c r="K152" s="30"/>
      <c r="L152" s="30"/>
      <c r="M152" s="30"/>
    </row>
    <row r="153" spans="1:13" x14ac:dyDescent="0.25">
      <c r="A153" s="33">
        <v>118</v>
      </c>
      <c r="B153" s="34" t="s">
        <v>49</v>
      </c>
      <c r="C153" s="33" t="s">
        <v>66</v>
      </c>
      <c r="D153" s="33" t="s">
        <v>66</v>
      </c>
      <c r="E153" s="33" t="s">
        <v>43</v>
      </c>
      <c r="F153" s="31">
        <v>961.58</v>
      </c>
      <c r="G153" s="31">
        <f t="shared" si="4"/>
        <v>1365</v>
      </c>
      <c r="H153" s="30"/>
      <c r="I153" s="30"/>
      <c r="J153" s="30"/>
      <c r="K153" s="30"/>
      <c r="L153" s="30"/>
      <c r="M153" s="30"/>
    </row>
    <row r="154" spans="1:13" x14ac:dyDescent="0.25">
      <c r="A154" s="33">
        <v>119</v>
      </c>
      <c r="B154" s="34" t="s">
        <v>65</v>
      </c>
      <c r="C154" s="33" t="s">
        <v>64</v>
      </c>
      <c r="D154" s="33" t="s">
        <v>64</v>
      </c>
      <c r="E154" s="33" t="s">
        <v>63</v>
      </c>
      <c r="F154" s="31">
        <v>176.78</v>
      </c>
      <c r="G154" s="31">
        <f t="shared" si="4"/>
        <v>251</v>
      </c>
      <c r="H154" s="30"/>
      <c r="I154" s="30"/>
      <c r="J154" s="30"/>
      <c r="K154" s="30"/>
      <c r="L154" s="30"/>
      <c r="M154" s="30"/>
    </row>
    <row r="155" spans="1:13" x14ac:dyDescent="0.25">
      <c r="A155" s="33">
        <v>120</v>
      </c>
      <c r="B155" s="34" t="s">
        <v>57</v>
      </c>
      <c r="C155" s="33" t="s">
        <v>62</v>
      </c>
      <c r="D155" s="33" t="s">
        <v>62</v>
      </c>
      <c r="E155" s="33" t="s">
        <v>55</v>
      </c>
      <c r="F155" s="31">
        <v>777.97</v>
      </c>
      <c r="G155" s="31">
        <f t="shared" si="4"/>
        <v>1105</v>
      </c>
      <c r="H155" s="30"/>
      <c r="I155" s="30"/>
      <c r="J155" s="30"/>
      <c r="K155" s="30"/>
      <c r="L155" s="30"/>
      <c r="M155" s="30"/>
    </row>
    <row r="156" spans="1:13" x14ac:dyDescent="0.25">
      <c r="A156" s="33">
        <v>124</v>
      </c>
      <c r="B156" s="34" t="s">
        <v>49</v>
      </c>
      <c r="C156" s="33" t="s">
        <v>61</v>
      </c>
      <c r="D156" s="33" t="s">
        <v>61</v>
      </c>
      <c r="E156" s="33" t="s">
        <v>43</v>
      </c>
      <c r="F156" s="32">
        <v>2261.6</v>
      </c>
      <c r="G156" s="31">
        <f t="shared" si="4"/>
        <v>3211</v>
      </c>
      <c r="H156" s="30"/>
      <c r="I156" s="30"/>
      <c r="J156" s="30"/>
      <c r="K156" s="30"/>
      <c r="L156" s="30"/>
      <c r="M156" s="30"/>
    </row>
    <row r="157" spans="1:13" x14ac:dyDescent="0.25">
      <c r="A157" s="33">
        <v>125</v>
      </c>
      <c r="B157" s="34" t="s">
        <v>57</v>
      </c>
      <c r="C157" s="33" t="s">
        <v>60</v>
      </c>
      <c r="D157" s="33" t="s">
        <v>60</v>
      </c>
      <c r="E157" s="33" t="s">
        <v>55</v>
      </c>
      <c r="F157" s="32">
        <v>1822.02</v>
      </c>
      <c r="G157" s="31">
        <f t="shared" si="4"/>
        <v>2587</v>
      </c>
      <c r="H157" s="30"/>
      <c r="I157" s="30"/>
      <c r="J157" s="30"/>
      <c r="K157" s="30"/>
      <c r="L157" s="30"/>
      <c r="M157" s="30"/>
    </row>
    <row r="158" spans="1:13" x14ac:dyDescent="0.25">
      <c r="A158" s="33">
        <v>72</v>
      </c>
      <c r="B158" s="34" t="s">
        <v>57</v>
      </c>
      <c r="C158" s="33" t="s">
        <v>59</v>
      </c>
      <c r="D158" s="33" t="s">
        <v>58</v>
      </c>
      <c r="E158" s="33" t="s">
        <v>55</v>
      </c>
      <c r="F158" s="32">
        <v>1218.56</v>
      </c>
      <c r="G158" s="31">
        <f t="shared" si="4"/>
        <v>1730</v>
      </c>
      <c r="H158" s="30"/>
      <c r="I158" s="30"/>
      <c r="J158" s="30"/>
      <c r="K158" s="30"/>
      <c r="L158" s="30"/>
      <c r="M158" s="30"/>
    </row>
    <row r="159" spans="1:13" x14ac:dyDescent="0.25">
      <c r="A159" s="33">
        <v>126</v>
      </c>
      <c r="B159" s="34" t="s">
        <v>57</v>
      </c>
      <c r="C159" s="33" t="s">
        <v>56</v>
      </c>
      <c r="D159" s="33" t="s">
        <v>56</v>
      </c>
      <c r="E159" s="33" t="s">
        <v>55</v>
      </c>
      <c r="F159" s="32">
        <v>1294.18</v>
      </c>
      <c r="G159" s="31">
        <f t="shared" si="4"/>
        <v>1838</v>
      </c>
      <c r="H159" s="30"/>
      <c r="I159" s="30"/>
      <c r="J159" s="30"/>
      <c r="K159" s="30"/>
      <c r="L159" s="30"/>
      <c r="M159" s="30"/>
    </row>
    <row r="160" spans="1:13" x14ac:dyDescent="0.25">
      <c r="A160" s="33">
        <v>127</v>
      </c>
      <c r="B160" s="34" t="s">
        <v>52</v>
      </c>
      <c r="C160" s="33" t="s">
        <v>54</v>
      </c>
      <c r="D160" s="33" t="s">
        <v>54</v>
      </c>
      <c r="E160" s="33" t="s">
        <v>53</v>
      </c>
      <c r="F160" s="32">
        <v>1650</v>
      </c>
      <c r="G160" s="31">
        <f t="shared" si="4"/>
        <v>2343</v>
      </c>
      <c r="H160" s="30"/>
      <c r="I160" s="30"/>
      <c r="J160" s="30"/>
      <c r="K160" s="30"/>
      <c r="L160" s="30"/>
      <c r="M160" s="30"/>
    </row>
    <row r="161" spans="1:13" x14ac:dyDescent="0.25">
      <c r="A161" s="33">
        <v>128</v>
      </c>
      <c r="B161" s="34" t="s">
        <v>52</v>
      </c>
      <c r="C161" s="33" t="s">
        <v>51</v>
      </c>
      <c r="D161" s="33" t="s">
        <v>51</v>
      </c>
      <c r="E161" s="33" t="s">
        <v>50</v>
      </c>
      <c r="F161" s="31">
        <v>0.35</v>
      </c>
      <c r="G161" s="31">
        <f t="shared" si="4"/>
        <v>0.49699999999999994</v>
      </c>
      <c r="H161" s="30"/>
      <c r="I161" s="30"/>
      <c r="J161" s="30"/>
      <c r="K161" s="30"/>
      <c r="L161" s="30"/>
      <c r="M161" s="30"/>
    </row>
    <row r="162" spans="1:13" x14ac:dyDescent="0.25">
      <c r="A162" s="33">
        <v>117</v>
      </c>
      <c r="B162" s="34" t="s">
        <v>49</v>
      </c>
      <c r="C162" s="33" t="s">
        <v>48</v>
      </c>
      <c r="D162" s="33" t="s">
        <v>47</v>
      </c>
      <c r="E162" s="33" t="s">
        <v>43</v>
      </c>
      <c r="F162" s="32">
        <v>1380.27</v>
      </c>
      <c r="G162" s="31">
        <f t="shared" si="4"/>
        <v>1960</v>
      </c>
      <c r="H162" s="30"/>
      <c r="I162" s="30"/>
      <c r="J162" s="30"/>
      <c r="K162" s="30"/>
      <c r="L162" s="30"/>
      <c r="M162" s="30"/>
    </row>
    <row r="163" spans="1:13" x14ac:dyDescent="0.25">
      <c r="A163" s="35">
        <v>130</v>
      </c>
      <c r="B163" s="34" t="s">
        <v>46</v>
      </c>
      <c r="C163" s="33" t="s">
        <v>45</v>
      </c>
      <c r="D163" s="33" t="s">
        <v>44</v>
      </c>
      <c r="E163" s="33" t="s">
        <v>43</v>
      </c>
      <c r="F163" s="32">
        <v>1646.98</v>
      </c>
      <c r="G163" s="31">
        <f t="shared" ref="G163" si="5">IF(F163&gt;1,ROUND(F163*$K$1,0),F163*$K$1)</f>
        <v>2339</v>
      </c>
      <c r="H163" s="30"/>
      <c r="I163" s="30"/>
      <c r="J163" s="30"/>
      <c r="K163" s="30"/>
      <c r="L163" s="30"/>
      <c r="M163" s="30"/>
    </row>
  </sheetData>
  <mergeCells count="6">
    <mergeCell ref="I1:J1"/>
    <mergeCell ref="A1:A2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AF8F-CC93-40A8-9501-5F6C32363443}">
  <dimension ref="A1:K155"/>
  <sheetViews>
    <sheetView topLeftCell="A72" workbookViewId="0">
      <selection activeCell="C81" sqref="C81"/>
    </sheetView>
  </sheetViews>
  <sheetFormatPr defaultRowHeight="15" x14ac:dyDescent="0.25"/>
  <cols>
    <col min="1" max="1" width="15.140625" style="27" customWidth="1"/>
    <col min="2" max="2" width="27.42578125" style="28" customWidth="1"/>
    <col min="3" max="3" width="50" style="27" customWidth="1"/>
    <col min="4" max="4" width="68.28515625" style="27" customWidth="1"/>
    <col min="5" max="5" width="23.85546875" style="27" customWidth="1"/>
    <col min="6" max="6" width="18" style="27" customWidth="1"/>
    <col min="7" max="7" width="17" style="26" customWidth="1"/>
  </cols>
  <sheetData>
    <row r="1" spans="1:11" x14ac:dyDescent="0.25">
      <c r="A1" s="109" t="s">
        <v>278</v>
      </c>
      <c r="B1" s="109" t="s">
        <v>277</v>
      </c>
      <c r="C1" s="109" t="s">
        <v>276</v>
      </c>
      <c r="D1" s="109" t="s">
        <v>275</v>
      </c>
      <c r="E1" s="109" t="s">
        <v>274</v>
      </c>
      <c r="F1" s="39" t="s">
        <v>273</v>
      </c>
      <c r="G1" s="36" t="s">
        <v>273</v>
      </c>
      <c r="I1" s="106" t="s">
        <v>272</v>
      </c>
      <c r="J1" s="107"/>
      <c r="K1" s="38">
        <v>1.42</v>
      </c>
    </row>
    <row r="2" spans="1:11" x14ac:dyDescent="0.25">
      <c r="A2" s="110"/>
      <c r="B2" s="110"/>
      <c r="C2" s="110"/>
      <c r="D2" s="110"/>
      <c r="E2" s="110"/>
      <c r="F2" s="37">
        <v>41000</v>
      </c>
      <c r="G2" s="36" t="s">
        <v>271</v>
      </c>
    </row>
    <row r="3" spans="1:11" ht="28.5" x14ac:dyDescent="0.25">
      <c r="A3" s="33">
        <v>126</v>
      </c>
      <c r="B3" s="34" t="s">
        <v>422</v>
      </c>
      <c r="C3" s="33" t="s">
        <v>547</v>
      </c>
      <c r="D3" s="33" t="s">
        <v>550</v>
      </c>
      <c r="E3" s="33" t="s">
        <v>53</v>
      </c>
      <c r="F3" s="32">
        <v>193</v>
      </c>
      <c r="G3" s="31">
        <f t="shared" ref="G3:G34" si="0">IF(F3&gt;1,ROUND(F3*$K$1,0),F3*$K$1)</f>
        <v>274</v>
      </c>
    </row>
    <row r="4" spans="1:11" ht="28.5" x14ac:dyDescent="0.25">
      <c r="A4" s="33">
        <v>127</v>
      </c>
      <c r="B4" s="34" t="s">
        <v>422</v>
      </c>
      <c r="C4" s="33" t="s">
        <v>547</v>
      </c>
      <c r="D4" s="33" t="s">
        <v>549</v>
      </c>
      <c r="E4" s="33" t="s">
        <v>53</v>
      </c>
      <c r="F4" s="32">
        <v>201.91</v>
      </c>
      <c r="G4" s="31">
        <f t="shared" si="0"/>
        <v>287</v>
      </c>
    </row>
    <row r="5" spans="1:11" ht="28.5" x14ac:dyDescent="0.25">
      <c r="A5" s="33">
        <v>128</v>
      </c>
      <c r="B5" s="34" t="s">
        <v>422</v>
      </c>
      <c r="C5" s="33" t="s">
        <v>547</v>
      </c>
      <c r="D5" s="33" t="s">
        <v>548</v>
      </c>
      <c r="E5" s="33" t="s">
        <v>53</v>
      </c>
      <c r="F5" s="32">
        <v>203.91</v>
      </c>
      <c r="G5" s="31">
        <f t="shared" si="0"/>
        <v>290</v>
      </c>
    </row>
    <row r="6" spans="1:11" ht="28.5" x14ac:dyDescent="0.25">
      <c r="A6" s="33">
        <v>129</v>
      </c>
      <c r="B6" s="34" t="s">
        <v>422</v>
      </c>
      <c r="C6" s="33" t="s">
        <v>547</v>
      </c>
      <c r="D6" s="33" t="s">
        <v>546</v>
      </c>
      <c r="E6" s="33" t="s">
        <v>53</v>
      </c>
      <c r="F6" s="32">
        <v>234.63</v>
      </c>
      <c r="G6" s="31">
        <f t="shared" si="0"/>
        <v>333</v>
      </c>
    </row>
    <row r="7" spans="1:11" x14ac:dyDescent="0.25">
      <c r="A7" s="33">
        <v>139</v>
      </c>
      <c r="B7" s="34" t="s">
        <v>544</v>
      </c>
      <c r="C7" s="33" t="s">
        <v>544</v>
      </c>
      <c r="D7" s="33" t="s">
        <v>545</v>
      </c>
      <c r="E7" s="33" t="s">
        <v>542</v>
      </c>
      <c r="F7" s="32">
        <v>2.84</v>
      </c>
      <c r="G7" s="31">
        <f t="shared" si="0"/>
        <v>4</v>
      </c>
    </row>
    <row r="8" spans="1:11" x14ac:dyDescent="0.25">
      <c r="A8" s="33">
        <v>140</v>
      </c>
      <c r="B8" s="34" t="s">
        <v>544</v>
      </c>
      <c r="C8" s="33" t="s">
        <v>544</v>
      </c>
      <c r="D8" s="33" t="s">
        <v>543</v>
      </c>
      <c r="E8" s="33" t="s">
        <v>542</v>
      </c>
      <c r="F8" s="32">
        <v>2.25</v>
      </c>
      <c r="G8" s="31">
        <f t="shared" si="0"/>
        <v>3</v>
      </c>
    </row>
    <row r="9" spans="1:11" ht="28.5" x14ac:dyDescent="0.25">
      <c r="A9" s="33">
        <v>148</v>
      </c>
      <c r="B9" s="34" t="s">
        <v>537</v>
      </c>
      <c r="C9" s="33" t="s">
        <v>536</v>
      </c>
      <c r="D9" s="33" t="s">
        <v>541</v>
      </c>
      <c r="E9" s="33" t="s">
        <v>534</v>
      </c>
      <c r="F9" s="32">
        <v>14.72</v>
      </c>
      <c r="G9" s="31">
        <f t="shared" si="0"/>
        <v>21</v>
      </c>
    </row>
    <row r="10" spans="1:11" ht="28.5" x14ac:dyDescent="0.25">
      <c r="A10" s="33">
        <v>149</v>
      </c>
      <c r="B10" s="34" t="s">
        <v>537</v>
      </c>
      <c r="C10" s="33" t="s">
        <v>536</v>
      </c>
      <c r="D10" s="33" t="s">
        <v>540</v>
      </c>
      <c r="E10" s="33" t="s">
        <v>274</v>
      </c>
      <c r="F10" s="32">
        <v>59.91</v>
      </c>
      <c r="G10" s="31">
        <f t="shared" si="0"/>
        <v>85</v>
      </c>
    </row>
    <row r="11" spans="1:11" ht="28.5" x14ac:dyDescent="0.25">
      <c r="A11" s="33">
        <v>150</v>
      </c>
      <c r="B11" s="34" t="s">
        <v>537</v>
      </c>
      <c r="C11" s="33" t="s">
        <v>536</v>
      </c>
      <c r="D11" s="33" t="s">
        <v>539</v>
      </c>
      <c r="E11" s="33" t="s">
        <v>274</v>
      </c>
      <c r="F11" s="32">
        <v>0.9</v>
      </c>
      <c r="G11" s="31">
        <f t="shared" si="0"/>
        <v>1.278</v>
      </c>
    </row>
    <row r="12" spans="1:11" ht="28.5" x14ac:dyDescent="0.25">
      <c r="A12" s="33">
        <v>151</v>
      </c>
      <c r="B12" s="34" t="s">
        <v>537</v>
      </c>
      <c r="C12" s="33" t="s">
        <v>536</v>
      </c>
      <c r="D12" s="33" t="s">
        <v>538</v>
      </c>
      <c r="E12" s="33" t="s">
        <v>534</v>
      </c>
      <c r="F12" s="32">
        <v>13.61</v>
      </c>
      <c r="G12" s="31">
        <f t="shared" si="0"/>
        <v>19</v>
      </c>
    </row>
    <row r="13" spans="1:11" ht="28.5" x14ac:dyDescent="0.25">
      <c r="A13" s="33">
        <v>152</v>
      </c>
      <c r="B13" s="34" t="s">
        <v>537</v>
      </c>
      <c r="C13" s="33" t="s">
        <v>536</v>
      </c>
      <c r="D13" s="33" t="s">
        <v>535</v>
      </c>
      <c r="E13" s="33" t="s">
        <v>534</v>
      </c>
      <c r="F13" s="32">
        <v>27.52</v>
      </c>
      <c r="G13" s="31">
        <f t="shared" si="0"/>
        <v>39</v>
      </c>
    </row>
    <row r="14" spans="1:11" ht="28.5" x14ac:dyDescent="0.25">
      <c r="A14" s="33">
        <v>153</v>
      </c>
      <c r="B14" s="34" t="s">
        <v>427</v>
      </c>
      <c r="C14" s="33" t="s">
        <v>533</v>
      </c>
      <c r="D14" s="33" t="s">
        <v>532</v>
      </c>
      <c r="E14" s="33" t="s">
        <v>280</v>
      </c>
      <c r="F14" s="32">
        <v>308.23</v>
      </c>
      <c r="G14" s="31">
        <f t="shared" si="0"/>
        <v>438</v>
      </c>
    </row>
    <row r="15" spans="1:11" ht="28.5" x14ac:dyDescent="0.25">
      <c r="A15" s="35">
        <v>154</v>
      </c>
      <c r="B15" s="34" t="s">
        <v>379</v>
      </c>
      <c r="C15" s="33" t="s">
        <v>531</v>
      </c>
      <c r="D15" s="33" t="s">
        <v>530</v>
      </c>
      <c r="E15" s="33" t="s">
        <v>529</v>
      </c>
      <c r="F15" s="32">
        <v>105</v>
      </c>
      <c r="G15" s="31">
        <f t="shared" si="0"/>
        <v>149</v>
      </c>
    </row>
    <row r="16" spans="1:11" x14ac:dyDescent="0.25">
      <c r="A16" s="35">
        <v>155.1</v>
      </c>
      <c r="B16" s="34" t="s">
        <v>283</v>
      </c>
      <c r="C16" s="33" t="s">
        <v>525</v>
      </c>
      <c r="D16" s="33" t="s">
        <v>528</v>
      </c>
      <c r="E16" s="33" t="s">
        <v>274</v>
      </c>
      <c r="F16" s="32">
        <v>46500</v>
      </c>
      <c r="G16" s="31">
        <f t="shared" si="0"/>
        <v>66030</v>
      </c>
    </row>
    <row r="17" spans="1:7" x14ac:dyDescent="0.25">
      <c r="A17" s="35">
        <v>155.19999999999999</v>
      </c>
      <c r="B17" s="34" t="s">
        <v>283</v>
      </c>
      <c r="C17" s="33" t="s">
        <v>525</v>
      </c>
      <c r="D17" s="33" t="s">
        <v>527</v>
      </c>
      <c r="E17" s="33" t="s">
        <v>274</v>
      </c>
      <c r="F17" s="32">
        <v>69233.33</v>
      </c>
      <c r="G17" s="31">
        <f t="shared" si="0"/>
        <v>98311</v>
      </c>
    </row>
    <row r="18" spans="1:7" x14ac:dyDescent="0.25">
      <c r="A18" s="35">
        <v>155.30000000000001</v>
      </c>
      <c r="B18" s="34" t="s">
        <v>283</v>
      </c>
      <c r="C18" s="33" t="s">
        <v>525</v>
      </c>
      <c r="D18" s="33" t="s">
        <v>526</v>
      </c>
      <c r="E18" s="33" t="s">
        <v>274</v>
      </c>
      <c r="F18" s="32">
        <v>91883.33</v>
      </c>
      <c r="G18" s="31">
        <f t="shared" si="0"/>
        <v>130474</v>
      </c>
    </row>
    <row r="19" spans="1:7" x14ac:dyDescent="0.25">
      <c r="A19" s="33">
        <v>155.4</v>
      </c>
      <c r="B19" s="34" t="s">
        <v>283</v>
      </c>
      <c r="C19" s="33" t="s">
        <v>525</v>
      </c>
      <c r="D19" s="33" t="s">
        <v>524</v>
      </c>
      <c r="E19" s="33" t="s">
        <v>274</v>
      </c>
      <c r="F19" s="32">
        <v>111716.67</v>
      </c>
      <c r="G19" s="31">
        <f t="shared" si="0"/>
        <v>158638</v>
      </c>
    </row>
    <row r="20" spans="1:7" ht="28.5" x14ac:dyDescent="0.25">
      <c r="A20" s="33">
        <v>156</v>
      </c>
      <c r="B20" s="34" t="s">
        <v>283</v>
      </c>
      <c r="C20" s="33" t="s">
        <v>523</v>
      </c>
      <c r="D20" s="33" t="s">
        <v>522</v>
      </c>
      <c r="E20" s="33" t="s">
        <v>521</v>
      </c>
      <c r="F20" s="32">
        <v>51.67</v>
      </c>
      <c r="G20" s="31">
        <f t="shared" si="0"/>
        <v>73</v>
      </c>
    </row>
    <row r="21" spans="1:7" ht="28.5" x14ac:dyDescent="0.25">
      <c r="A21" s="33">
        <v>157</v>
      </c>
      <c r="B21" s="34" t="s">
        <v>283</v>
      </c>
      <c r="C21" s="33" t="s">
        <v>519</v>
      </c>
      <c r="D21" s="33" t="s">
        <v>520</v>
      </c>
      <c r="E21" s="33" t="s">
        <v>280</v>
      </c>
      <c r="F21" s="32">
        <v>112.5</v>
      </c>
      <c r="G21" s="31">
        <f t="shared" si="0"/>
        <v>160</v>
      </c>
    </row>
    <row r="22" spans="1:7" ht="28.5" x14ac:dyDescent="0.25">
      <c r="A22" s="33">
        <v>158</v>
      </c>
      <c r="B22" s="34" t="s">
        <v>283</v>
      </c>
      <c r="C22" s="33" t="s">
        <v>519</v>
      </c>
      <c r="D22" s="33" t="s">
        <v>518</v>
      </c>
      <c r="E22" s="33" t="s">
        <v>280</v>
      </c>
      <c r="F22" s="32">
        <v>330</v>
      </c>
      <c r="G22" s="31">
        <f t="shared" si="0"/>
        <v>469</v>
      </c>
    </row>
    <row r="23" spans="1:7" x14ac:dyDescent="0.25">
      <c r="A23" s="33">
        <v>159.1</v>
      </c>
      <c r="B23" s="34" t="s">
        <v>478</v>
      </c>
      <c r="C23" s="33" t="s">
        <v>516</v>
      </c>
      <c r="D23" s="33" t="s">
        <v>517</v>
      </c>
      <c r="E23" s="33" t="s">
        <v>280</v>
      </c>
      <c r="F23" s="32">
        <v>816.67</v>
      </c>
      <c r="G23" s="31">
        <f t="shared" si="0"/>
        <v>1160</v>
      </c>
    </row>
    <row r="24" spans="1:7" x14ac:dyDescent="0.25">
      <c r="A24" s="33">
        <v>159.19999999999999</v>
      </c>
      <c r="B24" s="34" t="s">
        <v>478</v>
      </c>
      <c r="C24" s="33" t="s">
        <v>516</v>
      </c>
      <c r="D24" s="33" t="s">
        <v>515</v>
      </c>
      <c r="E24" s="33" t="s">
        <v>280</v>
      </c>
      <c r="F24" s="32">
        <v>1430</v>
      </c>
      <c r="G24" s="31">
        <f t="shared" si="0"/>
        <v>2031</v>
      </c>
    </row>
    <row r="25" spans="1:7" ht="28.5" x14ac:dyDescent="0.25">
      <c r="A25" s="33">
        <v>160</v>
      </c>
      <c r="B25" s="34" t="s">
        <v>283</v>
      </c>
      <c r="C25" s="33" t="s">
        <v>513</v>
      </c>
      <c r="D25" s="33" t="s">
        <v>514</v>
      </c>
      <c r="E25" s="33" t="s">
        <v>43</v>
      </c>
      <c r="F25" s="32">
        <v>4000</v>
      </c>
      <c r="G25" s="31">
        <f t="shared" si="0"/>
        <v>5680</v>
      </c>
    </row>
    <row r="26" spans="1:7" x14ac:dyDescent="0.25">
      <c r="A26" s="33">
        <v>161</v>
      </c>
      <c r="B26" s="34" t="s">
        <v>283</v>
      </c>
      <c r="C26" s="33" t="s">
        <v>513</v>
      </c>
      <c r="D26" s="33" t="s">
        <v>512</v>
      </c>
      <c r="E26" s="33" t="s">
        <v>43</v>
      </c>
      <c r="F26" s="32">
        <v>171</v>
      </c>
      <c r="G26" s="31">
        <f t="shared" si="0"/>
        <v>243</v>
      </c>
    </row>
    <row r="27" spans="1:7" ht="28.5" x14ac:dyDescent="0.25">
      <c r="A27" s="35">
        <v>162.1</v>
      </c>
      <c r="B27" s="34" t="s">
        <v>379</v>
      </c>
      <c r="C27" s="33" t="s">
        <v>509</v>
      </c>
      <c r="D27" s="33" t="s">
        <v>511</v>
      </c>
      <c r="E27" s="33" t="s">
        <v>53</v>
      </c>
      <c r="F27" s="32">
        <v>18</v>
      </c>
      <c r="G27" s="31">
        <f t="shared" si="0"/>
        <v>26</v>
      </c>
    </row>
    <row r="28" spans="1:7" ht="28.5" x14ac:dyDescent="0.25">
      <c r="A28" s="35">
        <v>162.19999999999999</v>
      </c>
      <c r="B28" s="34" t="s">
        <v>379</v>
      </c>
      <c r="C28" s="33" t="s">
        <v>509</v>
      </c>
      <c r="D28" s="33" t="s">
        <v>510</v>
      </c>
      <c r="E28" s="33" t="s">
        <v>53</v>
      </c>
      <c r="F28" s="32">
        <v>23.5</v>
      </c>
      <c r="G28" s="31">
        <f t="shared" si="0"/>
        <v>33</v>
      </c>
    </row>
    <row r="29" spans="1:7" ht="28.5" x14ac:dyDescent="0.25">
      <c r="A29" s="35">
        <v>162.30000000000001</v>
      </c>
      <c r="B29" s="34" t="s">
        <v>379</v>
      </c>
      <c r="C29" s="33" t="s">
        <v>509</v>
      </c>
      <c r="D29" s="33" t="s">
        <v>508</v>
      </c>
      <c r="E29" s="33" t="s">
        <v>53</v>
      </c>
      <c r="F29" s="32">
        <v>29</v>
      </c>
      <c r="G29" s="31">
        <f t="shared" si="0"/>
        <v>41</v>
      </c>
    </row>
    <row r="30" spans="1:7" ht="28.5" x14ac:dyDescent="0.25">
      <c r="A30" s="35">
        <v>163</v>
      </c>
      <c r="B30" s="34" t="s">
        <v>507</v>
      </c>
      <c r="C30" s="33" t="s">
        <v>506</v>
      </c>
      <c r="D30" s="33" t="s">
        <v>505</v>
      </c>
      <c r="E30" s="33" t="s">
        <v>280</v>
      </c>
      <c r="F30" s="32">
        <v>70879</v>
      </c>
      <c r="G30" s="31">
        <f t="shared" si="0"/>
        <v>100648</v>
      </c>
    </row>
    <row r="31" spans="1:7" x14ac:dyDescent="0.25">
      <c r="A31" s="33">
        <v>164</v>
      </c>
      <c r="B31" s="34" t="s">
        <v>283</v>
      </c>
      <c r="C31" s="33" t="s">
        <v>504</v>
      </c>
      <c r="D31" s="33" t="s">
        <v>503</v>
      </c>
      <c r="E31" s="33" t="s">
        <v>303</v>
      </c>
      <c r="F31" s="32">
        <v>277212</v>
      </c>
      <c r="G31" s="31">
        <f t="shared" si="0"/>
        <v>393641</v>
      </c>
    </row>
    <row r="32" spans="1:7" ht="15" customHeight="1" x14ac:dyDescent="0.25">
      <c r="A32" s="33">
        <v>165</v>
      </c>
      <c r="B32" s="34" t="s">
        <v>283</v>
      </c>
      <c r="C32" s="33" t="s">
        <v>502</v>
      </c>
      <c r="D32" s="33" t="s">
        <v>501</v>
      </c>
      <c r="E32" s="33" t="s">
        <v>303</v>
      </c>
      <c r="F32" s="32">
        <v>138606</v>
      </c>
      <c r="G32" s="31">
        <f t="shared" si="0"/>
        <v>196821</v>
      </c>
    </row>
    <row r="33" spans="1:7" ht="15" customHeight="1" x14ac:dyDescent="0.25">
      <c r="A33" s="33">
        <v>166</v>
      </c>
      <c r="B33" s="34" t="s">
        <v>283</v>
      </c>
      <c r="C33" s="33" t="s">
        <v>500</v>
      </c>
      <c r="D33" s="33" t="s">
        <v>499</v>
      </c>
      <c r="E33" s="33" t="s">
        <v>303</v>
      </c>
      <c r="F33" s="32">
        <v>69303</v>
      </c>
      <c r="G33" s="31">
        <f t="shared" si="0"/>
        <v>98410</v>
      </c>
    </row>
    <row r="34" spans="1:7" ht="15" customHeight="1" x14ac:dyDescent="0.25">
      <c r="A34" s="33">
        <v>168.1</v>
      </c>
      <c r="B34" s="34" t="s">
        <v>292</v>
      </c>
      <c r="C34" s="33" t="s">
        <v>496</v>
      </c>
      <c r="D34" s="33" t="s">
        <v>498</v>
      </c>
      <c r="E34" s="33" t="s">
        <v>497</v>
      </c>
      <c r="F34" s="32">
        <v>12</v>
      </c>
      <c r="G34" s="31">
        <f t="shared" si="0"/>
        <v>17</v>
      </c>
    </row>
    <row r="35" spans="1:7" x14ac:dyDescent="0.25">
      <c r="A35" s="33">
        <v>168.2</v>
      </c>
      <c r="B35" s="34" t="s">
        <v>292</v>
      </c>
      <c r="C35" s="33" t="s">
        <v>496</v>
      </c>
      <c r="D35" s="33" t="s">
        <v>495</v>
      </c>
      <c r="E35" s="33" t="s">
        <v>52</v>
      </c>
      <c r="F35" s="32">
        <v>180</v>
      </c>
      <c r="G35" s="31">
        <f t="shared" ref="G35:G66" si="1">IF(F35&gt;1,ROUND(F35*$K$1,0),F35*$K$1)</f>
        <v>256</v>
      </c>
    </row>
    <row r="36" spans="1:7" ht="28.5" x14ac:dyDescent="0.25">
      <c r="A36" s="33">
        <v>169.1</v>
      </c>
      <c r="B36" s="34" t="s">
        <v>488</v>
      </c>
      <c r="C36" s="33" t="s">
        <v>487</v>
      </c>
      <c r="D36" s="33" t="s">
        <v>494</v>
      </c>
      <c r="E36" s="33" t="s">
        <v>485</v>
      </c>
      <c r="F36" s="32">
        <v>8.2100000000000009</v>
      </c>
      <c r="G36" s="31">
        <f t="shared" si="1"/>
        <v>12</v>
      </c>
    </row>
    <row r="37" spans="1:7" ht="28.5" x14ac:dyDescent="0.25">
      <c r="A37" s="33">
        <v>169.2</v>
      </c>
      <c r="B37" s="34" t="s">
        <v>488</v>
      </c>
      <c r="C37" s="33" t="s">
        <v>487</v>
      </c>
      <c r="D37" s="33" t="s">
        <v>493</v>
      </c>
      <c r="E37" s="33" t="s">
        <v>485</v>
      </c>
      <c r="F37" s="32">
        <v>5.49</v>
      </c>
      <c r="G37" s="31">
        <f t="shared" si="1"/>
        <v>8</v>
      </c>
    </row>
    <row r="38" spans="1:7" ht="28.5" x14ac:dyDescent="0.25">
      <c r="A38" s="33">
        <v>169.3</v>
      </c>
      <c r="B38" s="34" t="s">
        <v>488</v>
      </c>
      <c r="C38" s="33" t="s">
        <v>487</v>
      </c>
      <c r="D38" s="33" t="s">
        <v>492</v>
      </c>
      <c r="E38" s="33" t="s">
        <v>490</v>
      </c>
      <c r="F38" s="31">
        <v>0.15</v>
      </c>
      <c r="G38" s="31">
        <f t="shared" si="1"/>
        <v>0.21299999999999999</v>
      </c>
    </row>
    <row r="39" spans="1:7" ht="28.5" x14ac:dyDescent="0.25">
      <c r="A39" s="35">
        <v>169.4</v>
      </c>
      <c r="B39" s="34" t="s">
        <v>488</v>
      </c>
      <c r="C39" s="33" t="s">
        <v>487</v>
      </c>
      <c r="D39" s="33" t="s">
        <v>491</v>
      </c>
      <c r="E39" s="33" t="s">
        <v>490</v>
      </c>
      <c r="F39" s="31">
        <v>0.1</v>
      </c>
      <c r="G39" s="31">
        <f t="shared" si="1"/>
        <v>0.14199999999999999</v>
      </c>
    </row>
    <row r="40" spans="1:7" ht="28.5" x14ac:dyDescent="0.25">
      <c r="A40" s="35">
        <v>169.5</v>
      </c>
      <c r="B40" s="34" t="s">
        <v>488</v>
      </c>
      <c r="C40" s="33" t="s">
        <v>487</v>
      </c>
      <c r="D40" s="33" t="s">
        <v>489</v>
      </c>
      <c r="E40" s="33" t="s">
        <v>485</v>
      </c>
      <c r="F40" s="31">
        <v>8.2100000000000009</v>
      </c>
      <c r="G40" s="31">
        <f t="shared" si="1"/>
        <v>12</v>
      </c>
    </row>
    <row r="41" spans="1:7" ht="28.5" x14ac:dyDescent="0.25">
      <c r="A41" s="35">
        <v>169.6</v>
      </c>
      <c r="B41" s="34" t="s">
        <v>488</v>
      </c>
      <c r="C41" s="33" t="s">
        <v>487</v>
      </c>
      <c r="D41" s="33" t="s">
        <v>486</v>
      </c>
      <c r="E41" s="33" t="s">
        <v>485</v>
      </c>
      <c r="F41" s="31">
        <v>5.49</v>
      </c>
      <c r="G41" s="31">
        <f t="shared" si="1"/>
        <v>8</v>
      </c>
    </row>
    <row r="42" spans="1:7" ht="15" customHeight="1" x14ac:dyDescent="0.25">
      <c r="A42" s="35">
        <v>170</v>
      </c>
      <c r="B42" s="34" t="s">
        <v>285</v>
      </c>
      <c r="C42" s="33" t="s">
        <v>484</v>
      </c>
      <c r="D42" s="33" t="s">
        <v>483</v>
      </c>
      <c r="E42" s="33" t="s">
        <v>274</v>
      </c>
      <c r="F42" s="32">
        <v>21.43</v>
      </c>
      <c r="G42" s="31">
        <f t="shared" si="1"/>
        <v>30</v>
      </c>
    </row>
    <row r="43" spans="1:7" x14ac:dyDescent="0.25">
      <c r="A43" s="33">
        <v>174.1</v>
      </c>
      <c r="B43" s="34" t="s">
        <v>283</v>
      </c>
      <c r="C43" s="33" t="s">
        <v>481</v>
      </c>
      <c r="D43" s="33" t="s">
        <v>482</v>
      </c>
      <c r="E43" s="33" t="s">
        <v>479</v>
      </c>
      <c r="F43" s="32">
        <v>2339.33</v>
      </c>
      <c r="G43" s="31">
        <f t="shared" si="1"/>
        <v>3322</v>
      </c>
    </row>
    <row r="44" spans="1:7" x14ac:dyDescent="0.25">
      <c r="A44" s="33">
        <v>174.2</v>
      </c>
      <c r="B44" s="34" t="s">
        <v>283</v>
      </c>
      <c r="C44" s="33" t="s">
        <v>481</v>
      </c>
      <c r="D44" s="33" t="s">
        <v>480</v>
      </c>
      <c r="E44" s="33" t="s">
        <v>479</v>
      </c>
      <c r="F44" s="32">
        <v>3461</v>
      </c>
      <c r="G44" s="31">
        <f t="shared" si="1"/>
        <v>4915</v>
      </c>
    </row>
    <row r="45" spans="1:7" x14ac:dyDescent="0.25">
      <c r="A45" s="33">
        <v>176</v>
      </c>
      <c r="B45" s="34" t="s">
        <v>478</v>
      </c>
      <c r="C45" s="33" t="s">
        <v>477</v>
      </c>
      <c r="D45" s="33" t="s">
        <v>476</v>
      </c>
      <c r="E45" s="33" t="s">
        <v>198</v>
      </c>
      <c r="F45" s="32">
        <v>41.67</v>
      </c>
      <c r="G45" s="31">
        <f t="shared" si="1"/>
        <v>59</v>
      </c>
    </row>
    <row r="46" spans="1:7" ht="15" customHeight="1" x14ac:dyDescent="0.25">
      <c r="A46" s="33">
        <v>177.1</v>
      </c>
      <c r="B46" s="34" t="s">
        <v>474</v>
      </c>
      <c r="C46" s="33" t="s">
        <v>473</v>
      </c>
      <c r="D46" s="33" t="s">
        <v>475</v>
      </c>
      <c r="E46" s="33" t="s">
        <v>274</v>
      </c>
      <c r="F46" s="32">
        <v>7.75</v>
      </c>
      <c r="G46" s="31">
        <f t="shared" si="1"/>
        <v>11</v>
      </c>
    </row>
    <row r="47" spans="1:7" x14ac:dyDescent="0.25">
      <c r="A47" s="33">
        <v>177.2</v>
      </c>
      <c r="B47" s="34" t="s">
        <v>474</v>
      </c>
      <c r="C47" s="33" t="s">
        <v>473</v>
      </c>
      <c r="D47" s="33" t="s">
        <v>472</v>
      </c>
      <c r="E47" s="33" t="s">
        <v>274</v>
      </c>
      <c r="F47" s="32">
        <v>0.31</v>
      </c>
      <c r="G47" s="31">
        <f t="shared" si="1"/>
        <v>0.44019999999999998</v>
      </c>
    </row>
    <row r="48" spans="1:7" ht="28.5" x14ac:dyDescent="0.25">
      <c r="A48" s="33">
        <v>208</v>
      </c>
      <c r="B48" s="34" t="s">
        <v>435</v>
      </c>
      <c r="C48" s="33" t="s">
        <v>444</v>
      </c>
      <c r="D48" s="33" t="s">
        <v>471</v>
      </c>
      <c r="E48" s="33" t="s">
        <v>274</v>
      </c>
      <c r="F48" s="42" t="s">
        <v>432</v>
      </c>
      <c r="G48" s="31" t="e">
        <f t="shared" si="1"/>
        <v>#VALUE!</v>
      </c>
    </row>
    <row r="49" spans="1:7" ht="28.5" x14ac:dyDescent="0.25">
      <c r="A49" s="33">
        <v>209</v>
      </c>
      <c r="B49" s="34" t="s">
        <v>435</v>
      </c>
      <c r="C49" s="33" t="s">
        <v>444</v>
      </c>
      <c r="D49" s="33" t="s">
        <v>470</v>
      </c>
      <c r="E49" s="33" t="s">
        <v>274</v>
      </c>
      <c r="F49" s="32">
        <v>29.2</v>
      </c>
      <c r="G49" s="31">
        <f t="shared" si="1"/>
        <v>41</v>
      </c>
    </row>
    <row r="50" spans="1:7" ht="28.5" x14ac:dyDescent="0.25">
      <c r="A50" s="33">
        <v>210</v>
      </c>
      <c r="B50" s="34" t="s">
        <v>435</v>
      </c>
      <c r="C50" s="33" t="s">
        <v>444</v>
      </c>
      <c r="D50" s="33" t="s">
        <v>469</v>
      </c>
      <c r="E50" s="33" t="s">
        <v>274</v>
      </c>
      <c r="F50" s="42" t="s">
        <v>432</v>
      </c>
      <c r="G50" s="31" t="e">
        <f t="shared" si="1"/>
        <v>#VALUE!</v>
      </c>
    </row>
    <row r="51" spans="1:7" ht="28.5" x14ac:dyDescent="0.25">
      <c r="A51" s="35">
        <v>211</v>
      </c>
      <c r="B51" s="34" t="s">
        <v>435</v>
      </c>
      <c r="C51" s="33" t="s">
        <v>444</v>
      </c>
      <c r="D51" s="33" t="s">
        <v>468</v>
      </c>
      <c r="E51" s="33" t="s">
        <v>274</v>
      </c>
      <c r="F51" s="42" t="s">
        <v>432</v>
      </c>
      <c r="G51" s="31" t="e">
        <f t="shared" si="1"/>
        <v>#VALUE!</v>
      </c>
    </row>
    <row r="52" spans="1:7" ht="28.5" x14ac:dyDescent="0.25">
      <c r="A52" s="33">
        <v>212</v>
      </c>
      <c r="B52" s="34" t="s">
        <v>435</v>
      </c>
      <c r="C52" s="33" t="s">
        <v>444</v>
      </c>
      <c r="D52" s="33" t="s">
        <v>467</v>
      </c>
      <c r="E52" s="33" t="s">
        <v>274</v>
      </c>
      <c r="F52" s="42" t="s">
        <v>432</v>
      </c>
      <c r="G52" s="31" t="e">
        <f t="shared" si="1"/>
        <v>#VALUE!</v>
      </c>
    </row>
    <row r="53" spans="1:7" ht="28.5" x14ac:dyDescent="0.25">
      <c r="A53" s="33">
        <v>213</v>
      </c>
      <c r="B53" s="34" t="s">
        <v>435</v>
      </c>
      <c r="C53" s="33" t="s">
        <v>444</v>
      </c>
      <c r="D53" s="33" t="s">
        <v>466</v>
      </c>
      <c r="E53" s="33" t="s">
        <v>274</v>
      </c>
      <c r="F53" s="32">
        <v>29.2</v>
      </c>
      <c r="G53" s="31">
        <f t="shared" si="1"/>
        <v>41</v>
      </c>
    </row>
    <row r="54" spans="1:7" ht="28.5" x14ac:dyDescent="0.25">
      <c r="A54" s="33">
        <v>214</v>
      </c>
      <c r="B54" s="34" t="s">
        <v>435</v>
      </c>
      <c r="C54" s="33" t="s">
        <v>444</v>
      </c>
      <c r="D54" s="33" t="s">
        <v>465</v>
      </c>
      <c r="E54" s="33" t="s">
        <v>274</v>
      </c>
      <c r="F54" s="42" t="s">
        <v>432</v>
      </c>
      <c r="G54" s="31" t="e">
        <f t="shared" si="1"/>
        <v>#VALUE!</v>
      </c>
    </row>
    <row r="55" spans="1:7" ht="28.5" x14ac:dyDescent="0.25">
      <c r="A55" s="33">
        <v>215</v>
      </c>
      <c r="B55" s="34" t="s">
        <v>435</v>
      </c>
      <c r="C55" s="33" t="s">
        <v>444</v>
      </c>
      <c r="D55" s="33" t="s">
        <v>464</v>
      </c>
      <c r="E55" s="33" t="s">
        <v>274</v>
      </c>
      <c r="F55" s="42" t="s">
        <v>432</v>
      </c>
      <c r="G55" s="31" t="e">
        <f t="shared" si="1"/>
        <v>#VALUE!</v>
      </c>
    </row>
    <row r="56" spans="1:7" ht="28.5" x14ac:dyDescent="0.25">
      <c r="A56" s="33">
        <v>216</v>
      </c>
      <c r="B56" s="34" t="s">
        <v>435</v>
      </c>
      <c r="C56" s="33" t="s">
        <v>444</v>
      </c>
      <c r="D56" s="33" t="s">
        <v>463</v>
      </c>
      <c r="E56" s="33" t="s">
        <v>274</v>
      </c>
      <c r="F56" s="42" t="s">
        <v>432</v>
      </c>
      <c r="G56" s="31" t="e">
        <f t="shared" si="1"/>
        <v>#VALUE!</v>
      </c>
    </row>
    <row r="57" spans="1:7" ht="28.5" x14ac:dyDescent="0.25">
      <c r="A57" s="33">
        <v>217</v>
      </c>
      <c r="B57" s="34" t="s">
        <v>435</v>
      </c>
      <c r="C57" s="33" t="s">
        <v>444</v>
      </c>
      <c r="D57" s="33" t="s">
        <v>462</v>
      </c>
      <c r="E57" s="33" t="s">
        <v>274</v>
      </c>
      <c r="F57" s="32">
        <v>40.700000000000003</v>
      </c>
      <c r="G57" s="31">
        <f t="shared" si="1"/>
        <v>58</v>
      </c>
    </row>
    <row r="58" spans="1:7" ht="28.5" x14ac:dyDescent="0.25">
      <c r="A58" s="33">
        <v>218</v>
      </c>
      <c r="B58" s="34" t="s">
        <v>435</v>
      </c>
      <c r="C58" s="33" t="s">
        <v>444</v>
      </c>
      <c r="D58" s="33" t="s">
        <v>461</v>
      </c>
      <c r="E58" s="33" t="s">
        <v>274</v>
      </c>
      <c r="F58" s="32">
        <v>44.1</v>
      </c>
      <c r="G58" s="31">
        <f t="shared" si="1"/>
        <v>63</v>
      </c>
    </row>
    <row r="59" spans="1:7" ht="28.5" x14ac:dyDescent="0.25">
      <c r="A59" s="33">
        <v>219</v>
      </c>
      <c r="B59" s="34" t="s">
        <v>435</v>
      </c>
      <c r="C59" s="33" t="s">
        <v>444</v>
      </c>
      <c r="D59" s="33" t="s">
        <v>460</v>
      </c>
      <c r="E59" s="33" t="s">
        <v>274</v>
      </c>
      <c r="F59" s="32">
        <v>40.700000000000003</v>
      </c>
      <c r="G59" s="31">
        <f t="shared" si="1"/>
        <v>58</v>
      </c>
    </row>
    <row r="60" spans="1:7" ht="28.5" x14ac:dyDescent="0.25">
      <c r="A60" s="33">
        <v>220</v>
      </c>
      <c r="B60" s="34" t="s">
        <v>435</v>
      </c>
      <c r="C60" s="33" t="s">
        <v>444</v>
      </c>
      <c r="D60" s="33" t="s">
        <v>459</v>
      </c>
      <c r="E60" s="33" t="s">
        <v>274</v>
      </c>
      <c r="F60" s="42" t="s">
        <v>432</v>
      </c>
      <c r="G60" s="31" t="e">
        <f t="shared" si="1"/>
        <v>#VALUE!</v>
      </c>
    </row>
    <row r="61" spans="1:7" ht="28.5" x14ac:dyDescent="0.25">
      <c r="A61" s="33">
        <v>221</v>
      </c>
      <c r="B61" s="34" t="s">
        <v>435</v>
      </c>
      <c r="C61" s="33" t="s">
        <v>444</v>
      </c>
      <c r="D61" s="33" t="s">
        <v>458</v>
      </c>
      <c r="E61" s="33" t="s">
        <v>274</v>
      </c>
      <c r="F61" s="42" t="s">
        <v>432</v>
      </c>
      <c r="G61" s="31" t="e">
        <f t="shared" si="1"/>
        <v>#VALUE!</v>
      </c>
    </row>
    <row r="62" spans="1:7" ht="28.5" x14ac:dyDescent="0.25">
      <c r="A62" s="33">
        <v>222</v>
      </c>
      <c r="B62" s="34" t="s">
        <v>435</v>
      </c>
      <c r="C62" s="33" t="s">
        <v>444</v>
      </c>
      <c r="D62" s="33" t="s">
        <v>457</v>
      </c>
      <c r="E62" s="33" t="s">
        <v>274</v>
      </c>
      <c r="F62" s="42" t="s">
        <v>432</v>
      </c>
      <c r="G62" s="31" t="e">
        <f t="shared" si="1"/>
        <v>#VALUE!</v>
      </c>
    </row>
    <row r="63" spans="1:7" ht="28.5" x14ac:dyDescent="0.25">
      <c r="A63" s="35">
        <v>223</v>
      </c>
      <c r="B63" s="34" t="s">
        <v>435</v>
      </c>
      <c r="C63" s="33" t="s">
        <v>444</v>
      </c>
      <c r="D63" s="33" t="s">
        <v>456</v>
      </c>
      <c r="E63" s="33" t="s">
        <v>274</v>
      </c>
      <c r="F63" s="42" t="s">
        <v>432</v>
      </c>
      <c r="G63" s="31" t="e">
        <f t="shared" si="1"/>
        <v>#VALUE!</v>
      </c>
    </row>
    <row r="64" spans="1:7" ht="28.5" x14ac:dyDescent="0.25">
      <c r="A64" s="33">
        <v>224</v>
      </c>
      <c r="B64" s="34" t="s">
        <v>435</v>
      </c>
      <c r="C64" s="33" t="s">
        <v>444</v>
      </c>
      <c r="D64" s="33" t="s">
        <v>455</v>
      </c>
      <c r="E64" s="33" t="s">
        <v>274</v>
      </c>
      <c r="F64" s="42" t="s">
        <v>432</v>
      </c>
      <c r="G64" s="31" t="e">
        <f t="shared" si="1"/>
        <v>#VALUE!</v>
      </c>
    </row>
    <row r="65" spans="1:7" ht="28.5" x14ac:dyDescent="0.25">
      <c r="A65" s="33">
        <v>225</v>
      </c>
      <c r="B65" s="34" t="s">
        <v>435</v>
      </c>
      <c r="C65" s="33" t="s">
        <v>444</v>
      </c>
      <c r="D65" s="33" t="s">
        <v>454</v>
      </c>
      <c r="E65" s="33" t="s">
        <v>274</v>
      </c>
      <c r="F65" s="42" t="s">
        <v>432</v>
      </c>
      <c r="G65" s="31" t="e">
        <f t="shared" si="1"/>
        <v>#VALUE!</v>
      </c>
    </row>
    <row r="66" spans="1:7" ht="28.5" x14ac:dyDescent="0.25">
      <c r="A66" s="33">
        <v>226</v>
      </c>
      <c r="B66" s="34" t="s">
        <v>435</v>
      </c>
      <c r="C66" s="33" t="s">
        <v>444</v>
      </c>
      <c r="D66" s="33" t="s">
        <v>453</v>
      </c>
      <c r="E66" s="33" t="s">
        <v>274</v>
      </c>
      <c r="F66" s="42" t="s">
        <v>432</v>
      </c>
      <c r="G66" s="31" t="e">
        <f t="shared" si="1"/>
        <v>#VALUE!</v>
      </c>
    </row>
    <row r="67" spans="1:7" ht="28.5" x14ac:dyDescent="0.25">
      <c r="A67" s="33">
        <v>227</v>
      </c>
      <c r="B67" s="34" t="s">
        <v>435</v>
      </c>
      <c r="C67" s="33" t="s">
        <v>444</v>
      </c>
      <c r="D67" s="33" t="s">
        <v>452</v>
      </c>
      <c r="E67" s="33" t="s">
        <v>274</v>
      </c>
      <c r="F67" s="42" t="s">
        <v>432</v>
      </c>
      <c r="G67" s="31" t="e">
        <f t="shared" ref="G67:G98" si="2">IF(F67&gt;1,ROUND(F67*$K$1,0),F67*$K$1)</f>
        <v>#VALUE!</v>
      </c>
    </row>
    <row r="68" spans="1:7" ht="28.5" x14ac:dyDescent="0.25">
      <c r="A68" s="33">
        <v>228</v>
      </c>
      <c r="B68" s="34" t="s">
        <v>435</v>
      </c>
      <c r="C68" s="33" t="s">
        <v>444</v>
      </c>
      <c r="D68" s="33" t="s">
        <v>451</v>
      </c>
      <c r="E68" s="33" t="s">
        <v>274</v>
      </c>
      <c r="F68" s="42" t="s">
        <v>432</v>
      </c>
      <c r="G68" s="31" t="e">
        <f t="shared" si="2"/>
        <v>#VALUE!</v>
      </c>
    </row>
    <row r="69" spans="1:7" ht="28.5" x14ac:dyDescent="0.25">
      <c r="A69" s="33">
        <v>229</v>
      </c>
      <c r="B69" s="34" t="s">
        <v>435</v>
      </c>
      <c r="C69" s="33" t="s">
        <v>444</v>
      </c>
      <c r="D69" s="33" t="s">
        <v>450</v>
      </c>
      <c r="E69" s="33" t="s">
        <v>274</v>
      </c>
      <c r="F69" s="42" t="s">
        <v>432</v>
      </c>
      <c r="G69" s="31" t="e">
        <f t="shared" si="2"/>
        <v>#VALUE!</v>
      </c>
    </row>
    <row r="70" spans="1:7" ht="42.75" x14ac:dyDescent="0.25">
      <c r="A70" s="33">
        <v>1</v>
      </c>
      <c r="B70" s="34" t="s">
        <v>427</v>
      </c>
      <c r="C70" s="33" t="s">
        <v>449</v>
      </c>
      <c r="D70" s="33" t="s">
        <v>448</v>
      </c>
      <c r="E70" s="33" t="s">
        <v>53</v>
      </c>
      <c r="F70" s="31">
        <v>126.34</v>
      </c>
      <c r="G70" s="31">
        <f t="shared" si="2"/>
        <v>179</v>
      </c>
    </row>
    <row r="71" spans="1:7" ht="28.5" x14ac:dyDescent="0.25">
      <c r="A71" s="33">
        <v>2.1</v>
      </c>
      <c r="B71" s="34" t="s">
        <v>435</v>
      </c>
      <c r="C71" s="33" t="s">
        <v>444</v>
      </c>
      <c r="D71" s="33" t="s">
        <v>447</v>
      </c>
      <c r="E71" s="33" t="s">
        <v>299</v>
      </c>
      <c r="F71" s="42" t="s">
        <v>432</v>
      </c>
      <c r="G71" s="31" t="e">
        <f t="shared" si="2"/>
        <v>#VALUE!</v>
      </c>
    </row>
    <row r="72" spans="1:7" ht="28.5" x14ac:dyDescent="0.25">
      <c r="A72" s="33">
        <v>2.2000000000000002</v>
      </c>
      <c r="B72" s="34" t="s">
        <v>435</v>
      </c>
      <c r="C72" s="33" t="s">
        <v>444</v>
      </c>
      <c r="D72" s="33" t="s">
        <v>446</v>
      </c>
      <c r="E72" s="33" t="s">
        <v>299</v>
      </c>
      <c r="F72" s="31">
        <v>207.7</v>
      </c>
      <c r="G72" s="31">
        <f t="shared" si="2"/>
        <v>295</v>
      </c>
    </row>
    <row r="73" spans="1:7" ht="28.5" x14ac:dyDescent="0.25">
      <c r="A73" s="33">
        <v>2.2999999999999998</v>
      </c>
      <c r="B73" s="34" t="s">
        <v>435</v>
      </c>
      <c r="C73" s="33" t="s">
        <v>444</v>
      </c>
      <c r="D73" s="33" t="s">
        <v>445</v>
      </c>
      <c r="E73" s="33" t="s">
        <v>299</v>
      </c>
      <c r="F73" s="42" t="s">
        <v>432</v>
      </c>
      <c r="G73" s="31" t="e">
        <f t="shared" si="2"/>
        <v>#VALUE!</v>
      </c>
    </row>
    <row r="74" spans="1:7" ht="17.25" customHeight="1" x14ac:dyDescent="0.25">
      <c r="A74" s="33">
        <v>2.4</v>
      </c>
      <c r="B74" s="34" t="s">
        <v>435</v>
      </c>
      <c r="C74" s="33" t="s">
        <v>444</v>
      </c>
      <c r="D74" s="33" t="s">
        <v>443</v>
      </c>
      <c r="E74" s="33" t="s">
        <v>299</v>
      </c>
      <c r="F74" s="42" t="s">
        <v>432</v>
      </c>
      <c r="G74" s="31" t="e">
        <f t="shared" si="2"/>
        <v>#VALUE!</v>
      </c>
    </row>
    <row r="75" spans="1:7" ht="42.75" x14ac:dyDescent="0.25">
      <c r="A75" s="33">
        <v>3.1</v>
      </c>
      <c r="B75" s="34" t="s">
        <v>435</v>
      </c>
      <c r="C75" s="33" t="s">
        <v>437</v>
      </c>
      <c r="D75" s="33" t="s">
        <v>442</v>
      </c>
      <c r="E75" s="33" t="s">
        <v>299</v>
      </c>
      <c r="F75" s="42" t="s">
        <v>432</v>
      </c>
      <c r="G75" s="31" t="e">
        <f t="shared" si="2"/>
        <v>#VALUE!</v>
      </c>
    </row>
    <row r="76" spans="1:7" ht="42.75" x14ac:dyDescent="0.25">
      <c r="A76" s="33">
        <v>3.2</v>
      </c>
      <c r="B76" s="34" t="s">
        <v>435</v>
      </c>
      <c r="C76" s="33" t="s">
        <v>441</v>
      </c>
      <c r="D76" s="33" t="s">
        <v>440</v>
      </c>
      <c r="E76" s="33" t="s">
        <v>299</v>
      </c>
      <c r="F76" s="32">
        <v>159.81</v>
      </c>
      <c r="G76" s="31">
        <f t="shared" si="2"/>
        <v>227</v>
      </c>
    </row>
    <row r="77" spans="1:7" ht="28.5" x14ac:dyDescent="0.25">
      <c r="A77" s="33">
        <v>3.3</v>
      </c>
      <c r="B77" s="34" t="s">
        <v>435</v>
      </c>
      <c r="C77" s="33" t="s">
        <v>439</v>
      </c>
      <c r="D77" s="33" t="s">
        <v>438</v>
      </c>
      <c r="E77" s="33" t="s">
        <v>299</v>
      </c>
      <c r="F77" s="41" t="s">
        <v>432</v>
      </c>
      <c r="G77" s="31" t="e">
        <f t="shared" si="2"/>
        <v>#VALUE!</v>
      </c>
    </row>
    <row r="78" spans="1:7" ht="42.75" x14ac:dyDescent="0.25">
      <c r="A78" s="33">
        <v>3.4</v>
      </c>
      <c r="B78" s="34" t="s">
        <v>435</v>
      </c>
      <c r="C78" s="33" t="s">
        <v>437</v>
      </c>
      <c r="D78" s="33" t="s">
        <v>436</v>
      </c>
      <c r="E78" s="33" t="s">
        <v>299</v>
      </c>
      <c r="F78" s="42" t="s">
        <v>432</v>
      </c>
      <c r="G78" s="31" t="e">
        <f t="shared" si="2"/>
        <v>#VALUE!</v>
      </c>
    </row>
    <row r="79" spans="1:7" ht="28.5" x14ac:dyDescent="0.25">
      <c r="A79" s="33">
        <v>3.5</v>
      </c>
      <c r="B79" s="34" t="s">
        <v>435</v>
      </c>
      <c r="C79" s="33" t="s">
        <v>434</v>
      </c>
      <c r="D79" s="33" t="s">
        <v>433</v>
      </c>
      <c r="E79" s="33" t="s">
        <v>299</v>
      </c>
      <c r="F79" s="41" t="s">
        <v>432</v>
      </c>
      <c r="G79" s="31" t="e">
        <f t="shared" si="2"/>
        <v>#VALUE!</v>
      </c>
    </row>
    <row r="80" spans="1:7" ht="28.5" x14ac:dyDescent="0.25">
      <c r="A80" s="33">
        <v>4</v>
      </c>
      <c r="B80" s="34" t="s">
        <v>427</v>
      </c>
      <c r="C80" s="33" t="s">
        <v>431</v>
      </c>
      <c r="D80" s="33" t="s">
        <v>430</v>
      </c>
      <c r="E80" s="33" t="s">
        <v>53</v>
      </c>
      <c r="F80" s="32">
        <v>827.5</v>
      </c>
      <c r="G80" s="31">
        <f t="shared" si="2"/>
        <v>1175</v>
      </c>
    </row>
    <row r="81" spans="1:7" ht="42.75" x14ac:dyDescent="0.25">
      <c r="A81" s="33">
        <v>5</v>
      </c>
      <c r="B81" s="34" t="s">
        <v>427</v>
      </c>
      <c r="C81" s="33" t="s">
        <v>429</v>
      </c>
      <c r="D81" s="33" t="s">
        <v>428</v>
      </c>
      <c r="E81" s="33" t="s">
        <v>53</v>
      </c>
      <c r="F81" s="31">
        <v>310</v>
      </c>
      <c r="G81" s="31">
        <f t="shared" si="2"/>
        <v>440</v>
      </c>
    </row>
    <row r="82" spans="1:7" ht="28.5" x14ac:dyDescent="0.25">
      <c r="A82" s="33">
        <v>6</v>
      </c>
      <c r="B82" s="34" t="s">
        <v>427</v>
      </c>
      <c r="C82" s="33" t="s">
        <v>426</v>
      </c>
      <c r="D82" s="33" t="s">
        <v>425</v>
      </c>
      <c r="E82" s="33" t="s">
        <v>53</v>
      </c>
      <c r="F82" s="32">
        <v>966.67</v>
      </c>
      <c r="G82" s="31">
        <f t="shared" si="2"/>
        <v>1373</v>
      </c>
    </row>
    <row r="83" spans="1:7" ht="28.5" x14ac:dyDescent="0.25">
      <c r="A83" s="33">
        <v>7</v>
      </c>
      <c r="B83" s="34" t="s">
        <v>422</v>
      </c>
      <c r="C83" s="33" t="s">
        <v>424</v>
      </c>
      <c r="D83" s="33" t="s">
        <v>423</v>
      </c>
      <c r="E83" s="33" t="s">
        <v>53</v>
      </c>
      <c r="F83" s="31">
        <v>191.06</v>
      </c>
      <c r="G83" s="31">
        <f t="shared" si="2"/>
        <v>271</v>
      </c>
    </row>
    <row r="84" spans="1:7" ht="28.5" x14ac:dyDescent="0.25">
      <c r="A84" s="33">
        <v>8</v>
      </c>
      <c r="B84" s="34" t="s">
        <v>422</v>
      </c>
      <c r="C84" s="33" t="s">
        <v>421</v>
      </c>
      <c r="D84" s="33" t="s">
        <v>420</v>
      </c>
      <c r="E84" s="33" t="s">
        <v>53</v>
      </c>
      <c r="F84" s="31">
        <v>169.25</v>
      </c>
      <c r="G84" s="31">
        <f t="shared" si="2"/>
        <v>240</v>
      </c>
    </row>
    <row r="85" spans="1:7" ht="15" customHeight="1" x14ac:dyDescent="0.25">
      <c r="A85" s="35">
        <v>9</v>
      </c>
      <c r="B85" s="34" t="s">
        <v>419</v>
      </c>
      <c r="C85" s="33" t="s">
        <v>418</v>
      </c>
      <c r="D85" s="33" t="s">
        <v>417</v>
      </c>
      <c r="E85" s="33" t="s">
        <v>416</v>
      </c>
      <c r="F85" s="32">
        <v>21.81</v>
      </c>
      <c r="G85" s="31">
        <f t="shared" si="2"/>
        <v>31</v>
      </c>
    </row>
    <row r="86" spans="1:7" ht="85.5" x14ac:dyDescent="0.25">
      <c r="A86" s="35">
        <v>10.1</v>
      </c>
      <c r="B86" s="34" t="s">
        <v>379</v>
      </c>
      <c r="C86" s="33" t="s">
        <v>409</v>
      </c>
      <c r="D86" s="33" t="s">
        <v>415</v>
      </c>
      <c r="E86" s="33" t="s">
        <v>53</v>
      </c>
      <c r="F86" s="32">
        <v>73.209999999999994</v>
      </c>
      <c r="G86" s="31">
        <f t="shared" si="2"/>
        <v>104</v>
      </c>
    </row>
    <row r="87" spans="1:7" ht="85.5" x14ac:dyDescent="0.25">
      <c r="A87" s="33">
        <v>10.199999999999999</v>
      </c>
      <c r="B87" s="34" t="s">
        <v>379</v>
      </c>
      <c r="C87" s="33" t="s">
        <v>409</v>
      </c>
      <c r="D87" s="33" t="s">
        <v>414</v>
      </c>
      <c r="E87" s="33" t="s">
        <v>53</v>
      </c>
      <c r="F87" s="32">
        <v>223</v>
      </c>
      <c r="G87" s="31">
        <f t="shared" si="2"/>
        <v>317</v>
      </c>
    </row>
    <row r="88" spans="1:7" ht="85.5" x14ac:dyDescent="0.25">
      <c r="A88" s="33">
        <v>10.3</v>
      </c>
      <c r="B88" s="34" t="s">
        <v>379</v>
      </c>
      <c r="C88" s="33" t="s">
        <v>409</v>
      </c>
      <c r="D88" s="33" t="s">
        <v>413</v>
      </c>
      <c r="E88" s="33" t="s">
        <v>53</v>
      </c>
      <c r="F88" s="32">
        <v>88.75</v>
      </c>
      <c r="G88" s="31">
        <f t="shared" si="2"/>
        <v>126</v>
      </c>
    </row>
    <row r="89" spans="1:7" ht="85.5" x14ac:dyDescent="0.25">
      <c r="A89" s="35">
        <v>10.4</v>
      </c>
      <c r="B89" s="34" t="s">
        <v>379</v>
      </c>
      <c r="C89" s="33" t="s">
        <v>409</v>
      </c>
      <c r="D89" s="33" t="s">
        <v>412</v>
      </c>
      <c r="E89" s="33" t="s">
        <v>53</v>
      </c>
      <c r="F89" s="32">
        <v>33.33</v>
      </c>
      <c r="G89" s="31">
        <f t="shared" si="2"/>
        <v>47</v>
      </c>
    </row>
    <row r="90" spans="1:7" ht="85.5" x14ac:dyDescent="0.25">
      <c r="A90" s="33">
        <v>10.5</v>
      </c>
      <c r="B90" s="34" t="s">
        <v>379</v>
      </c>
      <c r="C90" s="33" t="s">
        <v>409</v>
      </c>
      <c r="D90" s="33" t="s">
        <v>411</v>
      </c>
      <c r="E90" s="33" t="s">
        <v>53</v>
      </c>
      <c r="F90" s="32">
        <v>43.25</v>
      </c>
      <c r="G90" s="31">
        <f t="shared" si="2"/>
        <v>61</v>
      </c>
    </row>
    <row r="91" spans="1:7" ht="85.5" x14ac:dyDescent="0.25">
      <c r="A91" s="33">
        <v>10.6</v>
      </c>
      <c r="B91" s="34" t="s">
        <v>379</v>
      </c>
      <c r="C91" s="33" t="s">
        <v>409</v>
      </c>
      <c r="D91" s="33" t="s">
        <v>410</v>
      </c>
      <c r="E91" s="33" t="s">
        <v>53</v>
      </c>
      <c r="F91" s="32">
        <v>173.33</v>
      </c>
      <c r="G91" s="31">
        <f t="shared" si="2"/>
        <v>246</v>
      </c>
    </row>
    <row r="92" spans="1:7" ht="85.5" x14ac:dyDescent="0.25">
      <c r="A92" s="35">
        <v>10.7</v>
      </c>
      <c r="B92" s="34" t="s">
        <v>379</v>
      </c>
      <c r="C92" s="33" t="s">
        <v>409</v>
      </c>
      <c r="D92" s="33" t="s">
        <v>408</v>
      </c>
      <c r="E92" s="33" t="s">
        <v>53</v>
      </c>
      <c r="F92" s="32">
        <v>110</v>
      </c>
      <c r="G92" s="31">
        <f t="shared" si="2"/>
        <v>156</v>
      </c>
    </row>
    <row r="93" spans="1:7" ht="42.75" x14ac:dyDescent="0.25">
      <c r="A93" s="33">
        <v>11.1</v>
      </c>
      <c r="B93" s="34" t="s">
        <v>379</v>
      </c>
      <c r="C93" s="33" t="s">
        <v>405</v>
      </c>
      <c r="D93" s="33" t="s">
        <v>407</v>
      </c>
      <c r="E93" s="33" t="s">
        <v>53</v>
      </c>
      <c r="F93" s="32">
        <v>137.5</v>
      </c>
      <c r="G93" s="31">
        <f t="shared" si="2"/>
        <v>195</v>
      </c>
    </row>
    <row r="94" spans="1:7" ht="42.75" x14ac:dyDescent="0.25">
      <c r="A94" s="33">
        <v>11.2</v>
      </c>
      <c r="B94" s="34" t="s">
        <v>379</v>
      </c>
      <c r="C94" s="33" t="s">
        <v>405</v>
      </c>
      <c r="D94" s="33" t="s">
        <v>406</v>
      </c>
      <c r="E94" s="33" t="s">
        <v>53</v>
      </c>
      <c r="F94" s="32">
        <v>82.65</v>
      </c>
      <c r="G94" s="31">
        <f t="shared" si="2"/>
        <v>117</v>
      </c>
    </row>
    <row r="95" spans="1:7" ht="42.75" x14ac:dyDescent="0.25">
      <c r="A95" s="33">
        <v>11.3</v>
      </c>
      <c r="B95" s="34" t="s">
        <v>379</v>
      </c>
      <c r="C95" s="33" t="s">
        <v>405</v>
      </c>
      <c r="D95" s="33" t="s">
        <v>404</v>
      </c>
      <c r="E95" s="33" t="s">
        <v>53</v>
      </c>
      <c r="F95" s="32">
        <v>116.64</v>
      </c>
      <c r="G95" s="31">
        <f t="shared" si="2"/>
        <v>166</v>
      </c>
    </row>
    <row r="96" spans="1:7" ht="28.5" x14ac:dyDescent="0.25">
      <c r="A96" s="33">
        <v>12</v>
      </c>
      <c r="B96" s="34" t="s">
        <v>379</v>
      </c>
      <c r="C96" s="33" t="s">
        <v>403</v>
      </c>
      <c r="D96" s="33" t="s">
        <v>402</v>
      </c>
      <c r="E96" s="33" t="s">
        <v>53</v>
      </c>
      <c r="F96" s="31">
        <v>212.22</v>
      </c>
      <c r="G96" s="31">
        <f t="shared" si="2"/>
        <v>301</v>
      </c>
    </row>
    <row r="97" spans="1:7" ht="28.5" x14ac:dyDescent="0.25">
      <c r="A97" s="33">
        <v>13</v>
      </c>
      <c r="B97" s="34" t="s">
        <v>379</v>
      </c>
      <c r="C97" s="33" t="s">
        <v>401</v>
      </c>
      <c r="D97" s="33" t="s">
        <v>400</v>
      </c>
      <c r="E97" s="33" t="s">
        <v>43</v>
      </c>
      <c r="F97" s="31">
        <v>303.25</v>
      </c>
      <c r="G97" s="31">
        <f t="shared" si="2"/>
        <v>431</v>
      </c>
    </row>
    <row r="98" spans="1:7" ht="28.5" x14ac:dyDescent="0.25">
      <c r="A98" s="33">
        <v>14.1</v>
      </c>
      <c r="B98" s="34" t="s">
        <v>379</v>
      </c>
      <c r="C98" s="33" t="s">
        <v>398</v>
      </c>
      <c r="D98" s="33" t="s">
        <v>399</v>
      </c>
      <c r="E98" s="33" t="s">
        <v>53</v>
      </c>
      <c r="F98" s="31">
        <v>240</v>
      </c>
      <c r="G98" s="31">
        <f t="shared" si="2"/>
        <v>341</v>
      </c>
    </row>
    <row r="99" spans="1:7" ht="28.5" x14ac:dyDescent="0.25">
      <c r="A99" s="35">
        <v>14.2</v>
      </c>
      <c r="B99" s="34" t="s">
        <v>379</v>
      </c>
      <c r="C99" s="33" t="s">
        <v>398</v>
      </c>
      <c r="D99" s="33" t="s">
        <v>397</v>
      </c>
      <c r="E99" s="33" t="s">
        <v>53</v>
      </c>
      <c r="F99" s="32" t="s">
        <v>279</v>
      </c>
      <c r="G99" s="31" t="e">
        <f t="shared" ref="G99:G130" si="3">IF(F99&gt;1,ROUND(F99*$K$1,0),F99*$K$1)</f>
        <v>#VALUE!</v>
      </c>
    </row>
    <row r="100" spans="1:7" ht="28.5" x14ac:dyDescent="0.25">
      <c r="A100" s="35">
        <v>15.1</v>
      </c>
      <c r="B100" s="34" t="s">
        <v>379</v>
      </c>
      <c r="C100" s="33" t="s">
        <v>395</v>
      </c>
      <c r="D100" s="33" t="s">
        <v>396</v>
      </c>
      <c r="E100" s="33" t="s">
        <v>53</v>
      </c>
      <c r="F100" s="32">
        <v>35</v>
      </c>
      <c r="G100" s="31">
        <f t="shared" si="3"/>
        <v>50</v>
      </c>
    </row>
    <row r="101" spans="1:7" ht="28.5" x14ac:dyDescent="0.25">
      <c r="A101" s="35">
        <v>15.2</v>
      </c>
      <c r="B101" s="34" t="s">
        <v>379</v>
      </c>
      <c r="C101" s="33" t="s">
        <v>395</v>
      </c>
      <c r="D101" s="33" t="s">
        <v>394</v>
      </c>
      <c r="E101" s="33" t="s">
        <v>53</v>
      </c>
      <c r="F101" s="32">
        <v>19.329999999999998</v>
      </c>
      <c r="G101" s="31">
        <f t="shared" si="3"/>
        <v>27</v>
      </c>
    </row>
    <row r="102" spans="1:7" ht="28.5" x14ac:dyDescent="0.25">
      <c r="A102" s="35">
        <v>16</v>
      </c>
      <c r="B102" s="34" t="s">
        <v>379</v>
      </c>
      <c r="C102" s="33" t="s">
        <v>393</v>
      </c>
      <c r="D102" s="33" t="s">
        <v>392</v>
      </c>
      <c r="E102" s="33" t="s">
        <v>53</v>
      </c>
      <c r="F102" s="31">
        <v>141.66999999999999</v>
      </c>
      <c r="G102" s="31">
        <f t="shared" si="3"/>
        <v>201</v>
      </c>
    </row>
    <row r="103" spans="1:7" ht="28.5" x14ac:dyDescent="0.25">
      <c r="A103" s="33">
        <v>17</v>
      </c>
      <c r="B103" s="34" t="s">
        <v>379</v>
      </c>
      <c r="C103" s="33" t="s">
        <v>391</v>
      </c>
      <c r="D103" s="33" t="s">
        <v>390</v>
      </c>
      <c r="E103" s="33" t="s">
        <v>55</v>
      </c>
      <c r="F103" s="32" t="s">
        <v>279</v>
      </c>
      <c r="G103" s="31" t="e">
        <f t="shared" si="3"/>
        <v>#VALUE!</v>
      </c>
    </row>
    <row r="104" spans="1:7" ht="28.5" x14ac:dyDescent="0.25">
      <c r="A104" s="33">
        <v>18</v>
      </c>
      <c r="B104" s="34" t="s">
        <v>379</v>
      </c>
      <c r="C104" s="33" t="s">
        <v>389</v>
      </c>
      <c r="D104" s="33" t="s">
        <v>388</v>
      </c>
      <c r="E104" s="33" t="s">
        <v>53</v>
      </c>
      <c r="F104" s="32">
        <v>864.29</v>
      </c>
      <c r="G104" s="31">
        <f t="shared" si="3"/>
        <v>1227</v>
      </c>
    </row>
    <row r="105" spans="1:7" ht="42.75" x14ac:dyDescent="0.25">
      <c r="A105" s="33">
        <v>19</v>
      </c>
      <c r="B105" s="34" t="s">
        <v>379</v>
      </c>
      <c r="C105" s="33" t="s">
        <v>387</v>
      </c>
      <c r="D105" s="33" t="s">
        <v>386</v>
      </c>
      <c r="E105" s="33" t="s">
        <v>43</v>
      </c>
      <c r="F105" s="32">
        <v>2610</v>
      </c>
      <c r="G105" s="31">
        <f t="shared" si="3"/>
        <v>3706</v>
      </c>
    </row>
    <row r="106" spans="1:7" ht="28.5" x14ac:dyDescent="0.25">
      <c r="A106" s="33">
        <v>20</v>
      </c>
      <c r="B106" s="34" t="s">
        <v>379</v>
      </c>
      <c r="C106" s="33" t="s">
        <v>385</v>
      </c>
      <c r="D106" s="33" t="s">
        <v>384</v>
      </c>
      <c r="E106" s="33" t="s">
        <v>53</v>
      </c>
      <c r="F106" s="32">
        <v>13.5</v>
      </c>
      <c r="G106" s="31">
        <f t="shared" si="3"/>
        <v>19</v>
      </c>
    </row>
    <row r="107" spans="1:7" ht="28.5" x14ac:dyDescent="0.25">
      <c r="A107" s="33">
        <v>22</v>
      </c>
      <c r="B107" s="34" t="s">
        <v>379</v>
      </c>
      <c r="C107" s="33" t="s">
        <v>383</v>
      </c>
      <c r="D107" s="33" t="s">
        <v>382</v>
      </c>
      <c r="E107" s="33" t="s">
        <v>53</v>
      </c>
      <c r="F107" s="32">
        <v>14000</v>
      </c>
      <c r="G107" s="31">
        <f t="shared" si="3"/>
        <v>19880</v>
      </c>
    </row>
    <row r="108" spans="1:7" ht="28.5" x14ac:dyDescent="0.25">
      <c r="A108" s="33">
        <v>23</v>
      </c>
      <c r="B108" s="34" t="s">
        <v>379</v>
      </c>
      <c r="C108" s="33" t="s">
        <v>381</v>
      </c>
      <c r="D108" s="33" t="s">
        <v>380</v>
      </c>
      <c r="E108" s="33" t="s">
        <v>53</v>
      </c>
      <c r="F108" s="31">
        <v>108.33</v>
      </c>
      <c r="G108" s="31">
        <f t="shared" si="3"/>
        <v>154</v>
      </c>
    </row>
    <row r="109" spans="1:7" ht="28.5" x14ac:dyDescent="0.25">
      <c r="A109" s="33">
        <v>24</v>
      </c>
      <c r="B109" s="34" t="s">
        <v>379</v>
      </c>
      <c r="C109" s="33" t="s">
        <v>378</v>
      </c>
      <c r="D109" s="33" t="s">
        <v>377</v>
      </c>
      <c r="E109" s="33" t="s">
        <v>53</v>
      </c>
      <c r="F109" s="32" t="s">
        <v>279</v>
      </c>
      <c r="G109" s="31" t="e">
        <f t="shared" si="3"/>
        <v>#VALUE!</v>
      </c>
    </row>
    <row r="110" spans="1:7" ht="15" customHeight="1" x14ac:dyDescent="0.25">
      <c r="A110" s="35">
        <v>28</v>
      </c>
      <c r="B110" s="34" t="s">
        <v>362</v>
      </c>
      <c r="C110" s="33" t="s">
        <v>376</v>
      </c>
      <c r="D110" s="33" t="s">
        <v>375</v>
      </c>
      <c r="E110" s="33" t="s">
        <v>53</v>
      </c>
      <c r="F110" s="32">
        <v>8.84</v>
      </c>
      <c r="G110" s="31">
        <f t="shared" si="3"/>
        <v>13</v>
      </c>
    </row>
    <row r="111" spans="1:7" x14ac:dyDescent="0.25">
      <c r="A111" s="35">
        <v>30</v>
      </c>
      <c r="B111" s="34" t="s">
        <v>362</v>
      </c>
      <c r="C111" s="35" t="s">
        <v>374</v>
      </c>
      <c r="D111" s="35" t="s">
        <v>373</v>
      </c>
      <c r="E111" s="35" t="s">
        <v>198</v>
      </c>
      <c r="F111" s="40">
        <v>73.13</v>
      </c>
      <c r="G111" s="31">
        <f t="shared" si="3"/>
        <v>104</v>
      </c>
    </row>
    <row r="112" spans="1:7" ht="15" customHeight="1" x14ac:dyDescent="0.25">
      <c r="A112" s="33">
        <v>31</v>
      </c>
      <c r="B112" s="34" t="s">
        <v>362</v>
      </c>
      <c r="C112" s="33" t="s">
        <v>372</v>
      </c>
      <c r="D112" s="33" t="s">
        <v>371</v>
      </c>
      <c r="E112" s="33" t="s">
        <v>53</v>
      </c>
      <c r="F112" s="32">
        <v>53.13</v>
      </c>
      <c r="G112" s="31">
        <f t="shared" si="3"/>
        <v>75</v>
      </c>
    </row>
    <row r="113" spans="1:7" ht="15" customHeight="1" x14ac:dyDescent="0.25">
      <c r="A113" s="33">
        <v>32</v>
      </c>
      <c r="B113" s="34" t="s">
        <v>362</v>
      </c>
      <c r="C113" s="33" t="s">
        <v>370</v>
      </c>
      <c r="D113" s="33" t="s">
        <v>369</v>
      </c>
      <c r="E113" s="33" t="s">
        <v>53</v>
      </c>
      <c r="F113" s="32">
        <v>32.5</v>
      </c>
      <c r="G113" s="31">
        <f t="shared" si="3"/>
        <v>46</v>
      </c>
    </row>
    <row r="114" spans="1:7" ht="28.5" x14ac:dyDescent="0.25">
      <c r="A114" s="33">
        <v>33</v>
      </c>
      <c r="B114" s="34" t="s">
        <v>362</v>
      </c>
      <c r="C114" s="33" t="s">
        <v>368</v>
      </c>
      <c r="D114" s="33" t="s">
        <v>367</v>
      </c>
      <c r="E114" s="33" t="s">
        <v>53</v>
      </c>
      <c r="F114" s="32" t="s">
        <v>279</v>
      </c>
      <c r="G114" s="31" t="e">
        <f t="shared" si="3"/>
        <v>#VALUE!</v>
      </c>
    </row>
    <row r="115" spans="1:7" ht="28.5" x14ac:dyDescent="0.25">
      <c r="A115" s="33">
        <v>34</v>
      </c>
      <c r="B115" s="34" t="s">
        <v>362</v>
      </c>
      <c r="C115" s="33" t="s">
        <v>366</v>
      </c>
      <c r="D115" s="33" t="s">
        <v>365</v>
      </c>
      <c r="E115" s="33" t="s">
        <v>198</v>
      </c>
      <c r="F115" s="32">
        <v>25.67</v>
      </c>
      <c r="G115" s="31">
        <f t="shared" si="3"/>
        <v>36</v>
      </c>
    </row>
    <row r="116" spans="1:7" ht="28.5" x14ac:dyDescent="0.25">
      <c r="A116" s="33">
        <v>36</v>
      </c>
      <c r="B116" s="34" t="s">
        <v>362</v>
      </c>
      <c r="C116" s="33" t="s">
        <v>364</v>
      </c>
      <c r="D116" s="33" t="s">
        <v>363</v>
      </c>
      <c r="E116" s="33" t="s">
        <v>43</v>
      </c>
      <c r="F116" s="32">
        <v>1500</v>
      </c>
      <c r="G116" s="31">
        <f t="shared" si="3"/>
        <v>2130</v>
      </c>
    </row>
    <row r="117" spans="1:7" ht="28.5" x14ac:dyDescent="0.25">
      <c r="A117" s="33">
        <v>37</v>
      </c>
      <c r="B117" s="34" t="s">
        <v>362</v>
      </c>
      <c r="C117" s="33" t="s">
        <v>361</v>
      </c>
      <c r="D117" s="33" t="s">
        <v>360</v>
      </c>
      <c r="E117" s="33" t="s">
        <v>43</v>
      </c>
      <c r="F117" s="32">
        <v>6000</v>
      </c>
      <c r="G117" s="31">
        <f t="shared" si="3"/>
        <v>8520</v>
      </c>
    </row>
    <row r="118" spans="1:7" ht="42.75" x14ac:dyDescent="0.25">
      <c r="A118" s="33">
        <v>38</v>
      </c>
      <c r="B118" s="34" t="s">
        <v>348</v>
      </c>
      <c r="C118" s="33" t="s">
        <v>359</v>
      </c>
      <c r="D118" s="33" t="s">
        <v>358</v>
      </c>
      <c r="E118" s="33" t="s">
        <v>357</v>
      </c>
      <c r="F118" s="32">
        <v>10.57</v>
      </c>
      <c r="G118" s="31">
        <f t="shared" si="3"/>
        <v>15</v>
      </c>
    </row>
    <row r="119" spans="1:7" ht="42.75" x14ac:dyDescent="0.25">
      <c r="A119" s="33">
        <v>41</v>
      </c>
      <c r="B119" s="34" t="s">
        <v>348</v>
      </c>
      <c r="C119" s="33" t="s">
        <v>356</v>
      </c>
      <c r="D119" s="33" t="s">
        <v>355</v>
      </c>
      <c r="E119" s="33" t="s">
        <v>43</v>
      </c>
      <c r="F119" s="32">
        <v>483.33</v>
      </c>
      <c r="G119" s="31">
        <f t="shared" si="3"/>
        <v>686</v>
      </c>
    </row>
    <row r="120" spans="1:7" ht="42.75" x14ac:dyDescent="0.25">
      <c r="A120" s="33">
        <v>42</v>
      </c>
      <c r="B120" s="34" t="s">
        <v>348</v>
      </c>
      <c r="C120" s="33" t="s">
        <v>354</v>
      </c>
      <c r="D120" s="33" t="s">
        <v>353</v>
      </c>
      <c r="E120" s="33" t="s">
        <v>299</v>
      </c>
      <c r="F120" s="32">
        <v>78</v>
      </c>
      <c r="G120" s="31">
        <f t="shared" si="3"/>
        <v>111</v>
      </c>
    </row>
    <row r="121" spans="1:7" ht="42.75" x14ac:dyDescent="0.25">
      <c r="A121" s="35">
        <v>43</v>
      </c>
      <c r="B121" s="34" t="s">
        <v>348</v>
      </c>
      <c r="C121" s="33" t="s">
        <v>352</v>
      </c>
      <c r="D121" s="33" t="s">
        <v>351</v>
      </c>
      <c r="E121" s="33" t="s">
        <v>299</v>
      </c>
      <c r="F121" s="32">
        <v>833</v>
      </c>
      <c r="G121" s="31">
        <f t="shared" si="3"/>
        <v>1183</v>
      </c>
    </row>
    <row r="122" spans="1:7" ht="57" x14ac:dyDescent="0.25">
      <c r="A122" s="35">
        <v>45</v>
      </c>
      <c r="B122" s="34" t="s">
        <v>348</v>
      </c>
      <c r="C122" s="33" t="s">
        <v>350</v>
      </c>
      <c r="D122" s="33" t="s">
        <v>349</v>
      </c>
      <c r="E122" s="33" t="s">
        <v>53</v>
      </c>
      <c r="F122" s="32">
        <v>186.25</v>
      </c>
      <c r="G122" s="31">
        <f t="shared" si="3"/>
        <v>264</v>
      </c>
    </row>
    <row r="123" spans="1:7" ht="42.75" x14ac:dyDescent="0.25">
      <c r="A123" s="35">
        <v>47</v>
      </c>
      <c r="B123" s="34" t="s">
        <v>348</v>
      </c>
      <c r="C123" s="33" t="s">
        <v>347</v>
      </c>
      <c r="D123" s="33" t="s">
        <v>347</v>
      </c>
      <c r="E123" s="33" t="s">
        <v>53</v>
      </c>
      <c r="F123" s="32">
        <v>23.45</v>
      </c>
      <c r="G123" s="31">
        <f t="shared" si="3"/>
        <v>33</v>
      </c>
    </row>
    <row r="124" spans="1:7" ht="28.5" x14ac:dyDescent="0.25">
      <c r="A124" s="35">
        <v>49</v>
      </c>
      <c r="B124" s="34" t="s">
        <v>346</v>
      </c>
      <c r="C124" s="33" t="s">
        <v>345</v>
      </c>
      <c r="D124" s="33" t="s">
        <v>344</v>
      </c>
      <c r="E124" s="33" t="s">
        <v>43</v>
      </c>
      <c r="F124" s="32">
        <v>23.93</v>
      </c>
      <c r="G124" s="31">
        <f t="shared" si="3"/>
        <v>34</v>
      </c>
    </row>
    <row r="125" spans="1:7" ht="42.75" x14ac:dyDescent="0.25">
      <c r="A125" s="33">
        <v>52</v>
      </c>
      <c r="B125" s="34" t="s">
        <v>343</v>
      </c>
      <c r="C125" s="33" t="s">
        <v>342</v>
      </c>
      <c r="D125" s="33" t="s">
        <v>341</v>
      </c>
      <c r="E125" s="33" t="s">
        <v>280</v>
      </c>
      <c r="F125" s="32">
        <v>2366.67</v>
      </c>
      <c r="G125" s="31">
        <f t="shared" si="3"/>
        <v>3361</v>
      </c>
    </row>
    <row r="126" spans="1:7" ht="15" customHeight="1" x14ac:dyDescent="0.25">
      <c r="A126" s="33">
        <v>53</v>
      </c>
      <c r="B126" s="34" t="s">
        <v>333</v>
      </c>
      <c r="C126" s="33" t="s">
        <v>340</v>
      </c>
      <c r="D126" s="33" t="s">
        <v>339</v>
      </c>
      <c r="E126" s="33" t="s">
        <v>198</v>
      </c>
      <c r="F126" s="32">
        <v>3850</v>
      </c>
      <c r="G126" s="31">
        <f t="shared" si="3"/>
        <v>5467</v>
      </c>
    </row>
    <row r="127" spans="1:7" x14ac:dyDescent="0.25">
      <c r="A127" s="33">
        <v>54</v>
      </c>
      <c r="B127" s="34" t="s">
        <v>311</v>
      </c>
      <c r="C127" s="33" t="s">
        <v>338</v>
      </c>
      <c r="D127" s="33" t="s">
        <v>338</v>
      </c>
      <c r="E127" s="33" t="s">
        <v>303</v>
      </c>
      <c r="F127" s="32">
        <v>7</v>
      </c>
      <c r="G127" s="31">
        <f t="shared" si="3"/>
        <v>10</v>
      </c>
    </row>
    <row r="128" spans="1:7" ht="28.5" x14ac:dyDescent="0.25">
      <c r="A128" s="33">
        <v>60</v>
      </c>
      <c r="B128" s="34" t="s">
        <v>333</v>
      </c>
      <c r="C128" s="33" t="s">
        <v>337</v>
      </c>
      <c r="D128" s="33" t="s">
        <v>336</v>
      </c>
      <c r="E128" s="33" t="s">
        <v>280</v>
      </c>
      <c r="F128" s="32">
        <v>4718.54</v>
      </c>
      <c r="G128" s="31">
        <f t="shared" si="3"/>
        <v>6700</v>
      </c>
    </row>
    <row r="129" spans="1:7" ht="28.5" x14ac:dyDescent="0.25">
      <c r="A129" s="33">
        <v>67</v>
      </c>
      <c r="B129" s="34" t="s">
        <v>333</v>
      </c>
      <c r="C129" s="33" t="s">
        <v>335</v>
      </c>
      <c r="D129" s="33" t="s">
        <v>334</v>
      </c>
      <c r="E129" s="33" t="s">
        <v>299</v>
      </c>
      <c r="F129" s="32">
        <v>1.41</v>
      </c>
      <c r="G129" s="31">
        <f t="shared" si="3"/>
        <v>2</v>
      </c>
    </row>
    <row r="130" spans="1:7" ht="28.5" x14ac:dyDescent="0.25">
      <c r="A130" s="33">
        <v>73</v>
      </c>
      <c r="B130" s="34" t="s">
        <v>333</v>
      </c>
      <c r="C130" s="33" t="s">
        <v>332</v>
      </c>
      <c r="D130" s="33" t="s">
        <v>331</v>
      </c>
      <c r="E130" s="33" t="s">
        <v>280</v>
      </c>
      <c r="F130" s="32">
        <v>2773.62</v>
      </c>
      <c r="G130" s="31">
        <f t="shared" si="3"/>
        <v>3939</v>
      </c>
    </row>
    <row r="131" spans="1:7" ht="28.5" x14ac:dyDescent="0.25">
      <c r="A131" s="35">
        <v>76</v>
      </c>
      <c r="B131" s="34" t="s">
        <v>328</v>
      </c>
      <c r="C131" s="33" t="s">
        <v>330</v>
      </c>
      <c r="D131" s="33" t="s">
        <v>329</v>
      </c>
      <c r="E131" s="33" t="s">
        <v>198</v>
      </c>
      <c r="F131" s="32">
        <v>60</v>
      </c>
      <c r="G131" s="31">
        <f t="shared" ref="G131:G155" si="4">IF(F131&gt;1,ROUND(F131*$K$1,0),F131*$K$1)</f>
        <v>85</v>
      </c>
    </row>
    <row r="132" spans="1:7" x14ac:dyDescent="0.25">
      <c r="A132" s="35">
        <v>81</v>
      </c>
      <c r="B132" s="34" t="s">
        <v>328</v>
      </c>
      <c r="C132" s="33" t="s">
        <v>327</v>
      </c>
      <c r="D132" s="33" t="s">
        <v>326</v>
      </c>
      <c r="E132" s="33" t="s">
        <v>280</v>
      </c>
      <c r="F132" s="32">
        <v>1649.47</v>
      </c>
      <c r="G132" s="31">
        <f t="shared" si="4"/>
        <v>2342</v>
      </c>
    </row>
    <row r="133" spans="1:7" ht="28.5" x14ac:dyDescent="0.25">
      <c r="A133" s="35">
        <v>84</v>
      </c>
      <c r="B133" s="34" t="s">
        <v>311</v>
      </c>
      <c r="C133" s="33" t="s">
        <v>325</v>
      </c>
      <c r="D133" s="33" t="s">
        <v>324</v>
      </c>
      <c r="E133" s="33" t="s">
        <v>280</v>
      </c>
      <c r="F133" s="32">
        <v>173</v>
      </c>
      <c r="G133" s="31">
        <f t="shared" si="4"/>
        <v>246</v>
      </c>
    </row>
    <row r="134" spans="1:7" ht="15" customHeight="1" x14ac:dyDescent="0.25">
      <c r="A134" s="33">
        <v>85</v>
      </c>
      <c r="B134" s="34" t="s">
        <v>311</v>
      </c>
      <c r="C134" s="33" t="s">
        <v>323</v>
      </c>
      <c r="D134" s="33" t="s">
        <v>322</v>
      </c>
      <c r="E134" s="33" t="s">
        <v>299</v>
      </c>
      <c r="F134" s="31">
        <v>128</v>
      </c>
      <c r="G134" s="31">
        <f t="shared" si="4"/>
        <v>182</v>
      </c>
    </row>
    <row r="135" spans="1:7" ht="28.5" x14ac:dyDescent="0.25">
      <c r="A135" s="33">
        <v>86</v>
      </c>
      <c r="B135" s="34" t="s">
        <v>311</v>
      </c>
      <c r="C135" s="33" t="s">
        <v>321</v>
      </c>
      <c r="D135" s="33" t="s">
        <v>320</v>
      </c>
      <c r="E135" s="33" t="s">
        <v>280</v>
      </c>
      <c r="F135" s="32">
        <v>11</v>
      </c>
      <c r="G135" s="31">
        <f t="shared" si="4"/>
        <v>16</v>
      </c>
    </row>
    <row r="136" spans="1:7" x14ac:dyDescent="0.25">
      <c r="A136" s="33">
        <v>87</v>
      </c>
      <c r="B136" s="34" t="s">
        <v>311</v>
      </c>
      <c r="C136" s="33" t="s">
        <v>319</v>
      </c>
      <c r="D136" s="33" t="s">
        <v>319</v>
      </c>
      <c r="E136" s="33" t="s">
        <v>303</v>
      </c>
      <c r="F136" s="32">
        <v>40.5</v>
      </c>
      <c r="G136" s="31">
        <f t="shared" si="4"/>
        <v>58</v>
      </c>
    </row>
    <row r="137" spans="1:7" ht="28.5" x14ac:dyDescent="0.25">
      <c r="A137" s="33">
        <v>88</v>
      </c>
      <c r="B137" s="34" t="s">
        <v>311</v>
      </c>
      <c r="C137" s="33" t="s">
        <v>318</v>
      </c>
      <c r="D137" s="33" t="s">
        <v>318</v>
      </c>
      <c r="E137" s="33" t="s">
        <v>303</v>
      </c>
      <c r="F137" s="32">
        <v>13</v>
      </c>
      <c r="G137" s="31">
        <f t="shared" si="4"/>
        <v>18</v>
      </c>
    </row>
    <row r="138" spans="1:7" ht="28.5" x14ac:dyDescent="0.25">
      <c r="A138" s="33">
        <v>89</v>
      </c>
      <c r="B138" s="34" t="s">
        <v>311</v>
      </c>
      <c r="C138" s="33" t="s">
        <v>317</v>
      </c>
      <c r="D138" s="33" t="s">
        <v>316</v>
      </c>
      <c r="E138" s="33" t="s">
        <v>299</v>
      </c>
      <c r="F138" s="32">
        <v>1.23</v>
      </c>
      <c r="G138" s="31">
        <f t="shared" si="4"/>
        <v>2</v>
      </c>
    </row>
    <row r="139" spans="1:7" ht="28.5" x14ac:dyDescent="0.25">
      <c r="A139" s="33">
        <v>90.1</v>
      </c>
      <c r="B139" s="34" t="s">
        <v>311</v>
      </c>
      <c r="C139" s="33" t="s">
        <v>314</v>
      </c>
      <c r="D139" s="33" t="s">
        <v>315</v>
      </c>
      <c r="E139" s="33" t="s">
        <v>55</v>
      </c>
      <c r="F139" s="32">
        <v>3500</v>
      </c>
      <c r="G139" s="31">
        <f t="shared" si="4"/>
        <v>4970</v>
      </c>
    </row>
    <row r="140" spans="1:7" ht="28.5" x14ac:dyDescent="0.25">
      <c r="A140" s="35">
        <v>90.2</v>
      </c>
      <c r="B140" s="34" t="s">
        <v>311</v>
      </c>
      <c r="C140" s="33" t="s">
        <v>314</v>
      </c>
      <c r="D140" s="33" t="s">
        <v>313</v>
      </c>
      <c r="E140" s="33" t="s">
        <v>299</v>
      </c>
      <c r="F140" s="32">
        <v>20000</v>
      </c>
      <c r="G140" s="31">
        <f t="shared" si="4"/>
        <v>28400</v>
      </c>
    </row>
    <row r="141" spans="1:7" x14ac:dyDescent="0.25">
      <c r="A141" s="35">
        <v>91</v>
      </c>
      <c r="B141" s="34" t="s">
        <v>311</v>
      </c>
      <c r="C141" s="33" t="s">
        <v>312</v>
      </c>
      <c r="D141" s="33" t="s">
        <v>312</v>
      </c>
      <c r="E141" s="33" t="s">
        <v>303</v>
      </c>
      <c r="F141" s="32" t="s">
        <v>279</v>
      </c>
      <c r="G141" s="31" t="e">
        <f t="shared" si="4"/>
        <v>#VALUE!</v>
      </c>
    </row>
    <row r="142" spans="1:7" ht="15" customHeight="1" x14ac:dyDescent="0.25">
      <c r="A142" s="35">
        <v>92</v>
      </c>
      <c r="B142" s="34" t="s">
        <v>311</v>
      </c>
      <c r="C142" s="33" t="s">
        <v>310</v>
      </c>
      <c r="D142" s="33" t="s">
        <v>309</v>
      </c>
      <c r="E142" s="33" t="s">
        <v>303</v>
      </c>
      <c r="F142" s="32">
        <v>612</v>
      </c>
      <c r="G142" s="31">
        <f t="shared" si="4"/>
        <v>869</v>
      </c>
    </row>
    <row r="143" spans="1:7" ht="28.5" x14ac:dyDescent="0.25">
      <c r="A143" s="35">
        <v>94.1</v>
      </c>
      <c r="B143" s="34" t="s">
        <v>292</v>
      </c>
      <c r="C143" s="33" t="s">
        <v>306</v>
      </c>
      <c r="D143" s="33" t="s">
        <v>308</v>
      </c>
      <c r="E143" s="33" t="s">
        <v>280</v>
      </c>
      <c r="F143" s="32">
        <v>519.6</v>
      </c>
      <c r="G143" s="31">
        <f t="shared" si="4"/>
        <v>738</v>
      </c>
    </row>
    <row r="144" spans="1:7" ht="28.5" x14ac:dyDescent="0.25">
      <c r="A144" s="33">
        <v>94.2</v>
      </c>
      <c r="B144" s="34" t="s">
        <v>292</v>
      </c>
      <c r="C144" s="33" t="s">
        <v>306</v>
      </c>
      <c r="D144" s="33" t="s">
        <v>307</v>
      </c>
      <c r="E144" s="33" t="s">
        <v>280</v>
      </c>
      <c r="F144" s="31">
        <v>559.89</v>
      </c>
      <c r="G144" s="31">
        <f t="shared" si="4"/>
        <v>795</v>
      </c>
    </row>
    <row r="145" spans="1:7" ht="28.5" x14ac:dyDescent="0.25">
      <c r="A145" s="33">
        <v>94.3</v>
      </c>
      <c r="B145" s="34" t="s">
        <v>292</v>
      </c>
      <c r="C145" s="33" t="s">
        <v>306</v>
      </c>
      <c r="D145" s="33" t="s">
        <v>305</v>
      </c>
      <c r="E145" s="33" t="s">
        <v>280</v>
      </c>
      <c r="F145" s="31">
        <v>619.27</v>
      </c>
      <c r="G145" s="31">
        <f t="shared" si="4"/>
        <v>879</v>
      </c>
    </row>
    <row r="146" spans="1:7" x14ac:dyDescent="0.25">
      <c r="A146" s="33">
        <v>95</v>
      </c>
      <c r="B146" s="34" t="s">
        <v>292</v>
      </c>
      <c r="C146" s="33" t="s">
        <v>304</v>
      </c>
      <c r="D146" s="33" t="s">
        <v>304</v>
      </c>
      <c r="E146" s="33" t="s">
        <v>303</v>
      </c>
      <c r="F146" s="32">
        <v>1.45</v>
      </c>
      <c r="G146" s="31">
        <f t="shared" si="4"/>
        <v>2</v>
      </c>
    </row>
    <row r="147" spans="1:7" x14ac:dyDescent="0.25">
      <c r="A147" s="33">
        <v>96.1</v>
      </c>
      <c r="B147" s="34" t="s">
        <v>292</v>
      </c>
      <c r="C147" s="33" t="s">
        <v>301</v>
      </c>
      <c r="D147" s="33" t="s">
        <v>302</v>
      </c>
      <c r="E147" s="33" t="s">
        <v>299</v>
      </c>
      <c r="F147" s="31">
        <v>1.81</v>
      </c>
      <c r="G147" s="31">
        <f t="shared" si="4"/>
        <v>3</v>
      </c>
    </row>
    <row r="148" spans="1:7" x14ac:dyDescent="0.25">
      <c r="A148" s="33">
        <v>96.2</v>
      </c>
      <c r="B148" s="34" t="s">
        <v>292</v>
      </c>
      <c r="C148" s="33" t="s">
        <v>301</v>
      </c>
      <c r="D148" s="33" t="s">
        <v>300</v>
      </c>
      <c r="E148" s="33" t="s">
        <v>299</v>
      </c>
      <c r="F148" s="32">
        <v>2.3199999999999998</v>
      </c>
      <c r="G148" s="31">
        <f t="shared" si="4"/>
        <v>3</v>
      </c>
    </row>
    <row r="149" spans="1:7" x14ac:dyDescent="0.25">
      <c r="A149" s="33">
        <v>98</v>
      </c>
      <c r="B149" s="34" t="s">
        <v>292</v>
      </c>
      <c r="C149" s="33" t="s">
        <v>298</v>
      </c>
      <c r="D149" s="33" t="s">
        <v>297</v>
      </c>
      <c r="E149" s="33" t="s">
        <v>198</v>
      </c>
      <c r="F149" s="31">
        <v>247.54</v>
      </c>
      <c r="G149" s="31">
        <f t="shared" si="4"/>
        <v>352</v>
      </c>
    </row>
    <row r="150" spans="1:7" x14ac:dyDescent="0.25">
      <c r="A150" s="33">
        <v>100</v>
      </c>
      <c r="B150" s="34" t="s">
        <v>292</v>
      </c>
      <c r="C150" s="33" t="s">
        <v>296</v>
      </c>
      <c r="D150" s="33" t="s">
        <v>295</v>
      </c>
      <c r="E150" s="33" t="s">
        <v>294</v>
      </c>
      <c r="F150" s="32">
        <v>66</v>
      </c>
      <c r="G150" s="31">
        <f t="shared" si="4"/>
        <v>94</v>
      </c>
    </row>
    <row r="151" spans="1:7" x14ac:dyDescent="0.25">
      <c r="A151" s="33">
        <v>101</v>
      </c>
      <c r="B151" s="34" t="s">
        <v>292</v>
      </c>
      <c r="C151" s="33" t="s">
        <v>293</v>
      </c>
      <c r="D151" s="33" t="s">
        <v>293</v>
      </c>
      <c r="E151" s="33" t="s">
        <v>280</v>
      </c>
      <c r="F151" s="32">
        <v>11618.33</v>
      </c>
      <c r="G151" s="31">
        <f t="shared" si="4"/>
        <v>16498</v>
      </c>
    </row>
    <row r="152" spans="1:7" ht="28.5" x14ac:dyDescent="0.25">
      <c r="A152" s="35">
        <v>103</v>
      </c>
      <c r="B152" s="34" t="s">
        <v>292</v>
      </c>
      <c r="C152" s="33" t="s">
        <v>291</v>
      </c>
      <c r="D152" s="33" t="s">
        <v>290</v>
      </c>
      <c r="E152" s="33" t="s">
        <v>289</v>
      </c>
      <c r="F152" s="31">
        <v>225</v>
      </c>
      <c r="G152" s="31">
        <f t="shared" si="4"/>
        <v>320</v>
      </c>
    </row>
    <row r="153" spans="1:7" ht="28.5" x14ac:dyDescent="0.25">
      <c r="A153" s="35">
        <v>107</v>
      </c>
      <c r="B153" s="34" t="s">
        <v>288</v>
      </c>
      <c r="C153" s="35" t="s">
        <v>287</v>
      </c>
      <c r="D153" s="35" t="s">
        <v>286</v>
      </c>
      <c r="E153" s="35" t="s">
        <v>53</v>
      </c>
      <c r="F153" s="40">
        <v>1650</v>
      </c>
      <c r="G153" s="31">
        <f t="shared" si="4"/>
        <v>2343</v>
      </c>
    </row>
    <row r="154" spans="1:7" x14ac:dyDescent="0.25">
      <c r="A154" s="33">
        <v>116</v>
      </c>
      <c r="B154" s="34" t="s">
        <v>285</v>
      </c>
      <c r="C154" s="33" t="s">
        <v>284</v>
      </c>
      <c r="D154" s="33" t="s">
        <v>284</v>
      </c>
      <c r="E154" s="33" t="s">
        <v>53</v>
      </c>
      <c r="F154" s="32">
        <v>119.17</v>
      </c>
      <c r="G154" s="31">
        <f t="shared" si="4"/>
        <v>169</v>
      </c>
    </row>
    <row r="155" spans="1:7" ht="28.5" x14ac:dyDescent="0.25">
      <c r="A155" s="35">
        <v>120</v>
      </c>
      <c r="B155" s="34" t="s">
        <v>283</v>
      </c>
      <c r="C155" s="35" t="s">
        <v>282</v>
      </c>
      <c r="D155" s="35" t="s">
        <v>281</v>
      </c>
      <c r="E155" s="35" t="s">
        <v>280</v>
      </c>
      <c r="F155" s="40" t="s">
        <v>279</v>
      </c>
      <c r="G155" s="31" t="e">
        <f t="shared" si="4"/>
        <v>#VALUE!</v>
      </c>
    </row>
  </sheetData>
  <mergeCells count="6">
    <mergeCell ref="I1:J1"/>
    <mergeCell ref="A1:A2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Orçamento</vt:lpstr>
      <vt:lpstr>MãoDeObra</vt:lpstr>
      <vt:lpstr>Serviços</vt:lpstr>
      <vt:lpstr>Orçamento!Area_de_impressao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drindrin</dc:creator>
  <cp:lastModifiedBy>drindrin</cp:lastModifiedBy>
  <cp:lastPrinted>2017-10-19T22:40:28Z</cp:lastPrinted>
  <dcterms:created xsi:type="dcterms:W3CDTF">2017-09-22T04:45:12Z</dcterms:created>
  <dcterms:modified xsi:type="dcterms:W3CDTF">2017-10-19T22:40:31Z</dcterms:modified>
</cp:coreProperties>
</file>