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iano.campos\Downloads\ah\"/>
    </mc:Choice>
  </mc:AlternateContent>
  <bookViews>
    <workbookView xWindow="0" yWindow="0" windowWidth="28290" windowHeight="8775"/>
  </bookViews>
  <sheets>
    <sheet name="OrçamentoAlternativo" sheetId="1" r:id="rId1"/>
  </sheets>
  <definedNames>
    <definedName name="_Hlk495273972" localSheetId="0">OrçamentoAlternativo!$A$2</definedName>
    <definedName name="_xlnm.Print_Area" localSheetId="0">OrçamentoAlternativo!$A$4:$H$71</definedName>
  </definedNames>
  <calcPr calcId="152511"/>
</workbook>
</file>

<file path=xl/calcChain.xml><?xml version="1.0" encoding="utf-8"?>
<calcChain xmlns="http://schemas.openxmlformats.org/spreadsheetml/2006/main">
  <c r="H25" i="1" l="1"/>
  <c r="H27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15" i="1" l="1"/>
  <c r="H10" i="1" l="1"/>
  <c r="H11" i="1"/>
  <c r="H12" i="1"/>
  <c r="H13" i="1"/>
  <c r="H14" i="1"/>
  <c r="H16" i="1"/>
  <c r="H17" i="1"/>
  <c r="H18" i="1"/>
  <c r="H19" i="1"/>
  <c r="H20" i="1"/>
  <c r="H22" i="1"/>
  <c r="H23" i="1"/>
  <c r="H24" i="1"/>
  <c r="H26" i="1"/>
  <c r="H29" i="1"/>
  <c r="H9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46" i="1"/>
  <c r="H8" i="1" l="1"/>
  <c r="H6" i="1" s="1"/>
  <c r="H45" i="1"/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</calcChain>
</file>

<file path=xl/sharedStrings.xml><?xml version="1.0" encoding="utf-8"?>
<sst xmlns="http://schemas.openxmlformats.org/spreadsheetml/2006/main" count="258" uniqueCount="100">
  <si>
    <t>Elaboração</t>
  </si>
  <si>
    <t>Despesas Administrativas</t>
  </si>
  <si>
    <t>Divulgação</t>
  </si>
  <si>
    <t>Outros</t>
  </si>
  <si>
    <t>Etapa do Projeto</t>
  </si>
  <si>
    <t>Descrição</t>
  </si>
  <si>
    <t>Tipo de Despesa</t>
  </si>
  <si>
    <t>Unidade de Medida</t>
  </si>
  <si>
    <t>Quantidade</t>
  </si>
  <si>
    <t>Valor Unitário</t>
  </si>
  <si>
    <t>Valor Total</t>
  </si>
  <si>
    <t>Pré-Produção</t>
  </si>
  <si>
    <t>COORDENADOR DE PRODUÇÃO para coordenar as áreas de produção, artística, administrativa e de comunicação controlando a evolução do cronograma junto ao produtor executivo e o proponente do projeto</t>
  </si>
  <si>
    <t>semana</t>
  </si>
  <si>
    <t>DIRETOR ARTÍSTICO E MUSICAL para organização e coordenação dos ensaios, escolha das peças que serão executadas e articulação com os regentes</t>
  </si>
  <si>
    <t>Elaboração de projeto para estudo da viabilidade, elaboração dos instrumentos exigidos pelo edital e realização de recursos caso sejam necessários</t>
  </si>
  <si>
    <t>serviço</t>
  </si>
  <si>
    <t>Produção</t>
  </si>
  <si>
    <t>MÚSICO DE BASE - Cachê de ENSAIOS e apresentação para 4 músicos extras para o espetáculo com a Orquestra Metropolitana de Braília</t>
  </si>
  <si>
    <t>p/apresentação</t>
  </si>
  <si>
    <t>MÚSICO DE BASE - Cachê para ENSAIOS e APRESENTAÇÃO dos músicos da Capital Philarmônica</t>
  </si>
  <si>
    <t>MÚSICOS / INTÉRPRETES - Cachê de ENSAIOS, solos nos três concertos, 6 pockets shows e três apresentações solo (Ecofeira, Sarau e Domingo no Parque), doze apresentações ao todo</t>
  </si>
  <si>
    <t>MÚSICOS / INTÉRPRETES - Pianista correpetidor para ensaios (de junho à outubro)</t>
  </si>
  <si>
    <t>p/ensaio</t>
  </si>
  <si>
    <t>MÚSICO DE BASE - Cachê para ENSAIOS e APRESENTAÇÃO de 4 músicos para a realização de 6 pockets shows nas escolas</t>
  </si>
  <si>
    <t>post</t>
  </si>
  <si>
    <t>Pós-Produção</t>
  </si>
  <si>
    <t>Despesas com publicidade paga em rádios</t>
  </si>
  <si>
    <t>p/ incerção</t>
  </si>
  <si>
    <t>unidade</t>
  </si>
  <si>
    <t>LOCAÇÃO DE ÔNIBUS - C/ MOTORISTA - Aluguel de ônibus para transporte dos jovens músicos da Orquestra Metropolitana de Brasília</t>
  </si>
  <si>
    <t>diária</t>
  </si>
  <si>
    <t>LOCAÇÃO DE ESPAÇOS - Aluguel do espaço para ensaios e  concertos</t>
  </si>
  <si>
    <t>LOCAÇÃO DE ÔNIBUS - C/ MOTORISTA - Aluguel de 2 ônibus para transporte  de estudantes de duas  escolas por cada um dos concertos (6 diárias ao todo)</t>
  </si>
  <si>
    <t>ASSISTENTE DE PRODUÇÃO - Um assistente de produção exclusivamente para os dias dos pockts shows nas escolas (6 espetáculos)</t>
  </si>
  <si>
    <t>ASSISTENTE DE PRODUÇÃO - Dois assistentes de produção exclusivamente para os dias dos concertos</t>
  </si>
  <si>
    <t>Pagamento de direitos autorais das obras que serão executadas nos concertos e nos pockets shows nas escolas</t>
  </si>
  <si>
    <t>REFEIÇÃO - REFEIÇÃO FORA DO LAR - Lanche para os integrantes da Orquestra Sinfônica Metropolitana no dia do ensaio geral e espetáculo</t>
  </si>
  <si>
    <t>Kg</t>
  </si>
  <si>
    <t>REFEIÇÃO - REFEIÇÃO FORA DO LAR - Lanche para os alunos das escolas que forem acompanhar os espetáculos orquestrais (80 alunos e 10 integrantes da equipe pedagógica das escolas em cada uma das apresentações)</t>
  </si>
  <si>
    <t>Despesas administrativas com material de consumo (impressões, papel, fita adesiva, despesas cartorais, impressões e transporte)</t>
  </si>
  <si>
    <t>diversos</t>
  </si>
  <si>
    <t>mês</t>
  </si>
  <si>
    <t>Impressão de CARTAZ – formato 450x640mm, em papel 150g/m², impressão 4/0 cores</t>
  </si>
  <si>
    <t>Impressão de PANFLETO – formato 150x210mm, em papel 120g/m, impressão 4/0 cores, refilado</t>
  </si>
  <si>
    <t>Distribuição de panfletos e afixação de cartazes</t>
  </si>
  <si>
    <t>BANNER - Banners dos espetáculos, formato 60cm x 90cm</t>
  </si>
  <si>
    <t>m2</t>
  </si>
  <si>
    <t>PRODUTOR EXECUTIVO - Produtor para agendamentos das escolas, participação de reuniões, coordenação da logística, supervisão das atividades operacionais executadas pelos assistente</t>
  </si>
  <si>
    <t>ADMINISTRADOR - Administrador para elaboração de contratos, controle orçamentário, elaboração de modelos de recibos, controle dos profissionais da ficha técnica, orientação no controle e recolhimento dos impostos, manutenção do arquivo do projeto, elaboração dos relatórios parciais e o relatório final de prestação de contas</t>
  </si>
  <si>
    <t>Sonorização de 6 pockets shows nas escolas</t>
  </si>
  <si>
    <t>Tradutor de LIBRAS para os 6 pocket shows e para os 3 concertos</t>
  </si>
  <si>
    <t>LOCUTOR para realizar a audiodescrição dos vídeos que os teasers de divulgação do projeto</t>
  </si>
  <si>
    <t>Impulsionamentos no facebook em todas as fases do projeto.</t>
  </si>
  <si>
    <t>Cachê de ENSAIOS e apresentação para o Concerto Villa Moscou com a Orquestra Ars Hodierna</t>
  </si>
  <si>
    <t>REGENTE - Maestro, para organização e ensaios, sendo um para o espetáculo da Orquestra Metropolitana de Brasília, um para para o espetáculo da Capital Philarmonia e outro para reger a Orquestra Ars Hodierna</t>
  </si>
  <si>
    <t>MÚSICOS / INTÉRPRETES - Cachê de ENSAIOS e uma APRESENTAÇÃO para violonista spalla para a apresentação da Capital Philarmonia Brasília e da  Orquestra Ars Hodierna</t>
  </si>
  <si>
    <t>Aluguel de 100 cadeiras, sendo 40 para os concertos da Orquestra Metropolitana, 40 para a Philarmonia e 20 para a Orquestra de Câmara de Brasília</t>
  </si>
  <si>
    <t>ASSESSOR DE IMPRENSA - Profissional ou empresa especializado para elaboração de releases, obtenção de pautas em veículos de comunicações regionais e locais, coordenando todos os esforços de divulgação do projeto, inclusive o gerenciamento das mídias eletrônicas</t>
  </si>
  <si>
    <t>FestVilla – Festival Orquestras nas Escolas</t>
  </si>
  <si>
    <t>Nr</t>
  </si>
  <si>
    <t>Total</t>
  </si>
  <si>
    <t>ITENS QUE JÁ CONTAM COM FINANCIAMENTO DO FAC - DF</t>
  </si>
  <si>
    <t>Sonorização de 1 espetáculo solo</t>
  </si>
  <si>
    <t>Remuneração para Maestro pelo trabalho de seleção de takes de obra orquestral já gravada</t>
  </si>
  <si>
    <t>Cachê</t>
  </si>
  <si>
    <t>Cachê para ENSAIOS e APRESENTAÇÃO de Maestro, para o espetáculo sinfônico de lançamento do CD triplo</t>
  </si>
  <si>
    <t>Músicos orquestrais para execução do Concerto para Violão e Orquestra (Heitor Villa-Lobos) e Introdução aos Choros (Heitor Villa-Lobos) - ensaios e apresentação, para o espetáculo de lançamento do CD triplo</t>
  </si>
  <si>
    <t>Brigadistas para o show de lançamento do CD (4 brigadistas)</t>
  </si>
  <si>
    <t>ASSISTENTE DE PRODUÇÃO - Um assistente de produção para assistência direta do produtor executivo em todo período do projeto</t>
  </si>
  <si>
    <t>Impressão de Banner para fundo de palco formato 400cm x 300 cm</t>
  </si>
  <si>
    <t>TV ônibus (propagandas nas TVs dos ônibus de circulação regional)</t>
  </si>
  <si>
    <t>p/ 30 veiculações</t>
  </si>
  <si>
    <t>Despesas com divulgação em portais eletrônicos</t>
  </si>
  <si>
    <t>Serviço</t>
  </si>
  <si>
    <t>Custo para a Revista Concerto distribuir 4.500 CDs como encarte em uma de suas edições</t>
  </si>
  <si>
    <t>Prensagem do CD TRIPLO com as gravações da obra completa de Villa-Lobos para violão, embalagem digifile, incluindo frete (6  mil unidades de CD triplo)</t>
  </si>
  <si>
    <t xml:space="preserve">Direitos Autorais das músicas de Heitor Villa-Lobos </t>
  </si>
  <si>
    <t>faixa</t>
  </si>
  <si>
    <t>Aluguel de Van com capacidade para 15 pessoas para transporte dos músicos até as escolas onde ocorrerão os pockets shows</t>
  </si>
  <si>
    <t>Iluminação para os concertos e o show solo de violão de Alvaro Henrique, incluindo técnico de luz</t>
  </si>
  <si>
    <t>hora</t>
  </si>
  <si>
    <t>Cachê de gravação das 26 obras solo para violão de Viila-Lobos para o CD (15h de gravação)</t>
  </si>
  <si>
    <t>Edição, mixagem e masterização de som com os fonogramas captados durante a 1a edição do FestVilla (Duos, Sexteto Místico e Orquestra Sinfônica do Teatro Nacional) para a produção de um CD triplo</t>
  </si>
  <si>
    <t>ASSISTENTE DE PRODUÇÃO - Dois assistentes de produção exclusivamente para o show de lançamento do CD triplo (o espetáculo não estava previsto no orçamento do FAC)</t>
  </si>
  <si>
    <t>Sonorização do espetáculo da Orquestra Sinfônica do Teatro Nacional Cláudio Santoro para lançamento do CD</t>
  </si>
  <si>
    <t>Sonorização dos 3 espetáculos das orquestras Orquestra Ars Hodierna, Orquestra Metropolitana e Capital Philarmonia</t>
  </si>
  <si>
    <t>Estúdio para a gravação das músicas solo de Villa-Lobos</t>
  </si>
  <si>
    <t>Complemento FAC</t>
  </si>
  <si>
    <t>CD</t>
  </si>
  <si>
    <t>DESPESAS COM O CD</t>
  </si>
  <si>
    <t>ITENS PENDENTES DE CAPITAÇÃO (COMPLEMENTO FAC + DESPESAS COM CD)</t>
  </si>
  <si>
    <t>*DESIGNER GRÁFICO - Designer: ajuste da identidade visual, do hot site, do facebook, elaboração de panfleto, cartaz, programa para cada um dos espetáculos, produção de arte para postagens, flyer eletrônico para as escolas e capa do CD</t>
  </si>
  <si>
    <t>*Impressão de folder com o programa dos espetáculos formato A4, com dobras, papel 120g/m, 4/4 cores, para os 4 concertos e o espetáculo de violão solo</t>
  </si>
  <si>
    <t>** Impressão de folder destinado aos alunos das escolas que irão receber os pockets shows</t>
  </si>
  <si>
    <t>COMPLEMENTO FAC (* RUBRICAS CONTAMINADAS COM O CD / ** NÃO PREVISTO NO FAC)</t>
  </si>
  <si>
    <t>*Backdor para sustentação do banner de fundo dos concertos</t>
  </si>
  <si>
    <t>*FOTÓGRAFO STILL - Fotógrafo para as imagens para publicidade, para os 6 pocket shows e para os 4 concertos</t>
  </si>
  <si>
    <t>*CINEGRAFISTA - Dois cinegrafistas com equipamento para captação dos 4 concertos e um espetáculo de violão solo</t>
  </si>
  <si>
    <t>*Editor de Vídeo para produção de 9 vídeos de divulgação de, no mínimo, 3min cada dos espetáculos e um vídeo resumo do festival com, no mínimo, 5min de duração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</si>
</sst>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0">
    <font>
      <sz val="11"/>
      <color rgb="FF000000"/>
      <name val="Calibri"/>
    </font>
    <font>
      <sz val="11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9"/>
      <color rgb="FF000000"/>
      <name val="Calibri"/>
      <family val="2"/>
    </font>
    <font>
      <b/>
      <sz val="18"/>
      <color rgb="FF000000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6" fillId="0" borderId="0" xfId="0" applyFont="1" applyAlignment="1"/>
    <xf numFmtId="0" fontId="3" fillId="0" borderId="6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ont="1" applyBorder="1" applyAlignment="1"/>
    <xf numFmtId="164" fontId="0" fillId="2" borderId="4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0" fontId="2" fillId="0" borderId="5" xfId="0" applyFont="1" applyBorder="1" applyAlignment="1"/>
    <xf numFmtId="0" fontId="7" fillId="0" borderId="5" xfId="0" applyFont="1" applyFill="1" applyBorder="1"/>
    <xf numFmtId="0" fontId="2" fillId="0" borderId="5" xfId="0" applyFont="1" applyFill="1" applyBorder="1" applyAlignment="1"/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0" fillId="2" borderId="5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4" xfId="0" applyFont="1" applyBorder="1" applyAlignment="1">
      <alignment horizontal="left" vertical="center" wrapText="1"/>
    </xf>
    <xf numFmtId="164" fontId="0" fillId="2" borderId="2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/>
    </xf>
    <xf numFmtId="164" fontId="0" fillId="2" borderId="8" xfId="0" applyNumberFormat="1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164" fontId="0" fillId="4" borderId="7" xfId="0" applyNumberFormat="1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164" fontId="0" fillId="4" borderId="6" xfId="0" applyNumberFormat="1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left" vertical="center" wrapText="1"/>
    </xf>
    <xf numFmtId="0" fontId="0" fillId="5" borderId="7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164" fontId="0" fillId="5" borderId="6" xfId="0" applyNumberFormat="1" applyFont="1" applyFill="1" applyBorder="1" applyAlignment="1">
      <alignment horizontal="center" vertical="center"/>
    </xf>
    <xf numFmtId="0" fontId="0" fillId="5" borderId="6" xfId="0" quotePrefix="1" applyFont="1" applyFill="1" applyBorder="1" applyAlignment="1">
      <alignment horizontal="center" vertical="center"/>
    </xf>
    <xf numFmtId="0" fontId="8" fillId="5" borderId="6" xfId="0" applyFont="1" applyFill="1" applyBorder="1" applyAlignment="1">
      <alignment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0" fillId="4" borderId="6" xfId="0" applyFont="1" applyFill="1" applyBorder="1" applyAlignment="1">
      <alignment horizontal="right" vertical="center"/>
    </xf>
    <xf numFmtId="0" fontId="0" fillId="5" borderId="6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 wrapText="1"/>
    </xf>
    <xf numFmtId="164" fontId="0" fillId="0" borderId="0" xfId="0" applyNumberFormat="1" applyFont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5" xfId="0" applyFont="1" applyFill="1" applyBorder="1" applyAlignment="1">
      <alignment vertical="center"/>
    </xf>
    <xf numFmtId="0" fontId="0" fillId="4" borderId="7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5" borderId="6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3</xdr:col>
      <xdr:colOff>1095375</xdr:colOff>
      <xdr:row>53</xdr:row>
      <xdr:rowOff>485775</xdr:rowOff>
    </xdr:to>
    <xdr:sp macro="" textlink="">
      <xdr:nvSpPr>
        <xdr:cNvPr id="1026" name="Caixa de Texto 2" hidden="1">
          <a:extLst>
            <a:ext uri="{FF2B5EF4-FFF2-40B4-BE49-F238E27FC236}">
              <a16:creationId xmlns="" xmlns:a16="http://schemas.microsoft.com/office/drawing/2014/main" id="{D6BB081F-0F7B-4631-9D54-6031B73EF2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6666"/>
    <pageSetUpPr fitToPage="1"/>
  </sheetPr>
  <dimension ref="A2:W125"/>
  <sheetViews>
    <sheetView tabSelected="1" zoomScale="90" zoomScaleNormal="90" workbookViewId="0">
      <selection activeCell="K6" sqref="K6"/>
    </sheetView>
  </sheetViews>
  <sheetFormatPr defaultColWidth="12.5703125" defaultRowHeight="15" customHeight="1"/>
  <cols>
    <col min="1" max="1" width="5.28515625" customWidth="1"/>
    <col min="2" max="2" width="13" customWidth="1"/>
    <col min="3" max="3" width="49.42578125" customWidth="1"/>
    <col min="4" max="4" width="26.85546875" customWidth="1"/>
    <col min="5" max="5" width="22.42578125" customWidth="1"/>
    <col min="6" max="6" width="20.42578125" customWidth="1"/>
    <col min="7" max="7" width="17.42578125" customWidth="1"/>
    <col min="8" max="8" width="18.5703125" customWidth="1"/>
    <col min="9" max="9" width="13.140625" customWidth="1"/>
    <col min="10" max="22" width="7.5703125" customWidth="1"/>
  </cols>
  <sheetData>
    <row r="2" spans="1:23" ht="23.25">
      <c r="A2" s="6" t="s">
        <v>59</v>
      </c>
      <c r="E2" s="47" t="s">
        <v>88</v>
      </c>
      <c r="F2" s="48"/>
      <c r="G2" s="47" t="s">
        <v>89</v>
      </c>
      <c r="H2" s="49"/>
    </row>
    <row r="4" spans="1:23" s="10" customFormat="1" ht="27.75" customHeight="1">
      <c r="A4" s="7" t="s">
        <v>60</v>
      </c>
      <c r="B4" s="30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31" t="s">
        <v>9</v>
      </c>
      <c r="H4" s="7" t="s">
        <v>10</v>
      </c>
    </row>
    <row r="5" spans="1:23" s="10" customFormat="1" ht="27.75" customHeight="1">
      <c r="A5" s="20"/>
      <c r="B5" s="21"/>
      <c r="C5" s="20"/>
      <c r="D5" s="20"/>
      <c r="E5" s="20"/>
      <c r="F5" s="20"/>
      <c r="G5" s="22"/>
      <c r="H5" s="20"/>
    </row>
    <row r="6" spans="1:23" s="10" customFormat="1" ht="27.75" customHeight="1">
      <c r="A6" s="68" t="s">
        <v>91</v>
      </c>
      <c r="B6" s="68"/>
      <c r="C6" s="68"/>
      <c r="D6" s="68"/>
      <c r="E6" s="68"/>
      <c r="F6" s="68"/>
      <c r="G6" s="23" t="s">
        <v>61</v>
      </c>
      <c r="H6" s="16">
        <f>H8+H25</f>
        <v>248880</v>
      </c>
    </row>
    <row r="7" spans="1:23" s="10" customFormat="1" ht="16.5" customHeight="1">
      <c r="A7" s="20"/>
      <c r="B7" s="21"/>
      <c r="C7" s="20"/>
      <c r="D7" s="20"/>
      <c r="E7" s="20"/>
      <c r="F7" s="20"/>
      <c r="G7" s="22"/>
      <c r="H7" s="20"/>
    </row>
    <row r="8" spans="1:23" s="17" customFormat="1" ht="15.75">
      <c r="A8" s="68" t="s">
        <v>95</v>
      </c>
      <c r="B8" s="68"/>
      <c r="C8" s="68"/>
      <c r="D8" s="68"/>
      <c r="E8" s="68"/>
      <c r="F8" s="68"/>
      <c r="G8" s="23" t="s">
        <v>61</v>
      </c>
      <c r="H8" s="16">
        <f>SUM(H9:H24)</f>
        <v>83330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19"/>
    </row>
    <row r="9" spans="1:23" s="27" customFormat="1" ht="90">
      <c r="A9" s="33">
        <v>1</v>
      </c>
      <c r="B9" s="33" t="s">
        <v>26</v>
      </c>
      <c r="C9" s="55" t="s">
        <v>58</v>
      </c>
      <c r="D9" s="33" t="s">
        <v>2</v>
      </c>
      <c r="E9" s="33" t="s">
        <v>42</v>
      </c>
      <c r="F9" s="33">
        <v>6</v>
      </c>
      <c r="G9" s="34">
        <v>2000</v>
      </c>
      <c r="H9" s="32">
        <f>G9*F9</f>
        <v>12000</v>
      </c>
      <c r="I9" s="51"/>
      <c r="M9" s="52"/>
      <c r="N9" s="52"/>
      <c r="O9" s="52"/>
      <c r="P9" s="52"/>
      <c r="Q9" s="52"/>
      <c r="R9" s="52"/>
      <c r="S9" s="52"/>
      <c r="T9" s="52"/>
      <c r="U9" s="52"/>
      <c r="V9" s="52"/>
      <c r="W9" s="53"/>
    </row>
    <row r="10" spans="1:23" s="27" customFormat="1" ht="80.25" customHeight="1">
      <c r="A10" s="35">
        <v>2</v>
      </c>
      <c r="B10" s="35" t="s">
        <v>11</v>
      </c>
      <c r="C10" s="50" t="s">
        <v>92</v>
      </c>
      <c r="D10" s="35" t="s">
        <v>2</v>
      </c>
      <c r="E10" s="35" t="s">
        <v>16</v>
      </c>
      <c r="F10" s="35">
        <v>1</v>
      </c>
      <c r="G10" s="36">
        <v>5000</v>
      </c>
      <c r="H10" s="29">
        <f t="shared" ref="H10:H43" si="0">G10*F10</f>
        <v>5000</v>
      </c>
      <c r="I10" s="51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3"/>
    </row>
    <row r="11" spans="1:23" s="27" customFormat="1" ht="33" customHeight="1">
      <c r="A11" s="33">
        <v>3</v>
      </c>
      <c r="B11" s="35" t="s">
        <v>11</v>
      </c>
      <c r="C11" s="50" t="s">
        <v>43</v>
      </c>
      <c r="D11" s="35" t="s">
        <v>2</v>
      </c>
      <c r="E11" s="35" t="s">
        <v>29</v>
      </c>
      <c r="F11" s="35">
        <v>2400</v>
      </c>
      <c r="G11" s="36">
        <v>1.5</v>
      </c>
      <c r="H11" s="29">
        <f t="shared" si="0"/>
        <v>3600</v>
      </c>
      <c r="I11" s="51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3"/>
    </row>
    <row r="12" spans="1:23" s="27" customFormat="1" ht="30.75" customHeight="1">
      <c r="A12" s="35">
        <v>4</v>
      </c>
      <c r="B12" s="35" t="s">
        <v>11</v>
      </c>
      <c r="C12" s="50" t="s">
        <v>44</v>
      </c>
      <c r="D12" s="35" t="s">
        <v>2</v>
      </c>
      <c r="E12" s="35" t="s">
        <v>29</v>
      </c>
      <c r="F12" s="35">
        <v>30000</v>
      </c>
      <c r="G12" s="36">
        <v>0.15</v>
      </c>
      <c r="H12" s="29">
        <f t="shared" si="0"/>
        <v>4500</v>
      </c>
      <c r="I12" s="51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3"/>
    </row>
    <row r="13" spans="1:23" s="27" customFormat="1">
      <c r="A13" s="33">
        <v>5</v>
      </c>
      <c r="B13" s="35" t="s">
        <v>11</v>
      </c>
      <c r="C13" s="50" t="s">
        <v>45</v>
      </c>
      <c r="D13" s="35" t="s">
        <v>2</v>
      </c>
      <c r="E13" s="35" t="s">
        <v>29</v>
      </c>
      <c r="F13" s="35">
        <v>30</v>
      </c>
      <c r="G13" s="36">
        <v>90</v>
      </c>
      <c r="H13" s="29">
        <f t="shared" si="0"/>
        <v>2700</v>
      </c>
      <c r="I13" s="51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3"/>
    </row>
    <row r="14" spans="1:23" s="27" customFormat="1" ht="60">
      <c r="A14" s="35">
        <v>6</v>
      </c>
      <c r="B14" s="35" t="s">
        <v>11</v>
      </c>
      <c r="C14" s="50" t="s">
        <v>93</v>
      </c>
      <c r="D14" s="35" t="s">
        <v>2</v>
      </c>
      <c r="E14" s="35" t="s">
        <v>29</v>
      </c>
      <c r="F14" s="35">
        <v>5000</v>
      </c>
      <c r="G14" s="36">
        <v>1.5</v>
      </c>
      <c r="H14" s="29">
        <f t="shared" si="0"/>
        <v>7500</v>
      </c>
      <c r="I14" s="51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3"/>
    </row>
    <row r="15" spans="1:23" s="27" customFormat="1" ht="30">
      <c r="A15" s="33">
        <v>7</v>
      </c>
      <c r="B15" s="35" t="s">
        <v>11</v>
      </c>
      <c r="C15" s="50" t="s">
        <v>94</v>
      </c>
      <c r="D15" s="35"/>
      <c r="E15" s="35" t="s">
        <v>29</v>
      </c>
      <c r="F15" s="35">
        <v>5000</v>
      </c>
      <c r="G15" s="36">
        <v>0.15</v>
      </c>
      <c r="H15" s="29">
        <f t="shared" si="0"/>
        <v>750</v>
      </c>
      <c r="I15" s="51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3"/>
    </row>
    <row r="16" spans="1:23" s="27" customFormat="1" ht="30">
      <c r="A16" s="35">
        <v>8</v>
      </c>
      <c r="B16" s="35" t="s">
        <v>26</v>
      </c>
      <c r="C16" s="50" t="s">
        <v>46</v>
      </c>
      <c r="D16" s="35" t="s">
        <v>2</v>
      </c>
      <c r="E16" s="35" t="s">
        <v>47</v>
      </c>
      <c r="F16" s="35">
        <v>3</v>
      </c>
      <c r="G16" s="36">
        <v>80</v>
      </c>
      <c r="H16" s="29">
        <f t="shared" si="0"/>
        <v>240</v>
      </c>
      <c r="I16" s="51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3"/>
    </row>
    <row r="17" spans="1:23" s="27" customFormat="1" ht="30">
      <c r="A17" s="33">
        <v>9</v>
      </c>
      <c r="B17" s="35" t="s">
        <v>26</v>
      </c>
      <c r="C17" s="50" t="s">
        <v>70</v>
      </c>
      <c r="D17" s="35" t="s">
        <v>3</v>
      </c>
      <c r="E17" s="35" t="s">
        <v>47</v>
      </c>
      <c r="F17" s="35">
        <v>12</v>
      </c>
      <c r="G17" s="36">
        <v>70</v>
      </c>
      <c r="H17" s="29">
        <f t="shared" si="0"/>
        <v>840</v>
      </c>
      <c r="I17" s="51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3"/>
    </row>
    <row r="18" spans="1:23" s="27" customFormat="1" ht="30">
      <c r="A18" s="35">
        <v>10</v>
      </c>
      <c r="B18" s="35" t="s">
        <v>26</v>
      </c>
      <c r="C18" s="50" t="s">
        <v>96</v>
      </c>
      <c r="D18" s="35" t="s">
        <v>2</v>
      </c>
      <c r="E18" s="35" t="s">
        <v>31</v>
      </c>
      <c r="F18" s="35">
        <v>5</v>
      </c>
      <c r="G18" s="36">
        <v>800</v>
      </c>
      <c r="H18" s="29">
        <f t="shared" si="0"/>
        <v>4000</v>
      </c>
      <c r="I18" s="51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3"/>
    </row>
    <row r="19" spans="1:23" s="27" customFormat="1" ht="45">
      <c r="A19" s="33">
        <v>11</v>
      </c>
      <c r="B19" s="35" t="s">
        <v>17</v>
      </c>
      <c r="C19" s="56" t="s">
        <v>97</v>
      </c>
      <c r="D19" s="35" t="s">
        <v>2</v>
      </c>
      <c r="E19" s="35" t="s">
        <v>31</v>
      </c>
      <c r="F19" s="35">
        <v>10</v>
      </c>
      <c r="G19" s="36">
        <v>200</v>
      </c>
      <c r="H19" s="29">
        <f t="shared" si="0"/>
        <v>2000</v>
      </c>
      <c r="I19" s="51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3"/>
    </row>
    <row r="20" spans="1:23" s="27" customFormat="1" ht="45">
      <c r="A20" s="35">
        <v>12</v>
      </c>
      <c r="B20" s="35" t="s">
        <v>17</v>
      </c>
      <c r="C20" s="56" t="s">
        <v>98</v>
      </c>
      <c r="D20" s="35" t="s">
        <v>2</v>
      </c>
      <c r="E20" s="35" t="s">
        <v>31</v>
      </c>
      <c r="F20" s="35">
        <v>10</v>
      </c>
      <c r="G20" s="36">
        <v>600</v>
      </c>
      <c r="H20" s="29">
        <f t="shared" si="0"/>
        <v>6000</v>
      </c>
      <c r="I20" s="51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3"/>
    </row>
    <row r="21" spans="1:23" s="27" customFormat="1" ht="60">
      <c r="A21" s="33">
        <v>13</v>
      </c>
      <c r="B21" s="35" t="s">
        <v>17</v>
      </c>
      <c r="C21" s="56" t="s">
        <v>99</v>
      </c>
      <c r="D21" s="35" t="s">
        <v>2</v>
      </c>
      <c r="E21" s="35" t="s">
        <v>16</v>
      </c>
      <c r="F21" s="35">
        <v>1</v>
      </c>
      <c r="G21" s="36">
        <v>5000</v>
      </c>
      <c r="H21" s="29">
        <v>3000</v>
      </c>
      <c r="I21" s="51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3"/>
    </row>
    <row r="22" spans="1:23" s="27" customFormat="1" ht="60">
      <c r="A22" s="35">
        <v>14</v>
      </c>
      <c r="B22" s="35" t="s">
        <v>17</v>
      </c>
      <c r="C22" s="37" t="s">
        <v>48</v>
      </c>
      <c r="D22" s="35" t="s">
        <v>3</v>
      </c>
      <c r="E22" s="35" t="s">
        <v>13</v>
      </c>
      <c r="F22" s="35">
        <v>24</v>
      </c>
      <c r="G22" s="36">
        <v>400</v>
      </c>
      <c r="H22" s="29">
        <f t="shared" si="0"/>
        <v>9600</v>
      </c>
      <c r="I22" s="51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3"/>
    </row>
    <row r="23" spans="1:23" s="27" customFormat="1" ht="45">
      <c r="A23" s="33">
        <v>15</v>
      </c>
      <c r="B23" s="35" t="s">
        <v>17</v>
      </c>
      <c r="C23" s="37" t="s">
        <v>69</v>
      </c>
      <c r="D23" s="35" t="s">
        <v>3</v>
      </c>
      <c r="E23" s="35" t="s">
        <v>13</v>
      </c>
      <c r="F23" s="35">
        <v>24</v>
      </c>
      <c r="G23" s="36">
        <v>400</v>
      </c>
      <c r="H23" s="29">
        <f t="shared" si="0"/>
        <v>9600</v>
      </c>
      <c r="I23" s="51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3"/>
    </row>
    <row r="24" spans="1:23" s="27" customFormat="1" ht="105">
      <c r="A24" s="35">
        <v>16</v>
      </c>
      <c r="B24" s="35" t="s">
        <v>11</v>
      </c>
      <c r="C24" s="37" t="s">
        <v>49</v>
      </c>
      <c r="D24" s="35" t="s">
        <v>1</v>
      </c>
      <c r="E24" s="35" t="s">
        <v>42</v>
      </c>
      <c r="F24" s="35">
        <v>6</v>
      </c>
      <c r="G24" s="36">
        <v>2000</v>
      </c>
      <c r="H24" s="29">
        <f t="shared" si="0"/>
        <v>12000</v>
      </c>
      <c r="I24" s="51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3"/>
    </row>
    <row r="25" spans="1:23" s="57" customFormat="1" ht="15.75">
      <c r="A25" s="68" t="s">
        <v>90</v>
      </c>
      <c r="B25" s="68"/>
      <c r="C25" s="68"/>
      <c r="D25" s="68"/>
      <c r="E25" s="68"/>
      <c r="F25" s="68"/>
      <c r="G25" s="23" t="s">
        <v>61</v>
      </c>
      <c r="H25" s="16">
        <f>SUM(H26:H43)</f>
        <v>165550</v>
      </c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9"/>
    </row>
    <row r="26" spans="1:23" s="61" customFormat="1" ht="45">
      <c r="A26" s="38">
        <v>17</v>
      </c>
      <c r="B26" s="39" t="s">
        <v>17</v>
      </c>
      <c r="C26" s="60" t="s">
        <v>86</v>
      </c>
      <c r="D26" s="39" t="s">
        <v>3</v>
      </c>
      <c r="E26" s="39" t="s">
        <v>31</v>
      </c>
      <c r="F26" s="39">
        <v>4</v>
      </c>
      <c r="G26" s="40">
        <v>2000</v>
      </c>
      <c r="H26" s="29">
        <f t="shared" si="0"/>
        <v>8000</v>
      </c>
      <c r="I26" s="51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54"/>
    </row>
    <row r="27" spans="1:23" s="61" customFormat="1" ht="60">
      <c r="A27" s="39">
        <v>18</v>
      </c>
      <c r="B27" s="39" t="s">
        <v>17</v>
      </c>
      <c r="C27" s="63" t="s">
        <v>84</v>
      </c>
      <c r="D27" s="39" t="s">
        <v>3</v>
      </c>
      <c r="E27" s="39" t="s">
        <v>31</v>
      </c>
      <c r="F27" s="41">
        <v>2</v>
      </c>
      <c r="G27" s="40">
        <v>200</v>
      </c>
      <c r="H27" s="24">
        <f t="shared" si="0"/>
        <v>400</v>
      </c>
      <c r="I27" s="51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54"/>
    </row>
    <row r="28" spans="1:23" s="61" customFormat="1" ht="45">
      <c r="A28" s="38">
        <v>19</v>
      </c>
      <c r="B28" s="39" t="s">
        <v>17</v>
      </c>
      <c r="C28" s="60" t="s">
        <v>85</v>
      </c>
      <c r="D28" s="39" t="s">
        <v>3</v>
      </c>
      <c r="E28" s="39" t="s">
        <v>31</v>
      </c>
      <c r="F28" s="39">
        <v>1</v>
      </c>
      <c r="G28" s="40">
        <v>2000</v>
      </c>
      <c r="H28" s="29"/>
      <c r="I28" s="51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54"/>
    </row>
    <row r="29" spans="1:23" s="61" customFormat="1">
      <c r="A29" s="39">
        <v>20</v>
      </c>
      <c r="B29" s="39" t="s">
        <v>17</v>
      </c>
      <c r="C29" s="60" t="s">
        <v>63</v>
      </c>
      <c r="D29" s="39" t="s">
        <v>3</v>
      </c>
      <c r="E29" s="39" t="s">
        <v>31</v>
      </c>
      <c r="F29" s="41">
        <v>1</v>
      </c>
      <c r="G29" s="40">
        <v>1000</v>
      </c>
      <c r="H29" s="29">
        <f t="shared" si="0"/>
        <v>1000</v>
      </c>
      <c r="I29" s="51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54"/>
    </row>
    <row r="30" spans="1:23" s="61" customFormat="1" ht="30">
      <c r="A30" s="38">
        <v>21</v>
      </c>
      <c r="B30" s="39" t="s">
        <v>11</v>
      </c>
      <c r="C30" s="42" t="s">
        <v>64</v>
      </c>
      <c r="D30" s="39" t="s">
        <v>3</v>
      </c>
      <c r="E30" s="43" t="s">
        <v>16</v>
      </c>
      <c r="F30" s="41">
        <v>1</v>
      </c>
      <c r="G30" s="40">
        <v>2000</v>
      </c>
      <c r="H30" s="29">
        <f t="shared" si="0"/>
        <v>2000</v>
      </c>
      <c r="I30" s="51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54"/>
    </row>
    <row r="31" spans="1:23" s="61" customFormat="1" ht="30">
      <c r="A31" s="39">
        <v>22</v>
      </c>
      <c r="B31" s="39" t="s">
        <v>11</v>
      </c>
      <c r="C31" s="44" t="s">
        <v>82</v>
      </c>
      <c r="D31" s="39" t="s">
        <v>3</v>
      </c>
      <c r="E31" s="45" t="s">
        <v>65</v>
      </c>
      <c r="F31" s="41">
        <v>1</v>
      </c>
      <c r="G31" s="40">
        <v>5000</v>
      </c>
      <c r="H31" s="29">
        <f t="shared" si="0"/>
        <v>5000</v>
      </c>
      <c r="I31" s="51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54"/>
    </row>
    <row r="32" spans="1:23" s="61" customFormat="1" ht="45">
      <c r="A32" s="38">
        <v>23</v>
      </c>
      <c r="B32" s="39" t="s">
        <v>17</v>
      </c>
      <c r="C32" s="42" t="s">
        <v>66</v>
      </c>
      <c r="D32" s="39" t="s">
        <v>3</v>
      </c>
      <c r="E32" s="45" t="s">
        <v>65</v>
      </c>
      <c r="F32" s="41">
        <v>1</v>
      </c>
      <c r="G32" s="40">
        <v>2500</v>
      </c>
      <c r="H32" s="29">
        <f t="shared" si="0"/>
        <v>2500</v>
      </c>
      <c r="I32" s="51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54"/>
    </row>
    <row r="33" spans="1:23" s="61" customFormat="1" ht="75">
      <c r="A33" s="39">
        <v>24</v>
      </c>
      <c r="B33" s="39" t="s">
        <v>17</v>
      </c>
      <c r="C33" s="46" t="s">
        <v>67</v>
      </c>
      <c r="D33" s="39" t="s">
        <v>3</v>
      </c>
      <c r="E33" s="45" t="s">
        <v>65</v>
      </c>
      <c r="F33" s="41">
        <v>20</v>
      </c>
      <c r="G33" s="40">
        <v>1200</v>
      </c>
      <c r="H33" s="29">
        <f t="shared" si="0"/>
        <v>24000</v>
      </c>
      <c r="I33" s="51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54"/>
    </row>
    <row r="34" spans="1:23" s="61" customFormat="1" ht="30">
      <c r="A34" s="38">
        <v>25</v>
      </c>
      <c r="B34" s="39" t="s">
        <v>17</v>
      </c>
      <c r="C34" s="44" t="s">
        <v>68</v>
      </c>
      <c r="D34" s="39" t="s">
        <v>3</v>
      </c>
      <c r="E34" s="43" t="s">
        <v>31</v>
      </c>
      <c r="F34" s="41">
        <v>4</v>
      </c>
      <c r="G34" s="40">
        <v>100</v>
      </c>
      <c r="H34" s="29">
        <f t="shared" si="0"/>
        <v>400</v>
      </c>
      <c r="I34" s="51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54"/>
    </row>
    <row r="35" spans="1:23" s="61" customFormat="1" ht="30">
      <c r="A35" s="39">
        <v>26</v>
      </c>
      <c r="B35" s="39" t="s">
        <v>11</v>
      </c>
      <c r="C35" s="42" t="s">
        <v>71</v>
      </c>
      <c r="D35" s="39" t="s">
        <v>2</v>
      </c>
      <c r="E35" s="45" t="s">
        <v>72</v>
      </c>
      <c r="F35" s="41">
        <v>10</v>
      </c>
      <c r="G35" s="40">
        <v>500</v>
      </c>
      <c r="H35" s="29">
        <f t="shared" si="0"/>
        <v>5000</v>
      </c>
      <c r="I35" s="51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54"/>
    </row>
    <row r="36" spans="1:23" s="61" customFormat="1">
      <c r="A36" s="38">
        <v>27</v>
      </c>
      <c r="B36" s="39" t="s">
        <v>11</v>
      </c>
      <c r="C36" s="42" t="s">
        <v>73</v>
      </c>
      <c r="D36" s="39" t="s">
        <v>2</v>
      </c>
      <c r="E36" s="45" t="s">
        <v>74</v>
      </c>
      <c r="F36" s="41">
        <v>1</v>
      </c>
      <c r="G36" s="40">
        <v>10000</v>
      </c>
      <c r="H36" s="29">
        <f t="shared" si="0"/>
        <v>10000</v>
      </c>
      <c r="I36" s="51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54"/>
    </row>
    <row r="37" spans="1:23" s="61" customFormat="1" ht="30">
      <c r="A37" s="39">
        <v>28</v>
      </c>
      <c r="B37" s="39" t="s">
        <v>26</v>
      </c>
      <c r="C37" s="46" t="s">
        <v>75</v>
      </c>
      <c r="D37" s="39" t="s">
        <v>2</v>
      </c>
      <c r="E37" s="43" t="s">
        <v>29</v>
      </c>
      <c r="F37" s="41">
        <v>4500</v>
      </c>
      <c r="G37" s="40">
        <v>1</v>
      </c>
      <c r="H37" s="29">
        <f t="shared" si="0"/>
        <v>4500</v>
      </c>
      <c r="I37" s="51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54"/>
    </row>
    <row r="38" spans="1:23" s="61" customFormat="1" ht="45">
      <c r="A38" s="38">
        <v>29</v>
      </c>
      <c r="B38" s="39" t="s">
        <v>11</v>
      </c>
      <c r="C38" s="46" t="s">
        <v>76</v>
      </c>
      <c r="D38" s="39" t="s">
        <v>3</v>
      </c>
      <c r="E38" s="43" t="s">
        <v>29</v>
      </c>
      <c r="F38" s="41">
        <v>18000</v>
      </c>
      <c r="G38" s="40">
        <v>1.4</v>
      </c>
      <c r="H38" s="29">
        <f t="shared" si="0"/>
        <v>25200</v>
      </c>
      <c r="I38" s="51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54"/>
    </row>
    <row r="39" spans="1:23" s="61" customFormat="1">
      <c r="A39" s="39">
        <v>30</v>
      </c>
      <c r="B39" s="39" t="s">
        <v>11</v>
      </c>
      <c r="C39" s="46" t="s">
        <v>77</v>
      </c>
      <c r="D39" s="39" t="s">
        <v>3</v>
      </c>
      <c r="E39" s="45" t="s">
        <v>78</v>
      </c>
      <c r="F39" s="41">
        <v>49</v>
      </c>
      <c r="G39" s="40">
        <v>750</v>
      </c>
      <c r="H39" s="29">
        <f t="shared" si="0"/>
        <v>36750</v>
      </c>
      <c r="I39" s="51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54"/>
    </row>
    <row r="40" spans="1:23" s="61" customFormat="1" ht="45">
      <c r="A40" s="38">
        <v>31</v>
      </c>
      <c r="B40" s="39" t="s">
        <v>17</v>
      </c>
      <c r="C40" s="46" t="s">
        <v>79</v>
      </c>
      <c r="D40" s="39" t="s">
        <v>3</v>
      </c>
      <c r="E40" s="43" t="s">
        <v>31</v>
      </c>
      <c r="F40" s="41">
        <v>6</v>
      </c>
      <c r="G40" s="40">
        <v>400</v>
      </c>
      <c r="H40" s="29">
        <f t="shared" si="0"/>
        <v>2400</v>
      </c>
      <c r="I40" s="51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54"/>
    </row>
    <row r="41" spans="1:23" s="61" customFormat="1" ht="30">
      <c r="A41" s="39">
        <v>32</v>
      </c>
      <c r="B41" s="39" t="s">
        <v>17</v>
      </c>
      <c r="C41" s="46" t="s">
        <v>80</v>
      </c>
      <c r="D41" s="39" t="s">
        <v>3</v>
      </c>
      <c r="E41" s="43" t="s">
        <v>31</v>
      </c>
      <c r="F41" s="41">
        <v>5</v>
      </c>
      <c r="G41" s="40">
        <v>1200</v>
      </c>
      <c r="H41" s="29">
        <f t="shared" si="0"/>
        <v>6000</v>
      </c>
      <c r="I41" s="51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54"/>
    </row>
    <row r="42" spans="1:23" s="61" customFormat="1" ht="30">
      <c r="A42" s="38">
        <v>33</v>
      </c>
      <c r="B42" s="39" t="s">
        <v>11</v>
      </c>
      <c r="C42" s="46" t="s">
        <v>87</v>
      </c>
      <c r="D42" s="39" t="s">
        <v>3</v>
      </c>
      <c r="E42" s="43" t="s">
        <v>81</v>
      </c>
      <c r="F42" s="41">
        <v>12</v>
      </c>
      <c r="G42" s="40">
        <v>150</v>
      </c>
      <c r="H42" s="29">
        <f t="shared" si="0"/>
        <v>1800</v>
      </c>
      <c r="I42" s="51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54"/>
    </row>
    <row r="43" spans="1:23" s="61" customFormat="1" ht="60">
      <c r="A43" s="39">
        <v>34</v>
      </c>
      <c r="B43" s="39" t="s">
        <v>11</v>
      </c>
      <c r="C43" s="46" t="s">
        <v>83</v>
      </c>
      <c r="D43" s="39" t="s">
        <v>3</v>
      </c>
      <c r="E43" s="43" t="s">
        <v>16</v>
      </c>
      <c r="F43" s="41">
        <v>1</v>
      </c>
      <c r="G43" s="40">
        <v>30600</v>
      </c>
      <c r="H43" s="29">
        <f t="shared" si="0"/>
        <v>30600</v>
      </c>
      <c r="I43" s="51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54"/>
    </row>
    <row r="44" spans="1:23" s="54" customFormat="1">
      <c r="A44" s="12"/>
      <c r="B44" s="12"/>
      <c r="C44" s="64"/>
      <c r="D44" s="12"/>
      <c r="E44" s="12"/>
      <c r="F44" s="12"/>
      <c r="G44" s="13"/>
      <c r="H44" s="13"/>
      <c r="M44" s="62"/>
      <c r="N44" s="62"/>
      <c r="O44" s="62"/>
      <c r="P44" s="62"/>
      <c r="Q44" s="62"/>
      <c r="R44" s="62"/>
      <c r="S44" s="62"/>
      <c r="T44" s="62"/>
      <c r="U44" s="62"/>
      <c r="V44" s="62"/>
    </row>
    <row r="45" spans="1:23" s="57" customFormat="1" ht="15.75">
      <c r="A45" s="68" t="s">
        <v>62</v>
      </c>
      <c r="B45" s="68"/>
      <c r="C45" s="68"/>
      <c r="D45" s="68"/>
      <c r="E45" s="68"/>
      <c r="F45" s="68"/>
      <c r="G45" s="23" t="s">
        <v>61</v>
      </c>
      <c r="H45" s="16">
        <f>SUM(H46:H71)</f>
        <v>119975</v>
      </c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9"/>
    </row>
    <row r="46" spans="1:23" s="27" customFormat="1" ht="75">
      <c r="A46" s="8">
        <v>1</v>
      </c>
      <c r="B46" s="14" t="s">
        <v>11</v>
      </c>
      <c r="C46" s="28" t="s">
        <v>12</v>
      </c>
      <c r="D46" s="14" t="s">
        <v>3</v>
      </c>
      <c r="E46" s="14" t="s">
        <v>13</v>
      </c>
      <c r="F46" s="14">
        <v>22</v>
      </c>
      <c r="G46" s="15">
        <v>350</v>
      </c>
      <c r="H46" s="11">
        <f>G46*F46</f>
        <v>7700</v>
      </c>
    </row>
    <row r="47" spans="1:23" s="27" customFormat="1" ht="51.75" customHeight="1">
      <c r="A47" s="9">
        <f>IF(B47="","",A46+1)</f>
        <v>2</v>
      </c>
      <c r="B47" s="2" t="s">
        <v>11</v>
      </c>
      <c r="C47" s="5" t="s">
        <v>14</v>
      </c>
      <c r="D47" s="2" t="s">
        <v>3</v>
      </c>
      <c r="E47" s="2" t="s">
        <v>13</v>
      </c>
      <c r="F47" s="2">
        <v>22</v>
      </c>
      <c r="G47" s="3">
        <v>400</v>
      </c>
      <c r="H47" s="11">
        <f t="shared" ref="H47:H71" si="1">G47*F47</f>
        <v>8800</v>
      </c>
    </row>
    <row r="48" spans="1:23" s="27" customFormat="1" ht="51.75" customHeight="1">
      <c r="A48" s="9">
        <f t="shared" ref="A48:A71" si="2">IF(B48="","",A47+1)</f>
        <v>3</v>
      </c>
      <c r="B48" s="2" t="s">
        <v>11</v>
      </c>
      <c r="C48" s="65" t="s">
        <v>15</v>
      </c>
      <c r="D48" s="2" t="s">
        <v>0</v>
      </c>
      <c r="E48" s="2" t="s">
        <v>16</v>
      </c>
      <c r="F48" s="2">
        <v>1</v>
      </c>
      <c r="G48" s="3">
        <v>5500</v>
      </c>
      <c r="H48" s="11">
        <f t="shared" si="1"/>
        <v>5500</v>
      </c>
    </row>
    <row r="49" spans="1:8" s="27" customFormat="1" ht="45">
      <c r="A49" s="9">
        <f t="shared" si="2"/>
        <v>4</v>
      </c>
      <c r="B49" s="2" t="s">
        <v>17</v>
      </c>
      <c r="C49" s="5" t="s">
        <v>18</v>
      </c>
      <c r="D49" s="2" t="s">
        <v>3</v>
      </c>
      <c r="E49" s="2" t="s">
        <v>19</v>
      </c>
      <c r="F49" s="2">
        <v>4</v>
      </c>
      <c r="G49" s="3">
        <v>600</v>
      </c>
      <c r="H49" s="11">
        <f t="shared" si="1"/>
        <v>2400</v>
      </c>
    </row>
    <row r="50" spans="1:8" s="27" customFormat="1" ht="30">
      <c r="A50" s="9">
        <f t="shared" si="2"/>
        <v>5</v>
      </c>
      <c r="B50" s="2" t="s">
        <v>17</v>
      </c>
      <c r="C50" s="5" t="s">
        <v>54</v>
      </c>
      <c r="D50" s="2" t="s">
        <v>3</v>
      </c>
      <c r="E50" s="2" t="s">
        <v>19</v>
      </c>
      <c r="F50" s="2">
        <v>10</v>
      </c>
      <c r="G50" s="3">
        <v>600</v>
      </c>
      <c r="H50" s="11">
        <f t="shared" si="1"/>
        <v>6000</v>
      </c>
    </row>
    <row r="51" spans="1:8" s="27" customFormat="1" ht="75">
      <c r="A51" s="9">
        <f t="shared" si="2"/>
        <v>6</v>
      </c>
      <c r="B51" s="2" t="s">
        <v>17</v>
      </c>
      <c r="C51" s="5" t="s">
        <v>55</v>
      </c>
      <c r="D51" s="2" t="s">
        <v>3</v>
      </c>
      <c r="E51" s="2" t="s">
        <v>19</v>
      </c>
      <c r="F51" s="1">
        <v>3</v>
      </c>
      <c r="G51" s="3">
        <v>1800</v>
      </c>
      <c r="H51" s="11">
        <f t="shared" si="1"/>
        <v>5400</v>
      </c>
    </row>
    <row r="52" spans="1:8" s="27" customFormat="1" ht="39.75" customHeight="1">
      <c r="A52" s="9">
        <f t="shared" si="2"/>
        <v>7</v>
      </c>
      <c r="B52" s="2" t="s">
        <v>17</v>
      </c>
      <c r="C52" s="5" t="s">
        <v>20</v>
      </c>
      <c r="D52" s="2" t="s">
        <v>3</v>
      </c>
      <c r="E52" s="2" t="s">
        <v>19</v>
      </c>
      <c r="F52" s="2">
        <v>40</v>
      </c>
      <c r="G52" s="3">
        <v>600</v>
      </c>
      <c r="H52" s="11">
        <f t="shared" si="1"/>
        <v>24000</v>
      </c>
    </row>
    <row r="53" spans="1:8" s="27" customFormat="1" ht="66" customHeight="1">
      <c r="A53" s="9">
        <f t="shared" si="2"/>
        <v>8</v>
      </c>
      <c r="B53" s="2" t="s">
        <v>17</v>
      </c>
      <c r="C53" s="5" t="s">
        <v>21</v>
      </c>
      <c r="D53" s="2" t="s">
        <v>3</v>
      </c>
      <c r="E53" s="2" t="s">
        <v>19</v>
      </c>
      <c r="F53" s="2">
        <v>12</v>
      </c>
      <c r="G53" s="3">
        <v>900</v>
      </c>
      <c r="H53" s="11">
        <f t="shared" si="1"/>
        <v>10800</v>
      </c>
    </row>
    <row r="54" spans="1:8" s="27" customFormat="1" ht="63.75" customHeight="1">
      <c r="A54" s="9">
        <f t="shared" si="2"/>
        <v>9</v>
      </c>
      <c r="B54" s="2" t="s">
        <v>17</v>
      </c>
      <c r="C54" s="5" t="s">
        <v>56</v>
      </c>
      <c r="D54" s="2" t="s">
        <v>3</v>
      </c>
      <c r="E54" s="2" t="s">
        <v>19</v>
      </c>
      <c r="F54" s="2">
        <v>2</v>
      </c>
      <c r="G54" s="3">
        <v>900</v>
      </c>
      <c r="H54" s="11">
        <f t="shared" si="1"/>
        <v>1800</v>
      </c>
    </row>
    <row r="55" spans="1:8" s="27" customFormat="1" ht="36" customHeight="1">
      <c r="A55" s="9">
        <f t="shared" si="2"/>
        <v>10</v>
      </c>
      <c r="B55" s="2" t="s">
        <v>17</v>
      </c>
      <c r="C55" s="5" t="s">
        <v>22</v>
      </c>
      <c r="D55" s="2" t="s">
        <v>3</v>
      </c>
      <c r="E55" s="2" t="s">
        <v>23</v>
      </c>
      <c r="F55" s="2">
        <v>5</v>
      </c>
      <c r="G55" s="3">
        <v>600</v>
      </c>
      <c r="H55" s="11">
        <f t="shared" si="1"/>
        <v>3000</v>
      </c>
    </row>
    <row r="56" spans="1:8" s="27" customFormat="1" ht="51.75" customHeight="1">
      <c r="A56" s="9">
        <f t="shared" si="2"/>
        <v>11</v>
      </c>
      <c r="B56" s="2" t="s">
        <v>17</v>
      </c>
      <c r="C56" s="65" t="s">
        <v>24</v>
      </c>
      <c r="D56" s="2" t="s">
        <v>3</v>
      </c>
      <c r="E56" s="2" t="s">
        <v>19</v>
      </c>
      <c r="F56" s="2">
        <v>24</v>
      </c>
      <c r="G56" s="3">
        <v>500</v>
      </c>
      <c r="H56" s="11">
        <f t="shared" si="1"/>
        <v>12000</v>
      </c>
    </row>
    <row r="57" spans="1:8" s="27" customFormat="1" ht="38.25" customHeight="1">
      <c r="A57" s="9">
        <f t="shared" si="2"/>
        <v>12</v>
      </c>
      <c r="B57" s="2" t="s">
        <v>11</v>
      </c>
      <c r="C57" s="5" t="s">
        <v>53</v>
      </c>
      <c r="D57" s="2" t="s">
        <v>2</v>
      </c>
      <c r="E57" s="2" t="s">
        <v>25</v>
      </c>
      <c r="F57" s="2">
        <v>50</v>
      </c>
      <c r="G57" s="3">
        <v>80</v>
      </c>
      <c r="H57" s="11">
        <f t="shared" si="1"/>
        <v>4000</v>
      </c>
    </row>
    <row r="58" spans="1:8" s="27" customFormat="1" ht="19.5" customHeight="1">
      <c r="A58" s="9">
        <f t="shared" si="2"/>
        <v>13</v>
      </c>
      <c r="B58" s="2" t="s">
        <v>26</v>
      </c>
      <c r="C58" s="65" t="s">
        <v>27</v>
      </c>
      <c r="D58" s="2" t="s">
        <v>2</v>
      </c>
      <c r="E58" s="2" t="s">
        <v>28</v>
      </c>
      <c r="F58" s="2">
        <v>100</v>
      </c>
      <c r="G58" s="3">
        <v>50</v>
      </c>
      <c r="H58" s="11">
        <f t="shared" si="1"/>
        <v>5000</v>
      </c>
    </row>
    <row r="59" spans="1:8" s="27" customFormat="1" ht="49.5" customHeight="1">
      <c r="A59" s="9">
        <f t="shared" si="2"/>
        <v>14</v>
      </c>
      <c r="B59" s="2" t="s">
        <v>17</v>
      </c>
      <c r="C59" s="26" t="s">
        <v>30</v>
      </c>
      <c r="D59" s="2" t="s">
        <v>3</v>
      </c>
      <c r="E59" s="2" t="s">
        <v>31</v>
      </c>
      <c r="F59" s="2">
        <v>1</v>
      </c>
      <c r="G59" s="3">
        <v>600</v>
      </c>
      <c r="H59" s="11">
        <f t="shared" si="1"/>
        <v>600</v>
      </c>
    </row>
    <row r="60" spans="1:8" s="27" customFormat="1" ht="34.5" customHeight="1">
      <c r="A60" s="9">
        <f t="shared" si="2"/>
        <v>15</v>
      </c>
      <c r="B60" s="2" t="s">
        <v>17</v>
      </c>
      <c r="C60" s="66" t="s">
        <v>32</v>
      </c>
      <c r="D60" s="2" t="s">
        <v>3</v>
      </c>
      <c r="E60" s="2" t="s">
        <v>31</v>
      </c>
      <c r="F60" s="2">
        <v>3</v>
      </c>
      <c r="G60" s="3">
        <v>600</v>
      </c>
      <c r="H60" s="11">
        <f t="shared" si="1"/>
        <v>1800</v>
      </c>
    </row>
    <row r="61" spans="1:8" s="27" customFormat="1" ht="45">
      <c r="A61" s="9">
        <f t="shared" si="2"/>
        <v>16</v>
      </c>
      <c r="B61" s="2" t="s">
        <v>17</v>
      </c>
      <c r="C61" s="26" t="s">
        <v>33</v>
      </c>
      <c r="D61" s="2" t="s">
        <v>3</v>
      </c>
      <c r="E61" s="2" t="s">
        <v>31</v>
      </c>
      <c r="F61" s="2">
        <v>6</v>
      </c>
      <c r="G61" s="3">
        <v>600</v>
      </c>
      <c r="H61" s="11">
        <f t="shared" si="1"/>
        <v>3600</v>
      </c>
    </row>
    <row r="62" spans="1:8" s="27" customFormat="1" ht="48.75" customHeight="1">
      <c r="A62" s="9">
        <f t="shared" si="2"/>
        <v>17</v>
      </c>
      <c r="B62" s="2" t="s">
        <v>11</v>
      </c>
      <c r="C62" s="66" t="s">
        <v>34</v>
      </c>
      <c r="D62" s="2" t="s">
        <v>3</v>
      </c>
      <c r="E62" s="2" t="s">
        <v>13</v>
      </c>
      <c r="F62" s="2">
        <v>6</v>
      </c>
      <c r="G62" s="3">
        <v>200</v>
      </c>
      <c r="H62" s="11">
        <f t="shared" si="1"/>
        <v>1200</v>
      </c>
    </row>
    <row r="63" spans="1:8" s="27" customFormat="1" ht="39.75" customHeight="1">
      <c r="A63" s="9">
        <f t="shared" si="2"/>
        <v>18</v>
      </c>
      <c r="B63" s="2" t="s">
        <v>17</v>
      </c>
      <c r="C63" s="66" t="s">
        <v>35</v>
      </c>
      <c r="D63" s="2" t="s">
        <v>3</v>
      </c>
      <c r="E63" s="2" t="s">
        <v>13</v>
      </c>
      <c r="F63" s="2">
        <v>6</v>
      </c>
      <c r="G63" s="3">
        <v>200</v>
      </c>
      <c r="H63" s="11">
        <f t="shared" si="1"/>
        <v>1200</v>
      </c>
    </row>
    <row r="64" spans="1:8" s="27" customFormat="1" ht="48.75" customHeight="1">
      <c r="A64" s="9">
        <f t="shared" si="2"/>
        <v>19</v>
      </c>
      <c r="B64" s="2" t="s">
        <v>26</v>
      </c>
      <c r="C64" s="66" t="s">
        <v>36</v>
      </c>
      <c r="D64" s="2" t="s">
        <v>3</v>
      </c>
      <c r="E64" s="2" t="s">
        <v>16</v>
      </c>
      <c r="F64" s="2">
        <v>1</v>
      </c>
      <c r="G64" s="3">
        <v>1200</v>
      </c>
      <c r="H64" s="11">
        <f t="shared" si="1"/>
        <v>1200</v>
      </c>
    </row>
    <row r="65" spans="1:23" s="27" customFormat="1" ht="50.25" customHeight="1">
      <c r="A65" s="9">
        <f t="shared" si="2"/>
        <v>20</v>
      </c>
      <c r="B65" s="2" t="s">
        <v>17</v>
      </c>
      <c r="C65" s="67" t="s">
        <v>57</v>
      </c>
      <c r="D65" s="2" t="s">
        <v>3</v>
      </c>
      <c r="E65" s="2" t="s">
        <v>29</v>
      </c>
      <c r="F65" s="2">
        <v>100</v>
      </c>
      <c r="G65" s="3">
        <v>6</v>
      </c>
      <c r="H65" s="11">
        <f t="shared" si="1"/>
        <v>600</v>
      </c>
    </row>
    <row r="66" spans="1:23" s="27" customFormat="1" ht="48" customHeight="1">
      <c r="A66" s="9">
        <f t="shared" si="2"/>
        <v>21</v>
      </c>
      <c r="B66" s="2" t="s">
        <v>17</v>
      </c>
      <c r="C66" s="66" t="s">
        <v>37</v>
      </c>
      <c r="D66" s="2" t="s">
        <v>3</v>
      </c>
      <c r="E66" s="2" t="s">
        <v>38</v>
      </c>
      <c r="F66" s="2">
        <v>15</v>
      </c>
      <c r="G66" s="3">
        <v>20</v>
      </c>
      <c r="H66" s="11">
        <f t="shared" si="1"/>
        <v>300</v>
      </c>
    </row>
    <row r="67" spans="1:23" s="27" customFormat="1" ht="75">
      <c r="A67" s="9">
        <f t="shared" si="2"/>
        <v>22</v>
      </c>
      <c r="B67" s="2" t="s">
        <v>17</v>
      </c>
      <c r="C67" s="66" t="s">
        <v>39</v>
      </c>
      <c r="D67" s="2" t="s">
        <v>3</v>
      </c>
      <c r="E67" s="2" t="s">
        <v>38</v>
      </c>
      <c r="F67" s="2">
        <v>40</v>
      </c>
      <c r="G67" s="3">
        <v>20</v>
      </c>
      <c r="H67" s="11">
        <f t="shared" si="1"/>
        <v>800</v>
      </c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</row>
    <row r="68" spans="1:23" s="27" customFormat="1" ht="46.5" customHeight="1">
      <c r="A68" s="9">
        <f t="shared" si="2"/>
        <v>23</v>
      </c>
      <c r="B68" s="2" t="s">
        <v>17</v>
      </c>
      <c r="C68" s="66" t="s">
        <v>40</v>
      </c>
      <c r="D68" s="2" t="s">
        <v>1</v>
      </c>
      <c r="E68" s="2" t="s">
        <v>41</v>
      </c>
      <c r="F68" s="2">
        <v>1</v>
      </c>
      <c r="G68" s="3">
        <v>400</v>
      </c>
      <c r="H68" s="11">
        <f t="shared" si="1"/>
        <v>400</v>
      </c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</row>
    <row r="69" spans="1:23" s="27" customFormat="1">
      <c r="A69" s="9">
        <f t="shared" si="2"/>
        <v>24</v>
      </c>
      <c r="B69" s="2" t="s">
        <v>17</v>
      </c>
      <c r="C69" s="25" t="s">
        <v>50</v>
      </c>
      <c r="D69" s="2" t="s">
        <v>3</v>
      </c>
      <c r="E69" s="2" t="s">
        <v>31</v>
      </c>
      <c r="F69" s="2">
        <v>6</v>
      </c>
      <c r="G69" s="3">
        <v>1500</v>
      </c>
      <c r="H69" s="11">
        <f t="shared" si="1"/>
        <v>9000</v>
      </c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</row>
    <row r="70" spans="1:23" s="27" customFormat="1" ht="30" customHeight="1">
      <c r="A70" s="9">
        <f t="shared" si="2"/>
        <v>25</v>
      </c>
      <c r="B70" s="2" t="s">
        <v>17</v>
      </c>
      <c r="C70" s="25" t="s">
        <v>51</v>
      </c>
      <c r="D70" s="2" t="s">
        <v>3</v>
      </c>
      <c r="E70" s="2" t="s">
        <v>16</v>
      </c>
      <c r="F70" s="2">
        <v>9</v>
      </c>
      <c r="G70" s="3">
        <v>250</v>
      </c>
      <c r="H70" s="11">
        <f t="shared" si="1"/>
        <v>2250</v>
      </c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</row>
    <row r="71" spans="1:23" s="27" customFormat="1" ht="30">
      <c r="A71" s="9">
        <f t="shared" si="2"/>
        <v>26</v>
      </c>
      <c r="B71" s="2" t="s">
        <v>17</v>
      </c>
      <c r="C71" s="25" t="s">
        <v>52</v>
      </c>
      <c r="D71" s="2" t="s">
        <v>2</v>
      </c>
      <c r="E71" s="2" t="s">
        <v>31</v>
      </c>
      <c r="F71" s="2">
        <v>5</v>
      </c>
      <c r="G71" s="3">
        <v>125</v>
      </c>
      <c r="H71" s="11">
        <f t="shared" si="1"/>
        <v>625</v>
      </c>
    </row>
    <row r="72" spans="1:23">
      <c r="C72" s="4"/>
    </row>
    <row r="73" spans="1:23">
      <c r="C73" s="4"/>
    </row>
    <row r="74" spans="1:23">
      <c r="C74" s="4"/>
    </row>
    <row r="75" spans="1:23">
      <c r="C75" s="4"/>
    </row>
    <row r="76" spans="1:23">
      <c r="C76" s="4"/>
    </row>
    <row r="77" spans="1:23">
      <c r="C77" s="4"/>
    </row>
    <row r="78" spans="1:23">
      <c r="C78" s="4"/>
    </row>
    <row r="79" spans="1:23">
      <c r="C79" s="4"/>
    </row>
    <row r="80" spans="1:23">
      <c r="C80" s="4"/>
    </row>
    <row r="81" spans="3:3">
      <c r="C81" s="4"/>
    </row>
    <row r="82" spans="3:3">
      <c r="C82" s="4"/>
    </row>
    <row r="83" spans="3:3">
      <c r="C83" s="4"/>
    </row>
    <row r="84" spans="3:3">
      <c r="C84" s="4"/>
    </row>
    <row r="85" spans="3:3">
      <c r="C85" s="4"/>
    </row>
    <row r="86" spans="3:3">
      <c r="C86" s="4"/>
    </row>
    <row r="87" spans="3:3">
      <c r="C87" s="4"/>
    </row>
    <row r="88" spans="3:3">
      <c r="C88" s="4"/>
    </row>
    <row r="89" spans="3:3">
      <c r="C89" s="4"/>
    </row>
    <row r="90" spans="3:3">
      <c r="C90" s="4"/>
    </row>
    <row r="91" spans="3:3">
      <c r="C91" s="4"/>
    </row>
    <row r="92" spans="3:3">
      <c r="C92" s="4"/>
    </row>
    <row r="93" spans="3:3">
      <c r="C93" s="4"/>
    </row>
    <row r="94" spans="3:3">
      <c r="C94" s="4"/>
    </row>
    <row r="95" spans="3:3">
      <c r="C95" s="4"/>
    </row>
    <row r="96" spans="3:3">
      <c r="C96" s="4"/>
    </row>
    <row r="97" spans="3:3">
      <c r="C97" s="4"/>
    </row>
    <row r="98" spans="3:3">
      <c r="C98" s="4"/>
    </row>
    <row r="99" spans="3:3">
      <c r="C99" s="4"/>
    </row>
    <row r="100" spans="3:3">
      <c r="C100" s="4"/>
    </row>
    <row r="101" spans="3:3">
      <c r="C101" s="4"/>
    </row>
    <row r="102" spans="3:3">
      <c r="C102" s="4"/>
    </row>
    <row r="103" spans="3:3">
      <c r="C103" s="4"/>
    </row>
    <row r="104" spans="3:3">
      <c r="C104" s="4"/>
    </row>
    <row r="105" spans="3:3">
      <c r="C105" s="4"/>
    </row>
    <row r="106" spans="3:3">
      <c r="C106" s="4"/>
    </row>
    <row r="107" spans="3:3">
      <c r="C107" s="4"/>
    </row>
    <row r="108" spans="3:3">
      <c r="C108" s="4"/>
    </row>
    <row r="109" spans="3:3">
      <c r="C109" s="4"/>
    </row>
    <row r="110" spans="3:3">
      <c r="C110" s="4"/>
    </row>
    <row r="111" spans="3:3">
      <c r="C111" s="4"/>
    </row>
    <row r="112" spans="3:3">
      <c r="C112" s="4"/>
    </row>
    <row r="113" spans="3:3">
      <c r="C113" s="4"/>
    </row>
    <row r="114" spans="3:3">
      <c r="C114" s="4"/>
    </row>
    <row r="115" spans="3:3">
      <c r="C115" s="4"/>
    </row>
    <row r="116" spans="3:3">
      <c r="C116" s="4"/>
    </row>
    <row r="117" spans="3:3">
      <c r="C117" s="4"/>
    </row>
    <row r="118" spans="3:3">
      <c r="C118" s="4"/>
    </row>
    <row r="119" spans="3:3">
      <c r="C119" s="4"/>
    </row>
    <row r="120" spans="3:3">
      <c r="C120" s="4"/>
    </row>
    <row r="121" spans="3:3">
      <c r="C121" s="4"/>
    </row>
    <row r="122" spans="3:3">
      <c r="C122" s="4"/>
    </row>
    <row r="123" spans="3:3">
      <c r="C123" s="4"/>
    </row>
    <row r="124" spans="3:3">
      <c r="C124" s="4"/>
    </row>
    <row r="125" spans="3:3">
      <c r="C125" s="4"/>
    </row>
  </sheetData>
  <mergeCells count="4">
    <mergeCell ref="A8:F8"/>
    <mergeCell ref="A45:F45"/>
    <mergeCell ref="A6:F6"/>
    <mergeCell ref="A25:F25"/>
  </mergeCells>
  <dataValidations disablePrompts="1" count="2">
    <dataValidation type="list" allowBlank="1" showErrorMessage="1" sqref="D46:D71 D9:D24 D26:D44">
      <formula1>"Elaboração,Despesas Administrativas,Divulgação,Outros"</formula1>
    </dataValidation>
    <dataValidation type="list" allowBlank="1" showErrorMessage="1" sqref="B46:B71 B9:B24 B26:B44">
      <formula1>"Pré-Produção,Produção,Pós-Produção"</formula1>
    </dataValidation>
  </dataValidations>
  <pageMargins left="0.39370078740157483" right="0.39370078740157483" top="0.39370078740157483" bottom="0.78740157480314965" header="0.31496062992125984" footer="0.31496062992125984"/>
  <pageSetup paperSize="9" scale="52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OrçamentoAlternativo</vt:lpstr>
      <vt:lpstr>OrçamentoAlternativo!_Hlk495273972</vt:lpstr>
      <vt:lpstr>OrçamentoAlternativo!Area_de_impressao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drindrin</dc:creator>
  <cp:lastModifiedBy>Adriano de Oliveira Campos</cp:lastModifiedBy>
  <cp:lastPrinted>2017-10-09T23:50:16Z</cp:lastPrinted>
  <dcterms:created xsi:type="dcterms:W3CDTF">2017-12-13T22:52:00Z</dcterms:created>
  <dcterms:modified xsi:type="dcterms:W3CDTF">2017-12-14T16:18:41Z</dcterms:modified>
</cp:coreProperties>
</file>