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ad\Documents\M2030\"/>
    </mc:Choice>
  </mc:AlternateContent>
  <xr:revisionPtr revIDLastSave="0" documentId="13_ncr:1_{AA2090AB-1DCE-4825-9830-DD326FAA662C}" xr6:coauthVersionLast="47" xr6:coauthVersionMax="47" xr10:uidLastSave="{00000000-0000-0000-0000-000000000000}"/>
  <bookViews>
    <workbookView xWindow="-110" yWindow="-110" windowWidth="19420" windowHeight="11500" xr2:uid="{5917BE50-8850-4535-9165-84FE1C271E3D}"/>
  </bookViews>
  <sheets>
    <sheet name="Data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9" i="1"/>
  <c r="Z10" i="1"/>
  <c r="Z11" i="1"/>
  <c r="Z12" i="1"/>
  <c r="Z13" i="1"/>
  <c r="Z14" i="1"/>
  <c r="Z15" i="1"/>
  <c r="Z2" i="1"/>
  <c r="Q3" i="1"/>
  <c r="Q4" i="1"/>
  <c r="Q5" i="1"/>
  <c r="Q6" i="1"/>
  <c r="D19" i="1" s="1"/>
  <c r="Q7" i="1"/>
  <c r="Q8" i="1"/>
  <c r="Q10" i="1"/>
  <c r="Q11" i="1"/>
  <c r="Q12" i="1"/>
  <c r="Q13" i="1"/>
  <c r="Q14" i="1"/>
  <c r="Q15" i="1"/>
  <c r="Q2" i="1"/>
  <c r="H2" i="1"/>
  <c r="H3" i="1"/>
  <c r="H4" i="1"/>
  <c r="H5" i="1"/>
  <c r="H6" i="1"/>
  <c r="H7" i="1"/>
  <c r="H8" i="1"/>
  <c r="H9" i="1"/>
  <c r="H11" i="1"/>
  <c r="H12" i="1"/>
  <c r="H13" i="1"/>
  <c r="H14" i="1"/>
  <c r="H15" i="1"/>
  <c r="D20" i="1" l="1"/>
  <c r="C20" i="1"/>
  <c r="B20" i="1"/>
  <c r="C19" i="1"/>
  <c r="B19" i="1"/>
  <c r="D18" i="1"/>
  <c r="B18" i="1"/>
  <c r="C18" i="1"/>
</calcChain>
</file>

<file path=xl/sharedStrings.xml><?xml version="1.0" encoding="utf-8"?>
<sst xmlns="http://schemas.openxmlformats.org/spreadsheetml/2006/main" count="85" uniqueCount="25">
  <si>
    <t>Rules A</t>
  </si>
  <si>
    <t>Winner</t>
  </si>
  <si>
    <t># Dom.</t>
  </si>
  <si>
    <t>Rules C</t>
  </si>
  <si>
    <t>Rules B</t>
  </si>
  <si>
    <t>j</t>
  </si>
  <si>
    <t>t</t>
  </si>
  <si>
    <t>n</t>
  </si>
  <si>
    <t>k</t>
  </si>
  <si>
    <t>turns</t>
  </si>
  <si>
    <t>C</t>
  </si>
  <si>
    <t>N4int</t>
  </si>
  <si>
    <t>Ndoubles</t>
  </si>
  <si>
    <t>N3int</t>
  </si>
  <si>
    <t>Ndom</t>
  </si>
  <si>
    <t>Rules</t>
  </si>
  <si>
    <t>A</t>
  </si>
  <si>
    <t>B</t>
  </si>
  <si>
    <t>Min</t>
  </si>
  <si>
    <t>Max</t>
  </si>
  <si>
    <t>Avg</t>
  </si>
  <si>
    <t># 3-int.</t>
  </si>
  <si>
    <t># 4-int.</t>
  </si>
  <si>
    <t># Doubles</t>
  </si>
  <si>
    <t>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</si>
</sst>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3" borderId="3" xfId="0" applyFont="1" applyFill="1" applyBorder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Complexity</a:t>
            </a:r>
            <a:r>
              <a:rPr lang="en-CA" baseline="0"/>
              <a:t> Values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Data!$B$17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Data!$B$18:$B$20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D-4522-99D6-F124D6A8BAE6}"/>
            </c:ext>
          </c:extLst>
        </c:ser>
        <c:ser>
          <c:idx val="1"/>
          <c:order val="1"/>
          <c:tx>
            <c:strRef>
              <c:f>Data!$C$17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Data!$C$18:$C$20</c:f>
              <c:numCache>
                <c:formatCode>General</c:formatCode>
                <c:ptCount val="3"/>
                <c:pt idx="0">
                  <c:v>2.1429999999999998</c:v>
                </c:pt>
                <c:pt idx="1">
                  <c:v>6.923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D-4522-99D6-F124D6A8BAE6}"/>
            </c:ext>
          </c:extLst>
        </c:ser>
        <c:ser>
          <c:idx val="2"/>
          <c:order val="2"/>
          <c:tx>
            <c:strRef>
              <c:f>Data!$D$17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Data!$D$18:$D$20</c:f>
              <c:numCache>
                <c:formatCode>General</c:formatCode>
                <c:ptCount val="3"/>
                <c:pt idx="0">
                  <c:v>0.99399999999999999</c:v>
                </c:pt>
                <c:pt idx="1">
                  <c:v>2.794</c:v>
                </c:pt>
                <c:pt idx="2">
                  <c:v>4.891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D-4522-99D6-F124D6A8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8058768"/>
        <c:axId val="2098068848"/>
      </c:barChart>
      <c:catAx>
        <c:axId val="209805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Rule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68848"/>
        <c:crosses val="autoZero"/>
        <c:auto val="1"/>
        <c:lblAlgn val="ctr"/>
        <c:lblOffset val="100"/>
        <c:noMultiLvlLbl val="0"/>
      </c:catAx>
      <c:valAx>
        <c:axId val="20980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Rule</a:t>
            </a:r>
            <a:r>
              <a:rPr lang="en-CA" baseline="0"/>
              <a:t> Set I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Charts!$A$1</c:f>
              <c:strCache>
                <c:ptCount val="1"/>
                <c:pt idx="0">
                  <c:v># Dom.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Charts!$A$2:$A$6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C-490B-AFE7-A42905CA78D2}"/>
            </c:ext>
          </c:extLst>
        </c:ser>
        <c:ser>
          <c:idx val="1"/>
          <c:order val="1"/>
          <c:tx>
            <c:strRef>
              <c:f>Charts!$B$1</c:f>
              <c:strCache>
                <c:ptCount val="1"/>
                <c:pt idx="0">
                  <c:v># 3-int.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Charts!$B$2:$B$6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C-490B-AFE7-A42905CA78D2}"/>
            </c:ext>
          </c:extLst>
        </c:ser>
        <c:ser>
          <c:idx val="2"/>
          <c:order val="2"/>
          <c:tx>
            <c:strRef>
              <c:f>Charts!$C$1</c:f>
              <c:strCache>
                <c:ptCount val="1"/>
                <c:pt idx="0">
                  <c:v># 4-int.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C-490B-AFE7-A42905CA78D2}"/>
            </c:ext>
          </c:extLst>
        </c:ser>
        <c:ser>
          <c:idx val="3"/>
          <c:order val="3"/>
          <c:tx>
            <c:strRef>
              <c:f>Charts!$D$1</c:f>
              <c:strCache>
                <c:ptCount val="1"/>
                <c:pt idx="0">
                  <c:v># Doubles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Charts!$D$2:$D$6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C-490B-AFE7-A42905CA78D2}"/>
            </c:ext>
          </c:extLst>
        </c:ser>
        <c:ser>
          <c:idx val="4"/>
          <c:order val="4"/>
          <c:tx>
            <c:strRef>
              <c:f>Charts!$E$1</c:f>
              <c:strCache>
                <c:ptCount val="1"/>
                <c:pt idx="0">
                  <c:v>Turns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Charts!$E$2:$E$6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C-490B-AFE7-A42905CA7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8086608"/>
        <c:axId val="2098087568"/>
      </c:barChart>
      <c:catAx>
        <c:axId val="20980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Round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87568"/>
        <c:crosses val="autoZero"/>
        <c:auto val="1"/>
        <c:lblAlgn val="ctr"/>
        <c:lblOffset val="100"/>
        <c:noMultiLvlLbl val="0"/>
      </c:catAx>
      <c:valAx>
        <c:axId val="20980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Rule Set II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Charts!$G$1</c:f>
              <c:strCache>
                <c:ptCount val="1"/>
                <c:pt idx="0">
                  <c:v># Dom.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Charts!$G$2:$G$7</c:f>
              <c:numCache>
                <c:formatCode>General</c:formatCode>
                <c:ptCount val="6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6-4945-987D-E5BAC3D6D075}"/>
            </c:ext>
          </c:extLst>
        </c:ser>
        <c:ser>
          <c:idx val="1"/>
          <c:order val="1"/>
          <c:tx>
            <c:strRef>
              <c:f>Charts!$H$1</c:f>
              <c:strCache>
                <c:ptCount val="1"/>
                <c:pt idx="0">
                  <c:v># 3-int.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Charts!$H$2:$H$7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6-4945-987D-E5BAC3D6D075}"/>
            </c:ext>
          </c:extLst>
        </c:ser>
        <c:ser>
          <c:idx val="2"/>
          <c:order val="2"/>
          <c:tx>
            <c:strRef>
              <c:f>Charts!$I$1</c:f>
              <c:strCache>
                <c:ptCount val="1"/>
                <c:pt idx="0">
                  <c:v># 4-int.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Charts!$I$2:$I$7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6-4945-987D-E5BAC3D6D075}"/>
            </c:ext>
          </c:extLst>
        </c:ser>
        <c:ser>
          <c:idx val="3"/>
          <c:order val="3"/>
          <c:tx>
            <c:strRef>
              <c:f>Charts!$J$1</c:f>
              <c:strCache>
                <c:ptCount val="1"/>
                <c:pt idx="0">
                  <c:v># Doubles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Charts!$J$2:$J$7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6-4945-987D-E5BAC3D6D075}"/>
            </c:ext>
          </c:extLst>
        </c:ser>
        <c:ser>
          <c:idx val="4"/>
          <c:order val="4"/>
          <c:tx>
            <c:strRef>
              <c:f>Charts!$K$1</c:f>
              <c:strCache>
                <c:ptCount val="1"/>
                <c:pt idx="0">
                  <c:v>Turns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Charts!$K$2:$K$7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6-4945-987D-E5BAC3D6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9724528"/>
        <c:axId val="1759727888"/>
      </c:barChart>
      <c:catAx>
        <c:axId val="17597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27888"/>
        <c:crosses val="autoZero"/>
        <c:auto val="1"/>
        <c:lblAlgn val="ctr"/>
        <c:lblOffset val="100"/>
        <c:noMultiLvlLbl val="0"/>
      </c:catAx>
      <c:valAx>
        <c:axId val="17597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Rule Set III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Charts!$M$1</c:f>
              <c:strCache>
                <c:ptCount val="1"/>
                <c:pt idx="0">
                  <c:v># Dom.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Charts!$M$2:$M$7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2-4008-98DE-14A04EE3E6D8}"/>
            </c:ext>
          </c:extLst>
        </c:ser>
        <c:ser>
          <c:idx val="1"/>
          <c:order val="1"/>
          <c:tx>
            <c:strRef>
              <c:f>Charts!$N$1</c:f>
              <c:strCache>
                <c:ptCount val="1"/>
                <c:pt idx="0">
                  <c:v># 3-int.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Charts!$N$2:$N$7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2-4008-98DE-14A04EE3E6D8}"/>
            </c:ext>
          </c:extLst>
        </c:ser>
        <c:ser>
          <c:idx val="2"/>
          <c:order val="2"/>
          <c:tx>
            <c:strRef>
              <c:f>Charts!$O$1</c:f>
              <c:strCache>
                <c:ptCount val="1"/>
                <c:pt idx="0">
                  <c:v># 4-int.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2-4008-98DE-14A04EE3E6D8}"/>
            </c:ext>
          </c:extLst>
        </c:ser>
        <c:ser>
          <c:idx val="3"/>
          <c:order val="3"/>
          <c:tx>
            <c:strRef>
              <c:f>Charts!$P$1</c:f>
              <c:strCache>
                <c:ptCount val="1"/>
                <c:pt idx="0">
                  <c:v># Doubles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Charts!$P$2:$P$7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2-4008-98DE-14A04EE3E6D8}"/>
            </c:ext>
          </c:extLst>
        </c:ser>
        <c:ser>
          <c:idx val="4"/>
          <c:order val="4"/>
          <c:tx>
            <c:strRef>
              <c:f>Charts!$Q$1</c:f>
              <c:strCache>
                <c:ptCount val="1"/>
                <c:pt idx="0">
                  <c:v>Turns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Charts!$Q$2:$Q$7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42-4008-98DE-14A04EE3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7744352"/>
        <c:axId val="1497744832"/>
      </c:barChart>
      <c:catAx>
        <c:axId val="14977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44832"/>
        <c:crosses val="autoZero"/>
        <c:auto val="1"/>
        <c:lblAlgn val="ctr"/>
        <c:lblOffset val="100"/>
        <c:noMultiLvlLbl val="0"/>
      </c:catAx>
      <c:valAx>
        <c:axId val="14977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443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403225</xdr:colOff>
      <xdr:row>21</xdr:row>
      <xdr:rowOff>50800</xdr:rowOff>
    </xdr:from>
    <xdr:to>
      <xdr:col>15</xdr:col>
      <xdr:colOff>536575</xdr:colOff>
      <xdr:row>36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F5103-ED86-27DA-905C-89CDE0E9F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8</xdr:row>
      <xdr:rowOff>171450</xdr:rowOff>
    </xdr:from>
    <xdr:to>
      <xdr:col>7</xdr:col>
      <xdr:colOff>200025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72808-9A3A-2853-A51B-1A4CAD50E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415925</xdr:colOff>
      <xdr:row>9</xdr:row>
      <xdr:rowOff>63500</xdr:rowOff>
    </xdr:from>
    <xdr:to>
      <xdr:col>14</xdr:col>
      <xdr:colOff>555625</xdr:colOff>
      <xdr:row>24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F559A-3A50-809D-A2D2-54949A4F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749204</xdr:colOff>
      <xdr:row>9</xdr:row>
      <xdr:rowOff>143356</xdr:rowOff>
    </xdr:from>
    <xdr:to>
      <xdr:col>23</xdr:col>
      <xdr:colOff>282767</xdr:colOff>
      <xdr:row>24</xdr:row>
      <xdr:rowOff>124306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8DA99-C6B2-B8DF-E4B3-B337210A5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688AE-0522-46A3-A315-12AECF5628A2}" name="Table2" displayName="Table2" ref="A1:H15" totalsRowShown="0">
  <autoFilter ref="A1:H15" xr:uid="{91C688AE-0522-46A3-A315-12AECF5628A2}"/>
  <tableColumns count="8">
    <tableColumn id="1" xr3:uid="{57DE5EE9-7A58-4D13-90ED-B8A2E1712D5F}" name="Rules A"/>
    <tableColumn id="2" xr3:uid="{0B92B70C-151D-4B27-9394-47122ADBC913}" name="Winner"/>
    <tableColumn id="3" xr3:uid="{EF0AE83A-5838-43D4-9904-F4A12B1CA9F5}" name="Ndom"/>
    <tableColumn id="4" xr3:uid="{30744481-A747-4B43-B0B6-21030E2FF240}" name="N3int"/>
    <tableColumn id="5" xr3:uid="{9D6EC023-50BA-49BF-9CC2-01D441A16D06}" name="N4int"/>
    <tableColumn id="6" xr3:uid="{23FB6E89-6166-43DA-877C-F8559F630CD5}" name="Ndoubles"/>
    <tableColumn id="7" xr3:uid="{4555FF60-6ED9-485C-AF63-360D52BD47B8}" name="turns"/>
    <tableColumn id="8" xr3:uid="{75F455AE-A31F-4052-B394-C83603BE6B47}" name="C" dataDxfId="22">
      <calculatedColumnFormula>ROUND(10*((Table2[[#This Row],[N3int]]+Table2[[#This Row],[N4int]])*Table2[[#This Row],[turns]])/(Table2[[#This Row],[Ndoubles]]*Table2[[#This Row],[Ndom]]),3)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9E1F2-FC51-4CE4-9AD5-8C041FAF988E}" name="Table3" displayName="Table3" ref="S1:Z15" totalsRowShown="0" headerRowDxfId="21">
  <autoFilter ref="S1:Z15" xr:uid="{13C9E1F2-FC51-4CE4-9AD5-8C041FAF988E}"/>
  <tableColumns count="8">
    <tableColumn id="1" xr3:uid="{55B5E66F-B85A-4312-9473-951E5529C14C}" name="Rules C"/>
    <tableColumn id="2" xr3:uid="{7DD23DBD-CD7E-486E-AE52-590FAA8CCE08}" name="Winner"/>
    <tableColumn id="3" xr3:uid="{208DB5D3-D5E3-4117-A8E9-B2FBE120CDBE}" name="Ndom"/>
    <tableColumn id="4" xr3:uid="{2C10ACE0-17B7-4914-B08F-F02D54B0D8FE}" name="N3int"/>
    <tableColumn id="5" xr3:uid="{85713F82-3486-4FD2-8C9F-1B89DA3A1EDF}" name="N4int"/>
    <tableColumn id="6" xr3:uid="{847460D7-124F-44CE-B63E-ED5EEAD4A295}" name="Ndoubles"/>
    <tableColumn id="7" xr3:uid="{F4115E63-3BB2-47FD-B8DD-88405D66D56A}" name="turns"/>
    <tableColumn id="8" xr3:uid="{52614CA5-669A-4265-8728-6C48349F70CB}" name="C" dataDxfId="18">
      <calculatedColumnFormula>ROUND(10*((Table3[[#This Row],[N3int]]+Table3[[#This Row],[N4int]])*Table3[[#This Row],[turns]])/(Table3[[#This Row],[Ndoubles]]*Table3[[#This Row],[Ndom]]),3)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057A3E-F583-4291-98EA-1A62081B5F9A}" name="Table4" displayName="Table4" ref="J1:Q15" totalsRowShown="0" headerRowDxfId="20">
  <autoFilter ref="J1:Q15" xr:uid="{7D057A3E-F583-4291-98EA-1A62081B5F9A}"/>
  <tableColumns count="8">
    <tableColumn id="1" xr3:uid="{225BAF05-2574-40CB-9D96-788FE9EB0372}" name="Rules B"/>
    <tableColumn id="2" xr3:uid="{0ACBF53C-2F32-46DA-8AA7-51AA32FBC553}" name="Winner"/>
    <tableColumn id="3" xr3:uid="{8D09F269-E13C-46FB-923D-003F29B8F8D6}" name="Ndom"/>
    <tableColumn id="4" xr3:uid="{3D30FCFB-58CF-4BD8-B022-91B3F0489EF4}" name="N3int"/>
    <tableColumn id="5" xr3:uid="{A16C8EDE-AED8-4ABB-89F8-DF54F5D57237}" name="N4int"/>
    <tableColumn id="6" xr3:uid="{0BC55FB5-B52B-4200-A038-E57F8518DF55}" name="Ndoubles"/>
    <tableColumn id="7" xr3:uid="{EA817CF1-F31D-453E-B99D-1DF24A558AAB}" name="turns"/>
    <tableColumn id="8" xr3:uid="{627A97C8-1053-40B3-9925-112F9D4DB3AB}" name="C" dataDxfId="19">
      <calculatedColumnFormula>ROUND(10*((Table4[[#This Row],[N3int]]+Table4[[#This Row],[N4int]])*Table4[[#This Row],[turns]])/(Table4[[#This Row],[Ndoubles]]*Table4[[#This Row],[Ndom]]),3)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5DB6E9-EF20-4A37-A67B-B51B1F262CD1}" name="Table5" displayName="Table5" ref="A17:D20" totalsRowShown="0">
  <autoFilter ref="A17:D20" xr:uid="{255DB6E9-EF20-4A37-A67B-B51B1F262CD1}"/>
  <tableColumns count="4">
    <tableColumn id="1" xr3:uid="{0E4C27B1-30F7-48ED-BF6C-18CE22DDA8B8}" name="Rules"/>
    <tableColumn id="2" xr3:uid="{2A5A0E6E-685A-48F6-B3A9-392A5C429113}" name="Min"/>
    <tableColumn id="3" xr3:uid="{CE9B26AF-CC70-4F31-878E-9DF32B953CEF}" name="Max"/>
    <tableColumn id="4" xr3:uid="{0516E75A-2604-4BBC-836A-DDCE6B131390}" name="Av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BC3E8F-3397-4BC6-85E1-5C447E052A69}" name="Table6" displayName="Table6" ref="A1:E6" totalsRowShown="0" dataDxfId="7" tableBorderDxfId="13">
  <autoFilter ref="A1:E6" xr:uid="{CCBC3E8F-3397-4BC6-85E1-5C447E052A69}"/>
  <tableColumns count="5">
    <tableColumn id="1" xr3:uid="{5137E805-DDF3-4710-8979-5EC2661E0722}" name="# Dom." dataDxfId="12"/>
    <tableColumn id="2" xr3:uid="{B723F066-9095-4C53-8899-D33940C9D6EE}" name="# 3-int." dataDxfId="11"/>
    <tableColumn id="3" xr3:uid="{EEAB8F4A-BB85-4EA0-A462-B239BA071DE0}" name="# 4-int." dataDxfId="10"/>
    <tableColumn id="4" xr3:uid="{04EC2627-A88E-49F4-83B4-AABE029D3CEC}" name="# Doubles" dataDxfId="9"/>
    <tableColumn id="5" xr3:uid="{99478DCE-CABE-4119-9FDE-8C2A3E2F43A5}" name="Turns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C9A555-C7D2-4768-8C8F-B967A847D114}" name="Table7" displayName="Table7" ref="G1:K7" totalsRowShown="0">
  <autoFilter ref="G1:K7" xr:uid="{95C9A555-C7D2-4768-8C8F-B967A847D114}"/>
  <tableColumns count="5">
    <tableColumn id="1" xr3:uid="{2AF425B4-C324-471E-9CA2-3E0E89ACE05F}" name="# Dom."/>
    <tableColumn id="2" xr3:uid="{A26620ED-B735-4B08-B729-EC28DF873ADB}" name="# 3-int."/>
    <tableColumn id="3" xr3:uid="{5A6BB3DB-8769-4859-BBF0-84967DDCC407}" name="# 4-int."/>
    <tableColumn id="4" xr3:uid="{1216BD73-4C89-48AB-BDD3-70E0AF6D27B1}" name="# Doubles"/>
    <tableColumn id="5" xr3:uid="{F13E9F28-6F6B-4747-B17A-0AC7607095DB}" name="Tur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7117DC-5471-4EA1-BE59-B8F71C745623}" name="Table8" displayName="Table8" ref="M1:Q7" totalsRowShown="0" dataDxfId="0" tableBorderDxfId="6">
  <autoFilter ref="M1:Q7" xr:uid="{4B7117DC-5471-4EA1-BE59-B8F71C745623}"/>
  <tableColumns count="5">
    <tableColumn id="1" xr3:uid="{C186E78C-91C0-45FC-B77B-A978D47D626D}" name="# Dom." dataDxfId="5"/>
    <tableColumn id="2" xr3:uid="{8EB458A5-28E7-4CB3-9F5B-4F69526A0C50}" name="# 3-int." dataDxfId="4"/>
    <tableColumn id="3" xr3:uid="{63B08B3A-8024-4CAD-9F9A-6184E76FEBA6}" name="# 4-int." dataDxfId="3"/>
    <tableColumn id="4" xr3:uid="{24DBA5A0-CD35-4C8A-B9E9-3D9B71CC9F60}" name="# Doubles" dataDxfId="2"/>
    <tableColumn id="5" xr3:uid="{D315E006-1973-48F5-943F-CED1A96F38A7}" name="Turn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25A9-6E69-4E1D-A0E1-901384291351}">
  <dimension ref="A1:Z20"/>
  <sheetViews>
    <sheetView tabSelected="1" topLeftCell="A5" workbookViewId="0">
      <selection activeCell="F20" sqref="F20"/>
    </sheetView>
  </sheetViews>
  <sheetFormatPr defaultRowHeight="14.5" x14ac:dyDescent="0.35"/>
  <cols>
    <col min="1" max="1" width="9" customWidth="1"/>
    <col min="2" max="2" width="8.81640625" customWidth="1"/>
    <col min="6" max="6" width="10.90625" customWidth="1"/>
    <col min="10" max="10" width="9" customWidth="1"/>
    <col min="11" max="11" width="8.81640625" customWidth="1"/>
    <col min="15" max="15" width="10.81640625" customWidth="1"/>
    <col min="19" max="19" width="9.1796875" customWidth="1"/>
    <col min="20" max="20" width="8.81640625" customWidth="1"/>
    <col min="24" max="24" width="10.81640625" customWidth="1"/>
  </cols>
  <sheetData>
    <row r="1" spans="1:26" x14ac:dyDescent="0.35">
      <c r="A1" t="s">
        <v>0</v>
      </c>
      <c r="B1" t="s">
        <v>1</v>
      </c>
      <c r="C1" t="s">
        <v>14</v>
      </c>
      <c r="D1" t="s">
        <v>13</v>
      </c>
      <c r="E1" t="s">
        <v>11</v>
      </c>
      <c r="F1" t="s">
        <v>12</v>
      </c>
      <c r="G1" t="s">
        <v>9</v>
      </c>
      <c r="H1" t="s">
        <v>10</v>
      </c>
      <c r="J1" t="s">
        <v>4</v>
      </c>
      <c r="K1" s="1" t="s">
        <v>1</v>
      </c>
      <c r="L1" s="1" t="s">
        <v>14</v>
      </c>
      <c r="M1" s="1" t="s">
        <v>13</v>
      </c>
      <c r="N1" s="1" t="s">
        <v>11</v>
      </c>
      <c r="O1" s="1" t="s">
        <v>12</v>
      </c>
      <c r="P1" s="1" t="s">
        <v>9</v>
      </c>
      <c r="Q1" s="2" t="s">
        <v>10</v>
      </c>
      <c r="S1" t="s">
        <v>3</v>
      </c>
      <c r="T1" s="1" t="s">
        <v>1</v>
      </c>
      <c r="U1" s="1" t="s">
        <v>14</v>
      </c>
      <c r="V1" s="1" t="s">
        <v>13</v>
      </c>
      <c r="W1" s="1" t="s">
        <v>11</v>
      </c>
      <c r="X1" s="1" t="s">
        <v>12</v>
      </c>
      <c r="Y1" s="1" t="s">
        <v>9</v>
      </c>
      <c r="Z1" s="2" t="s">
        <v>10</v>
      </c>
    </row>
    <row r="2" spans="1:26" x14ac:dyDescent="0.35">
      <c r="A2">
        <v>1</v>
      </c>
      <c r="B2" t="s">
        <v>5</v>
      </c>
      <c r="C2">
        <v>15</v>
      </c>
      <c r="D2">
        <v>0</v>
      </c>
      <c r="E2">
        <v>0</v>
      </c>
      <c r="F2">
        <v>1</v>
      </c>
      <c r="G2">
        <v>0</v>
      </c>
      <c r="H2">
        <f>Q3</f>
        <v>2</v>
      </c>
      <c r="J2">
        <v>1</v>
      </c>
      <c r="K2" t="s">
        <v>6</v>
      </c>
      <c r="L2">
        <v>13</v>
      </c>
      <c r="M2">
        <v>0</v>
      </c>
      <c r="N2">
        <v>1</v>
      </c>
      <c r="O2">
        <v>1</v>
      </c>
      <c r="P2">
        <v>9</v>
      </c>
      <c r="Q2">
        <f>ROUND(10*((Table4[[#This Row],[N3int]]+Table4[[#This Row],[N4int]])*Table4[[#This Row],[turns]])/(Table4[[#This Row],[Ndoubles]]*Table4[[#This Row],[Ndom]]),3)</f>
        <v>6.923</v>
      </c>
      <c r="S2">
        <v>1</v>
      </c>
      <c r="T2" t="s">
        <v>6</v>
      </c>
      <c r="U2">
        <v>14</v>
      </c>
      <c r="V2">
        <v>3</v>
      </c>
      <c r="W2">
        <v>0</v>
      </c>
      <c r="X2">
        <v>5</v>
      </c>
      <c r="Y2">
        <v>7</v>
      </c>
      <c r="Z2">
        <f>ROUND(10*((Table3[[#This Row],[N3int]]+Table3[[#This Row],[N4int]])*Table3[[#This Row],[turns]])/(Table3[[#This Row],[Ndoubles]]*Table3[[#This Row],[Ndom]]),3)</f>
        <v>3</v>
      </c>
    </row>
    <row r="3" spans="1:26" x14ac:dyDescent="0.35">
      <c r="A3">
        <v>2</v>
      </c>
      <c r="B3" t="s">
        <v>6</v>
      </c>
      <c r="C3">
        <v>15</v>
      </c>
      <c r="D3">
        <v>0</v>
      </c>
      <c r="E3">
        <v>1</v>
      </c>
      <c r="F3">
        <v>3</v>
      </c>
      <c r="G3">
        <v>2</v>
      </c>
      <c r="H3">
        <f>ROUND(10*((Table2[[#This Row],[N3int]]+Table2[[#This Row],[N4int]])*Table2[[#This Row],[turns]])/(Table2[[#This Row],[Ndoubles]]*Table2[[#This Row],[Ndom]]),3)</f>
        <v>0.44400000000000001</v>
      </c>
      <c r="J3">
        <v>2</v>
      </c>
      <c r="K3" t="s">
        <v>7</v>
      </c>
      <c r="L3">
        <v>20</v>
      </c>
      <c r="M3">
        <v>1</v>
      </c>
      <c r="N3">
        <v>0</v>
      </c>
      <c r="O3">
        <v>3</v>
      </c>
      <c r="P3">
        <v>12</v>
      </c>
      <c r="Q3">
        <f>ROUND(10*((Table4[[#This Row],[N3int]]+Table4[[#This Row],[N4int]])*Table4[[#This Row],[turns]])/(Table4[[#This Row],[Ndoubles]]*Table4[[#This Row],[Ndom]]),3)</f>
        <v>2</v>
      </c>
      <c r="S3">
        <v>2</v>
      </c>
      <c r="T3" t="s">
        <v>6</v>
      </c>
      <c r="U3">
        <v>14</v>
      </c>
      <c r="V3">
        <v>2</v>
      </c>
      <c r="W3">
        <v>0</v>
      </c>
      <c r="X3">
        <v>2</v>
      </c>
      <c r="Y3">
        <v>5</v>
      </c>
      <c r="Z3">
        <f>ROUND(10*((Table3[[#This Row],[N3int]]+Table3[[#This Row],[N4int]])*Table3[[#This Row],[turns]])/(Table3[[#This Row],[Ndoubles]]*Table3[[#This Row],[Ndom]]),3)</f>
        <v>3.5710000000000002</v>
      </c>
    </row>
    <row r="4" spans="1:26" x14ac:dyDescent="0.35">
      <c r="A4">
        <v>3</v>
      </c>
      <c r="B4" t="s">
        <v>6</v>
      </c>
      <c r="C4">
        <v>14</v>
      </c>
      <c r="D4">
        <v>3</v>
      </c>
      <c r="E4">
        <v>0</v>
      </c>
      <c r="F4">
        <v>3</v>
      </c>
      <c r="G4">
        <v>3</v>
      </c>
      <c r="H4">
        <f>ROUND(10*((Table2[[#This Row],[N3int]]+Table2[[#This Row],[N4int]])*Table2[[#This Row],[turns]])/(Table2[[#This Row],[Ndoubles]]*Table2[[#This Row],[Ndom]]),3)</f>
        <v>2.1429999999999998</v>
      </c>
      <c r="J4">
        <v>3</v>
      </c>
      <c r="K4" t="s">
        <v>7</v>
      </c>
      <c r="L4">
        <v>14</v>
      </c>
      <c r="M4">
        <v>2</v>
      </c>
      <c r="N4">
        <v>0</v>
      </c>
      <c r="O4">
        <v>3</v>
      </c>
      <c r="P4">
        <v>5</v>
      </c>
      <c r="Q4">
        <f>ROUND(10*((Table4[[#This Row],[N3int]]+Table4[[#This Row],[N4int]])*Table4[[#This Row],[turns]])/(Table4[[#This Row],[Ndoubles]]*Table4[[#This Row],[Ndom]]),3)</f>
        <v>2.3809999999999998</v>
      </c>
      <c r="S4">
        <v>3</v>
      </c>
      <c r="T4" t="s">
        <v>6</v>
      </c>
      <c r="U4">
        <v>14</v>
      </c>
      <c r="V4">
        <v>2</v>
      </c>
      <c r="W4">
        <v>1</v>
      </c>
      <c r="X4">
        <v>2</v>
      </c>
      <c r="Y4">
        <v>7</v>
      </c>
      <c r="Z4">
        <f>ROUND(10*((Table3[[#This Row],[N3int]]+Table3[[#This Row],[N4int]])*Table3[[#This Row],[turns]])/(Table3[[#This Row],[Ndoubles]]*Table3[[#This Row],[Ndom]]),3)</f>
        <v>7.5</v>
      </c>
    </row>
    <row r="5" spans="1:26" x14ac:dyDescent="0.35">
      <c r="A5">
        <v>4</v>
      </c>
      <c r="B5" t="s">
        <v>6</v>
      </c>
      <c r="C5">
        <v>14</v>
      </c>
      <c r="D5">
        <v>0</v>
      </c>
      <c r="E5">
        <v>1</v>
      </c>
      <c r="F5">
        <v>1</v>
      </c>
      <c r="G5">
        <v>2</v>
      </c>
      <c r="H5">
        <f>ROUND(10*((Table2[[#This Row],[N3int]]+Table2[[#This Row],[N4int]])*Table2[[#This Row],[turns]])/(Table2[[#This Row],[Ndoubles]]*Table2[[#This Row],[Ndom]]),3)</f>
        <v>1.429</v>
      </c>
      <c r="J5">
        <v>4</v>
      </c>
      <c r="K5" t="s">
        <v>7</v>
      </c>
      <c r="L5">
        <v>14</v>
      </c>
      <c r="M5">
        <v>2</v>
      </c>
      <c r="N5">
        <v>0</v>
      </c>
      <c r="O5">
        <v>4</v>
      </c>
      <c r="P5">
        <v>6</v>
      </c>
      <c r="Q5">
        <f>ROUND(10*((Table4[[#This Row],[N3int]]+Table4[[#This Row],[N4int]])*Table4[[#This Row],[turns]])/(Table4[[#This Row],[Ndoubles]]*Table4[[#This Row],[Ndom]]),3)</f>
        <v>2.1429999999999998</v>
      </c>
      <c r="S5">
        <v>4</v>
      </c>
      <c r="T5" t="s">
        <v>6</v>
      </c>
      <c r="U5">
        <v>13</v>
      </c>
      <c r="V5">
        <v>3</v>
      </c>
      <c r="W5">
        <v>0</v>
      </c>
      <c r="X5">
        <v>3</v>
      </c>
      <c r="Y5">
        <v>7</v>
      </c>
      <c r="Z5">
        <f>ROUND(10*((Table3[[#This Row],[N3int]]+Table3[[#This Row],[N4int]])*Table3[[#This Row],[turns]])/(Table3[[#This Row],[Ndoubles]]*Table3[[#This Row],[Ndom]]),3)</f>
        <v>5.3849999999999998</v>
      </c>
    </row>
    <row r="6" spans="1:26" x14ac:dyDescent="0.35">
      <c r="A6">
        <v>5</v>
      </c>
      <c r="B6" t="s">
        <v>7</v>
      </c>
      <c r="C6">
        <v>15</v>
      </c>
      <c r="D6">
        <v>1</v>
      </c>
      <c r="E6">
        <v>1</v>
      </c>
      <c r="F6">
        <v>3</v>
      </c>
      <c r="G6">
        <v>4</v>
      </c>
      <c r="H6">
        <f>ROUND(10*((Table2[[#This Row],[N3int]]+Table2[[#This Row],[N4int]])*Table2[[#This Row],[turns]])/(Table2[[#This Row],[Ndoubles]]*Table2[[#This Row],[Ndom]]),3)</f>
        <v>1.778</v>
      </c>
      <c r="J6">
        <v>5</v>
      </c>
      <c r="K6" t="s">
        <v>7</v>
      </c>
      <c r="L6">
        <v>13</v>
      </c>
      <c r="M6">
        <v>2</v>
      </c>
      <c r="N6">
        <v>0</v>
      </c>
      <c r="O6">
        <v>4</v>
      </c>
      <c r="P6">
        <v>6</v>
      </c>
      <c r="Q6">
        <f>ROUND(10*((Table4[[#This Row],[N3int]]+Table4[[#This Row],[N4int]])*Table4[[#This Row],[turns]])/(Table4[[#This Row],[Ndoubles]]*Table4[[#This Row],[Ndom]]),3)</f>
        <v>2.3079999999999998</v>
      </c>
      <c r="S6">
        <v>5</v>
      </c>
      <c r="T6" t="s">
        <v>6</v>
      </c>
      <c r="U6">
        <v>13</v>
      </c>
      <c r="V6">
        <v>2</v>
      </c>
      <c r="W6">
        <v>1</v>
      </c>
      <c r="X6">
        <v>3</v>
      </c>
      <c r="Y6">
        <v>6</v>
      </c>
      <c r="Z6">
        <f>ROUND(10*((Table3[[#This Row],[N3int]]+Table3[[#This Row],[N4int]])*Table3[[#This Row],[turns]])/(Table3[[#This Row],[Ndoubles]]*Table3[[#This Row],[Ndom]]),3)</f>
        <v>4.6150000000000002</v>
      </c>
    </row>
    <row r="7" spans="1:26" x14ac:dyDescent="0.35">
      <c r="A7">
        <v>6</v>
      </c>
      <c r="B7" t="s">
        <v>6</v>
      </c>
      <c r="C7">
        <v>14</v>
      </c>
      <c r="D7">
        <v>0</v>
      </c>
      <c r="E7">
        <v>1</v>
      </c>
      <c r="F7">
        <v>4</v>
      </c>
      <c r="G7">
        <v>2</v>
      </c>
      <c r="H7">
        <f>ROUND(10*((Table2[[#This Row],[N3int]]+Table2[[#This Row],[N4int]])*Table2[[#This Row],[turns]])/(Table2[[#This Row],[Ndoubles]]*Table2[[#This Row],[Ndom]]),3)</f>
        <v>0.35699999999999998</v>
      </c>
      <c r="J7">
        <v>6</v>
      </c>
      <c r="K7" t="s">
        <v>5</v>
      </c>
      <c r="L7">
        <v>16</v>
      </c>
      <c r="M7">
        <v>0</v>
      </c>
      <c r="N7">
        <v>1</v>
      </c>
      <c r="O7">
        <v>4</v>
      </c>
      <c r="P7">
        <v>10</v>
      </c>
      <c r="Q7">
        <f>ROUND(10*((Table4[[#This Row],[N3int]]+Table4[[#This Row],[N4int]])*Table4[[#This Row],[turns]])/(Table4[[#This Row],[Ndoubles]]*Table4[[#This Row],[Ndom]]),3)</f>
        <v>1.5629999999999999</v>
      </c>
      <c r="S7">
        <v>6</v>
      </c>
      <c r="T7" t="s">
        <v>6</v>
      </c>
      <c r="U7">
        <v>13</v>
      </c>
      <c r="V7">
        <v>2</v>
      </c>
      <c r="W7">
        <v>0</v>
      </c>
      <c r="X7">
        <v>3</v>
      </c>
      <c r="Y7">
        <v>4</v>
      </c>
      <c r="Z7">
        <f>ROUND(10*((Table3[[#This Row],[N3int]]+Table3[[#This Row],[N4int]])*Table3[[#This Row],[turns]])/(Table3[[#This Row],[Ndoubles]]*Table3[[#This Row],[Ndom]]),3)</f>
        <v>2.0510000000000002</v>
      </c>
    </row>
    <row r="8" spans="1:26" x14ac:dyDescent="0.35">
      <c r="A8">
        <v>7</v>
      </c>
      <c r="B8" t="s">
        <v>6</v>
      </c>
      <c r="C8">
        <v>14</v>
      </c>
      <c r="D8">
        <v>0</v>
      </c>
      <c r="E8">
        <v>1</v>
      </c>
      <c r="F8">
        <v>3</v>
      </c>
      <c r="G8">
        <v>2</v>
      </c>
      <c r="H8">
        <f>ROUND(10*((Table2[[#This Row],[N3int]]+Table2[[#This Row],[N4int]])*Table2[[#This Row],[turns]])/(Table2[[#This Row],[Ndoubles]]*Table2[[#This Row],[Ndom]]),3)</f>
        <v>0.47599999999999998</v>
      </c>
      <c r="J8">
        <v>7</v>
      </c>
      <c r="K8" t="s">
        <v>6</v>
      </c>
      <c r="L8">
        <v>15</v>
      </c>
      <c r="M8">
        <v>1</v>
      </c>
      <c r="N8">
        <v>1</v>
      </c>
      <c r="O8">
        <v>2</v>
      </c>
      <c r="P8">
        <v>9</v>
      </c>
      <c r="Q8">
        <f>ROUND(10*((Table4[[#This Row],[N3int]]+Table4[[#This Row],[N4int]])*Table4[[#This Row],[turns]])/(Table4[[#This Row],[Ndoubles]]*Table4[[#This Row],[Ndom]]),3)</f>
        <v>6</v>
      </c>
    </row>
    <row r="9" spans="1:26" x14ac:dyDescent="0.35">
      <c r="A9">
        <v>8</v>
      </c>
      <c r="B9" t="s">
        <v>6</v>
      </c>
      <c r="C9">
        <v>14</v>
      </c>
      <c r="D9">
        <v>1</v>
      </c>
      <c r="E9">
        <v>2</v>
      </c>
      <c r="F9">
        <v>4</v>
      </c>
      <c r="G9">
        <v>4</v>
      </c>
      <c r="H9">
        <f>ROUND(10*((Table2[[#This Row],[N3int]]+Table2[[#This Row],[N4int]])*Table2[[#This Row],[turns]])/(Table2[[#This Row],[Ndoubles]]*Table2[[#This Row],[Ndom]]),3)</f>
        <v>2.1429999999999998</v>
      </c>
      <c r="S9">
        <v>7</v>
      </c>
      <c r="T9" t="s">
        <v>8</v>
      </c>
      <c r="U9">
        <v>10</v>
      </c>
      <c r="V9">
        <v>2</v>
      </c>
      <c r="W9">
        <v>0</v>
      </c>
      <c r="X9">
        <v>3</v>
      </c>
      <c r="Y9">
        <v>3</v>
      </c>
      <c r="Z9">
        <f>ROUND(10*((Table3[[#This Row],[N3int]]+Table3[[#This Row],[N4int]])*Table3[[#This Row],[turns]])/(Table3[[#This Row],[Ndoubles]]*Table3[[#This Row],[Ndom]]),3)</f>
        <v>2</v>
      </c>
    </row>
    <row r="10" spans="1:26" x14ac:dyDescent="0.35">
      <c r="J10">
        <v>8</v>
      </c>
      <c r="K10" t="s">
        <v>8</v>
      </c>
      <c r="L10">
        <v>8</v>
      </c>
      <c r="M10">
        <v>0</v>
      </c>
      <c r="N10">
        <v>0</v>
      </c>
      <c r="O10">
        <v>3</v>
      </c>
      <c r="P10">
        <v>1</v>
      </c>
      <c r="Q10">
        <f>ROUND(10*((Table4[[#This Row],[N3int]]+Table4[[#This Row],[N4int]])*Table4[[#This Row],[turns]])/(Table4[[#This Row],[Ndoubles]]*Table4[[#This Row],[Ndom]]),3)</f>
        <v>0</v>
      </c>
      <c r="S10">
        <v>8</v>
      </c>
      <c r="T10" t="s">
        <v>5</v>
      </c>
      <c r="U10">
        <v>10</v>
      </c>
      <c r="V10">
        <v>1</v>
      </c>
      <c r="W10">
        <v>0</v>
      </c>
      <c r="X10">
        <v>3</v>
      </c>
      <c r="Y10">
        <v>4</v>
      </c>
      <c r="Z10">
        <f>ROUND(10*((Table3[[#This Row],[N3int]]+Table3[[#This Row],[N4int]])*Table3[[#This Row],[turns]])/(Table3[[#This Row],[Ndoubles]]*Table3[[#This Row],[Ndom]]),3)</f>
        <v>1.333</v>
      </c>
    </row>
    <row r="11" spans="1:26" x14ac:dyDescent="0.35">
      <c r="A11">
        <v>9</v>
      </c>
      <c r="B11" t="s">
        <v>8</v>
      </c>
      <c r="C11">
        <v>10</v>
      </c>
      <c r="D11">
        <v>2</v>
      </c>
      <c r="E11">
        <v>0</v>
      </c>
      <c r="F11">
        <v>4</v>
      </c>
      <c r="G11">
        <v>2</v>
      </c>
      <c r="H11">
        <f>ROUND(10*((Table2[[#This Row],[N3int]]+Table2[[#This Row],[N4int]])*Table2[[#This Row],[turns]])/(Table2[[#This Row],[Ndoubles]]*Table2[[#This Row],[Ndom]]),3)</f>
        <v>1</v>
      </c>
      <c r="J11">
        <v>9</v>
      </c>
      <c r="K11" t="s">
        <v>5</v>
      </c>
      <c r="L11">
        <v>18</v>
      </c>
      <c r="M11">
        <v>0</v>
      </c>
      <c r="N11">
        <v>1</v>
      </c>
      <c r="O11">
        <v>3</v>
      </c>
      <c r="P11">
        <v>9</v>
      </c>
      <c r="Q11">
        <f>ROUND(10*((Table4[[#This Row],[N3int]]+Table4[[#This Row],[N4int]])*Table4[[#This Row],[turns]])/(Table4[[#This Row],[Ndoubles]]*Table4[[#This Row],[Ndom]]),3)</f>
        <v>1.667</v>
      </c>
      <c r="S11">
        <v>9</v>
      </c>
      <c r="T11" t="s">
        <v>8</v>
      </c>
      <c r="U11">
        <v>12</v>
      </c>
      <c r="V11">
        <v>3</v>
      </c>
      <c r="W11">
        <v>0</v>
      </c>
      <c r="X11">
        <v>1</v>
      </c>
      <c r="Y11">
        <v>6</v>
      </c>
      <c r="Z11">
        <f>ROUND(10*((Table3[[#This Row],[N3int]]+Table3[[#This Row],[N4int]])*Table3[[#This Row],[turns]])/(Table3[[#This Row],[Ndoubles]]*Table3[[#This Row],[Ndom]]),3)</f>
        <v>15</v>
      </c>
    </row>
    <row r="12" spans="1:26" x14ac:dyDescent="0.35">
      <c r="A12">
        <v>10</v>
      </c>
      <c r="B12" t="s">
        <v>5</v>
      </c>
      <c r="C12">
        <v>10</v>
      </c>
      <c r="D12">
        <v>0</v>
      </c>
      <c r="E12">
        <v>0</v>
      </c>
      <c r="F12">
        <v>3</v>
      </c>
      <c r="G12">
        <v>2</v>
      </c>
      <c r="H12">
        <f>ROUND(10*((Table2[[#This Row],[N3int]]+Table2[[#This Row],[N4int]])*Table2[[#This Row],[turns]])/(Table2[[#This Row],[Ndoubles]]*Table2[[#This Row],[Ndom]]),3)</f>
        <v>0</v>
      </c>
      <c r="J12">
        <v>10</v>
      </c>
      <c r="K12" t="s">
        <v>8</v>
      </c>
      <c r="L12">
        <v>10</v>
      </c>
      <c r="M12">
        <v>1</v>
      </c>
      <c r="N12">
        <v>0</v>
      </c>
      <c r="O12">
        <v>2</v>
      </c>
      <c r="P12">
        <v>3</v>
      </c>
      <c r="Q12">
        <f>ROUND(10*((Table4[[#This Row],[N3int]]+Table4[[#This Row],[N4int]])*Table4[[#This Row],[turns]])/(Table4[[#This Row],[Ndoubles]]*Table4[[#This Row],[Ndom]]),3)</f>
        <v>1.5</v>
      </c>
      <c r="S12">
        <v>10</v>
      </c>
      <c r="T12" t="s">
        <v>5</v>
      </c>
      <c r="U12">
        <v>11</v>
      </c>
      <c r="V12">
        <v>0</v>
      </c>
      <c r="W12">
        <v>1</v>
      </c>
      <c r="X12">
        <v>3</v>
      </c>
      <c r="Y12">
        <v>5</v>
      </c>
      <c r="Z12">
        <f>ROUND(10*((Table3[[#This Row],[N3int]]+Table3[[#This Row],[N4int]])*Table3[[#This Row],[turns]])/(Table3[[#This Row],[Ndoubles]]*Table3[[#This Row],[Ndom]]),3)</f>
        <v>1.5149999999999999</v>
      </c>
    </row>
    <row r="13" spans="1:26" x14ac:dyDescent="0.35">
      <c r="A13">
        <v>11</v>
      </c>
      <c r="B13" t="s">
        <v>5</v>
      </c>
      <c r="C13">
        <v>10</v>
      </c>
      <c r="D13">
        <v>1</v>
      </c>
      <c r="E13">
        <v>0</v>
      </c>
      <c r="F13">
        <v>2</v>
      </c>
      <c r="G13">
        <v>1</v>
      </c>
      <c r="H13">
        <f>ROUND(10*((Table2[[#This Row],[N3int]]+Table2[[#This Row],[N4int]])*Table2[[#This Row],[turns]])/(Table2[[#This Row],[Ndoubles]]*Table2[[#This Row],[Ndom]]),3)</f>
        <v>0.5</v>
      </c>
      <c r="J13">
        <v>11</v>
      </c>
      <c r="K13" t="s">
        <v>8</v>
      </c>
      <c r="L13">
        <v>11</v>
      </c>
      <c r="M13">
        <v>1</v>
      </c>
      <c r="N13">
        <v>0</v>
      </c>
      <c r="O13">
        <v>1</v>
      </c>
      <c r="P13">
        <v>7</v>
      </c>
      <c r="Q13">
        <f>ROUND(10*((Table4[[#This Row],[N3int]]+Table4[[#This Row],[N4int]])*Table4[[#This Row],[turns]])/(Table4[[#This Row],[Ndoubles]]*Table4[[#This Row],[Ndom]]),3)</f>
        <v>6.3639999999999999</v>
      </c>
      <c r="S13">
        <v>11</v>
      </c>
      <c r="T13" t="s">
        <v>5</v>
      </c>
      <c r="U13">
        <v>9</v>
      </c>
      <c r="V13">
        <v>2</v>
      </c>
      <c r="W13">
        <v>0</v>
      </c>
      <c r="X13">
        <v>1</v>
      </c>
      <c r="Y13">
        <v>5</v>
      </c>
      <c r="Z13">
        <f>ROUND(10*((Table3[[#This Row],[N3int]]+Table3[[#This Row],[N4int]])*Table3[[#This Row],[turns]])/(Table3[[#This Row],[Ndoubles]]*Table3[[#This Row],[Ndom]]),3)</f>
        <v>11.111000000000001</v>
      </c>
    </row>
    <row r="14" spans="1:26" x14ac:dyDescent="0.35">
      <c r="A14">
        <v>12</v>
      </c>
      <c r="B14" t="s">
        <v>8</v>
      </c>
      <c r="C14">
        <v>10</v>
      </c>
      <c r="D14">
        <v>1</v>
      </c>
      <c r="E14">
        <v>0</v>
      </c>
      <c r="F14">
        <v>2</v>
      </c>
      <c r="G14">
        <v>1</v>
      </c>
      <c r="H14">
        <f>ROUND(10*((Table2[[#This Row],[N3int]]+Table2[[#This Row],[N4int]])*Table2[[#This Row],[turns]])/(Table2[[#This Row],[Ndoubles]]*Table2[[#This Row],[Ndom]]),3)</f>
        <v>0.5</v>
      </c>
      <c r="J14">
        <v>12</v>
      </c>
      <c r="K14" t="s">
        <v>5</v>
      </c>
      <c r="L14">
        <v>16</v>
      </c>
      <c r="M14">
        <v>1</v>
      </c>
      <c r="N14">
        <v>0</v>
      </c>
      <c r="O14">
        <v>4</v>
      </c>
      <c r="P14">
        <v>8</v>
      </c>
      <c r="Q14">
        <f>ROUND(10*((Table4[[#This Row],[N3int]]+Table4[[#This Row],[N4int]])*Table4[[#This Row],[turns]])/(Table4[[#This Row],[Ndoubles]]*Table4[[#This Row],[Ndom]]),3)</f>
        <v>1.25</v>
      </c>
      <c r="S14">
        <v>12</v>
      </c>
      <c r="T14" t="s">
        <v>8</v>
      </c>
      <c r="U14">
        <v>10</v>
      </c>
      <c r="V14">
        <v>2</v>
      </c>
      <c r="W14">
        <v>0</v>
      </c>
      <c r="X14">
        <v>2</v>
      </c>
      <c r="Y14">
        <v>4</v>
      </c>
      <c r="Z14">
        <f>ROUND(10*((Table3[[#This Row],[N3int]]+Table3[[#This Row],[N4int]])*Table3[[#This Row],[turns]])/(Table3[[#This Row],[Ndoubles]]*Table3[[#This Row],[Ndom]]),3)</f>
        <v>4</v>
      </c>
    </row>
    <row r="15" spans="1:26" x14ac:dyDescent="0.35">
      <c r="A15">
        <v>13</v>
      </c>
      <c r="B15" t="s">
        <v>8</v>
      </c>
      <c r="C15">
        <v>16</v>
      </c>
      <c r="D15">
        <v>1</v>
      </c>
      <c r="E15">
        <v>0</v>
      </c>
      <c r="F15">
        <v>4</v>
      </c>
      <c r="G15">
        <v>1</v>
      </c>
      <c r="H15">
        <f>ROUND(10*((Table2[[#This Row],[N3int]]+Table2[[#This Row],[N4int]])*Table2[[#This Row],[turns]])/(Table2[[#This Row],[Ndoubles]]*Table2[[#This Row],[Ndom]]),3)</f>
        <v>0.156</v>
      </c>
      <c r="J15">
        <v>13</v>
      </c>
      <c r="K15" t="s">
        <v>5</v>
      </c>
      <c r="L15">
        <v>9</v>
      </c>
      <c r="M15">
        <v>1</v>
      </c>
      <c r="N15">
        <v>0</v>
      </c>
      <c r="O15">
        <v>2</v>
      </c>
      <c r="P15">
        <v>4</v>
      </c>
      <c r="Q15">
        <f>ROUND(10*((Table4[[#This Row],[N3int]]+Table4[[#This Row],[N4int]])*Table4[[#This Row],[turns]])/(Table4[[#This Row],[Ndoubles]]*Table4[[#This Row],[Ndom]]),3)</f>
        <v>2.222</v>
      </c>
      <c r="S15">
        <v>13</v>
      </c>
      <c r="T15" t="s">
        <v>8</v>
      </c>
      <c r="U15">
        <v>12</v>
      </c>
      <c r="V15">
        <v>2</v>
      </c>
      <c r="W15">
        <v>0</v>
      </c>
      <c r="X15">
        <v>2</v>
      </c>
      <c r="Y15">
        <v>3</v>
      </c>
      <c r="Z15">
        <f>ROUND(10*((Table3[[#This Row],[N3int]]+Table3[[#This Row],[N4int]])*Table3[[#This Row],[turns]])/(Table3[[#This Row],[Ndoubles]]*Table3[[#This Row],[Ndom]]),3)</f>
        <v>2.5</v>
      </c>
    </row>
    <row r="17" spans="1:4" x14ac:dyDescent="0.35">
      <c r="A17" t="s">
        <v>15</v>
      </c>
      <c r="B17" t="s">
        <v>18</v>
      </c>
      <c r="C17" t="s">
        <v>19</v>
      </c>
      <c r="D17" t="s">
        <v>20</v>
      </c>
    </row>
    <row r="18" spans="1:4" x14ac:dyDescent="0.35">
      <c r="A18" t="s">
        <v>16</v>
      </c>
      <c r="B18">
        <f>MIN(H1:H15)</f>
        <v>0</v>
      </c>
      <c r="C18">
        <f>ROUND(MAX(H1:H15),3)</f>
        <v>2.1429999999999998</v>
      </c>
      <c r="D18">
        <f>ROUND(AVERAGE(H2:H15),3)</f>
        <v>0.99399999999999999</v>
      </c>
    </row>
    <row r="19" spans="1:4" x14ac:dyDescent="0.35">
      <c r="A19" t="s">
        <v>17</v>
      </c>
      <c r="B19">
        <f>MIN(Q1:Q15)</f>
        <v>0</v>
      </c>
      <c r="C19">
        <f>ROUND(MAX(Q1:Q15),3)</f>
        <v>6.923</v>
      </c>
      <c r="D19">
        <f>ROUND(AVERAGE(Q1:Q15),3)</f>
        <v>2.794</v>
      </c>
    </row>
    <row r="20" spans="1:4" x14ac:dyDescent="0.35">
      <c r="A20" t="s">
        <v>10</v>
      </c>
      <c r="B20">
        <f>ROUND(MIN(Z1:Z15),3)</f>
        <v>1.333</v>
      </c>
      <c r="C20">
        <f>ROUND(MAX(Z1:Z15),3)</f>
        <v>15</v>
      </c>
      <c r="D20">
        <f>ROUND(AVERAGE(Z1:Z15),3)</f>
        <v>4.891</v>
      </c>
    </row>
  </sheetData>
  <conditionalFormatting sqref="B1:H1">
    <cfRule type="duplicateValues" dxfId="17" priority="3"/>
  </conditionalFormatting>
  <conditionalFormatting sqref="K1:Q1">
    <cfRule type="duplicateValues" dxfId="16" priority="2"/>
  </conditionalFormatting>
  <conditionalFormatting sqref="T1:Z1">
    <cfRule type="duplicateValues" dxfId="14" priority="1"/>
  </conditionalFormatting>
  <pageMargins left="0.7" right="0.7" top="0.75" bottom="0.75" header="0.3" footer="0.3"/>
  <pageSetup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595D-DD02-4805-A60E-E8B5C65B4365}">
  <dimension ref="A1:Q7"/>
  <sheetViews>
    <sheetView zoomScale="66" workbookViewId="0">
      <selection activeCell="G31" sqref="G31"/>
    </sheetView>
  </sheetViews>
  <sheetFormatPr defaultRowHeight="14.5" x14ac:dyDescent="0.35"/>
  <cols>
    <col min="4" max="4" width="11.08984375" customWidth="1"/>
    <col min="10" max="10" width="11.08984375" customWidth="1"/>
    <col min="16" max="16" width="11.08984375" customWidth="1"/>
  </cols>
  <sheetData>
    <row r="1" spans="1:17" x14ac:dyDescent="0.35">
      <c r="A1" t="s">
        <v>2</v>
      </c>
      <c r="B1" t="s">
        <v>21</v>
      </c>
      <c r="C1" t="s">
        <v>22</v>
      </c>
      <c r="D1" t="s">
        <v>23</v>
      </c>
      <c r="E1" t="s">
        <v>24</v>
      </c>
      <c r="G1" t="s">
        <v>2</v>
      </c>
      <c r="H1" t="s">
        <v>21</v>
      </c>
      <c r="I1" t="s">
        <v>22</v>
      </c>
      <c r="J1" t="s">
        <v>23</v>
      </c>
      <c r="K1" t="s">
        <v>24</v>
      </c>
      <c r="M1" t="s">
        <v>2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35">
      <c r="A2" s="4">
        <v>10</v>
      </c>
      <c r="B2" s="4">
        <v>2</v>
      </c>
      <c r="C2" s="4">
        <v>0</v>
      </c>
      <c r="D2" s="4">
        <v>4</v>
      </c>
      <c r="E2" s="4">
        <v>2</v>
      </c>
      <c r="G2">
        <v>8</v>
      </c>
      <c r="H2">
        <v>0</v>
      </c>
      <c r="I2">
        <v>0</v>
      </c>
      <c r="J2">
        <v>3</v>
      </c>
      <c r="K2">
        <v>1</v>
      </c>
      <c r="M2" s="4">
        <v>10</v>
      </c>
      <c r="N2" s="4">
        <v>2</v>
      </c>
      <c r="O2" s="4">
        <v>0</v>
      </c>
      <c r="P2" s="4">
        <v>3</v>
      </c>
      <c r="Q2" s="4">
        <v>3</v>
      </c>
    </row>
    <row r="3" spans="1:17" x14ac:dyDescent="0.35">
      <c r="A3" s="3">
        <v>10</v>
      </c>
      <c r="B3" s="3">
        <v>0</v>
      </c>
      <c r="C3" s="3">
        <v>0</v>
      </c>
      <c r="D3" s="3">
        <v>3</v>
      </c>
      <c r="E3" s="3">
        <v>2</v>
      </c>
      <c r="G3">
        <v>18</v>
      </c>
      <c r="H3">
        <v>0</v>
      </c>
      <c r="I3">
        <v>1</v>
      </c>
      <c r="J3">
        <v>3</v>
      </c>
      <c r="K3">
        <v>9</v>
      </c>
      <c r="M3" s="3">
        <v>10</v>
      </c>
      <c r="N3" s="3">
        <v>1</v>
      </c>
      <c r="O3" s="3">
        <v>0</v>
      </c>
      <c r="P3" s="3">
        <v>3</v>
      </c>
      <c r="Q3" s="3">
        <v>4</v>
      </c>
    </row>
    <row r="4" spans="1:17" x14ac:dyDescent="0.35">
      <c r="A4" s="4">
        <v>10</v>
      </c>
      <c r="B4" s="4">
        <v>1</v>
      </c>
      <c r="C4" s="4">
        <v>0</v>
      </c>
      <c r="D4" s="4">
        <v>2</v>
      </c>
      <c r="E4" s="4">
        <v>1</v>
      </c>
      <c r="G4">
        <v>10</v>
      </c>
      <c r="H4">
        <v>1</v>
      </c>
      <c r="I4">
        <v>0</v>
      </c>
      <c r="J4">
        <v>2</v>
      </c>
      <c r="K4">
        <v>3</v>
      </c>
      <c r="M4" s="4">
        <v>12</v>
      </c>
      <c r="N4" s="4">
        <v>3</v>
      </c>
      <c r="O4" s="4">
        <v>0</v>
      </c>
      <c r="P4" s="4">
        <v>1</v>
      </c>
      <c r="Q4" s="4">
        <v>6</v>
      </c>
    </row>
    <row r="5" spans="1:17" x14ac:dyDescent="0.35">
      <c r="A5" s="3">
        <v>10</v>
      </c>
      <c r="B5" s="3">
        <v>1</v>
      </c>
      <c r="C5" s="3">
        <v>0</v>
      </c>
      <c r="D5" s="3">
        <v>2</v>
      </c>
      <c r="E5" s="3">
        <v>1</v>
      </c>
      <c r="G5">
        <v>11</v>
      </c>
      <c r="H5">
        <v>1</v>
      </c>
      <c r="I5">
        <v>0</v>
      </c>
      <c r="J5">
        <v>1</v>
      </c>
      <c r="K5">
        <v>7</v>
      </c>
      <c r="M5" s="3">
        <v>11</v>
      </c>
      <c r="N5" s="3">
        <v>0</v>
      </c>
      <c r="O5" s="3">
        <v>1</v>
      </c>
      <c r="P5" s="3">
        <v>3</v>
      </c>
      <c r="Q5" s="3">
        <v>5</v>
      </c>
    </row>
    <row r="6" spans="1:17" x14ac:dyDescent="0.35">
      <c r="A6" s="5">
        <v>16</v>
      </c>
      <c r="B6" s="5">
        <v>1</v>
      </c>
      <c r="C6" s="5">
        <v>0</v>
      </c>
      <c r="D6" s="5">
        <v>4</v>
      </c>
      <c r="E6" s="5">
        <v>1</v>
      </c>
      <c r="G6">
        <v>16</v>
      </c>
      <c r="H6">
        <v>1</v>
      </c>
      <c r="I6">
        <v>0</v>
      </c>
      <c r="J6">
        <v>4</v>
      </c>
      <c r="K6">
        <v>8</v>
      </c>
      <c r="M6" s="4">
        <v>9</v>
      </c>
      <c r="N6" s="4">
        <v>2</v>
      </c>
      <c r="O6" s="4">
        <v>0</v>
      </c>
      <c r="P6" s="4">
        <v>1</v>
      </c>
      <c r="Q6" s="4">
        <v>5</v>
      </c>
    </row>
    <row r="7" spans="1:17" x14ac:dyDescent="0.35">
      <c r="G7">
        <v>9</v>
      </c>
      <c r="H7">
        <v>1</v>
      </c>
      <c r="I7">
        <v>0</v>
      </c>
      <c r="J7">
        <v>2</v>
      </c>
      <c r="K7">
        <v>4</v>
      </c>
      <c r="M7" s="6">
        <v>10</v>
      </c>
      <c r="N7" s="6">
        <v>2</v>
      </c>
      <c r="O7" s="6">
        <v>0</v>
      </c>
      <c r="P7" s="6">
        <v>2</v>
      </c>
      <c r="Q7" s="6">
        <v>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Shawn Adey-Rideout</dc:creator>
  <cp:lastModifiedBy>Jay Shawn Adey-Rideout</cp:lastModifiedBy>
  <dcterms:created xsi:type="dcterms:W3CDTF">2025-10-18T13:44:15Z</dcterms:created>
  <dcterms:modified xsi:type="dcterms:W3CDTF">2025-10-25T00:22:55Z</dcterms:modified>
</cp:coreProperties>
</file>