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5480" tabRatio="600" firstSheet="0" activeTab="0" autoFilterDateGrouping="1"/>
  </bookViews>
  <sheets>
    <sheet xmlns:r="http://schemas.openxmlformats.org/officeDocument/2006/relationships" name="Sheet3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&quot;₹&quot;\ * #,##0.00_ ;_ &quot;₹&quot;\ * \-#,##0.00_ ;_ &quot;₹&quot;\ * &quot;-&quot;??_ ;_ @_ 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1" fillId="0" borderId="0"/>
    <xf numFmtId="44" fontId="1" fillId="0" borderId="0"/>
    <xf numFmtId="0" fontId="2" fillId="0" borderId="0"/>
  </cellStyleXfs>
  <cellXfs count="84">
    <xf numFmtId="0" fontId="0" fillId="0" borderId="0" pivotButton="0" quotePrefix="0" xfId="0"/>
    <xf numFmtId="0" fontId="4" fillId="0" borderId="6" pivotButton="0" quotePrefix="0" xfId="0"/>
    <xf numFmtId="0" fontId="4" fillId="0" borderId="1" pivotButton="0" quotePrefix="0" xfId="0"/>
    <xf numFmtId="0" fontId="4" fillId="0" borderId="2" pivotButton="0" quotePrefix="0" xfId="0"/>
    <xf numFmtId="0" fontId="4" fillId="0" borderId="0" pivotButton="0" quotePrefix="0" xfId="0"/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8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/>
    </xf>
    <xf numFmtId="0" fontId="4" fillId="0" borderId="3" pivotButton="0" quotePrefix="0" xfId="0"/>
    <xf numFmtId="164" fontId="4" fillId="0" borderId="3" pivotButton="0" quotePrefix="0" xfId="1"/>
    <xf numFmtId="164" fontId="4" fillId="0" borderId="19" pivotButton="0" quotePrefix="0" xfId="1"/>
    <xf numFmtId="0" fontId="3" fillId="0" borderId="8" applyAlignment="1" pivotButton="0" quotePrefix="0" xfId="0">
      <alignment horizontal="center" vertical="center"/>
    </xf>
    <xf numFmtId="164" fontId="4" fillId="0" borderId="1" pivotButton="0" quotePrefix="0" xfId="1"/>
    <xf numFmtId="164" fontId="4" fillId="0" borderId="9" pivotButton="0" quotePrefix="0" xfId="1"/>
    <xf numFmtId="0" fontId="3" fillId="0" borderId="12" applyAlignment="1" pivotButton="0" quotePrefix="0" xfId="0">
      <alignment horizontal="center" vertical="center"/>
    </xf>
    <xf numFmtId="164" fontId="4" fillId="0" borderId="2" pivotButton="0" quotePrefix="0" xfId="1"/>
    <xf numFmtId="164" fontId="4" fillId="0" borderId="16" pivotButton="0" quotePrefix="0" xfId="1"/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/>
    </xf>
    <xf numFmtId="164" fontId="3" fillId="2" borderId="14" pivotButton="0" quotePrefix="0" xfId="1"/>
    <xf numFmtId="164" fontId="3" fillId="2" borderId="15" pivotButton="0" quotePrefix="0" xfId="1"/>
    <xf numFmtId="0" fontId="4" fillId="0" borderId="2" applyAlignment="1" pivotButton="0" quotePrefix="0" xfId="0">
      <alignment horizontal="left"/>
    </xf>
    <xf numFmtId="0" fontId="3" fillId="3" borderId="13" applyAlignment="1" pivotButton="0" quotePrefix="0" xfId="0">
      <alignment horizontal="center" vertical="center"/>
    </xf>
    <xf numFmtId="0" fontId="3" fillId="3" borderId="14" applyAlignment="1" pivotButton="0" quotePrefix="0" xfId="0">
      <alignment horizontal="center"/>
    </xf>
    <xf numFmtId="164" fontId="3" fillId="3" borderId="14" pivotButton="0" quotePrefix="0" xfId="1"/>
    <xf numFmtId="164" fontId="3" fillId="3" borderId="15" pivotButton="0" quotePrefix="0" xfId="1"/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164" fontId="4" fillId="0" borderId="9" applyAlignment="1" pivotButton="0" quotePrefix="0" xfId="1">
      <alignment vertical="center"/>
    </xf>
    <xf numFmtId="0" fontId="4" fillId="0" borderId="10" applyAlignment="1" pivotButton="0" quotePrefix="0" xfId="0">
      <alignment horizontal="center"/>
    </xf>
    <xf numFmtId="164" fontId="4" fillId="0" borderId="11" pivotButton="0" quotePrefix="0" xfId="0"/>
    <xf numFmtId="164" fontId="4" fillId="0" borderId="17" pivotButton="0" quotePrefix="0" xfId="1"/>
    <xf numFmtId="164" fontId="4" fillId="0" borderId="15" pivotButton="0" quotePrefix="0" xfId="1"/>
    <xf numFmtId="0" fontId="4" fillId="0" borderId="6" applyAlignment="1" pivotButton="0" quotePrefix="0" xfId="0">
      <alignment horizontal="center" vertical="top"/>
    </xf>
    <xf numFmtId="0" fontId="0" fillId="0" borderId="23" pivotButton="0" quotePrefix="0" xfId="0"/>
    <xf numFmtId="0" fontId="4" fillId="0" borderId="10" applyAlignment="1" pivotButton="0" quotePrefix="0" xfId="0">
      <alignment horizontal="center" vertical="top"/>
    </xf>
    <xf numFmtId="0" fontId="0" fillId="0" borderId="28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8" pivotButton="0" quotePrefix="0" xfId="0"/>
    <xf numFmtId="0" fontId="4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3" fillId="0" borderId="5" applyAlignment="1" pivotButton="0" quotePrefix="0" xfId="0">
      <alignment horizontal="center"/>
    </xf>
    <xf numFmtId="0" fontId="4" fillId="0" borderId="1" applyAlignment="1" pivotButton="0" quotePrefix="0" xfId="0">
      <alignment horizontal="center" vertical="top"/>
    </xf>
    <xf numFmtId="0" fontId="0" fillId="0" borderId="25" pivotButton="0" quotePrefix="0" xfId="0"/>
    <xf numFmtId="0" fontId="4" fillId="0" borderId="21" applyAlignment="1" pivotButton="0" quotePrefix="0" xfId="0">
      <alignment horizontal="center" vertical="center"/>
    </xf>
    <xf numFmtId="0" fontId="0" fillId="0" borderId="21" pivotButton="0" quotePrefix="0" xfId="0"/>
    <xf numFmtId="0" fontId="3" fillId="0" borderId="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top" wrapText="1"/>
    </xf>
    <xf numFmtId="0" fontId="4" fillId="0" borderId="6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/>
    </xf>
    <xf numFmtId="0" fontId="0" fillId="0" borderId="4" pivotButton="0" quotePrefix="0" xfId="0"/>
    <xf numFmtId="0" fontId="0" fillId="0" borderId="17" pivotButton="0" quotePrefix="0" xfId="0"/>
    <xf numFmtId="0" fontId="3" fillId="4" borderId="13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0" fillId="0" borderId="24" pivotButton="0" quotePrefix="0" xfId="0"/>
    <xf numFmtId="0" fontId="3" fillId="0" borderId="2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/>
    </xf>
    <xf numFmtId="0" fontId="3" fillId="0" borderId="18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3" fillId="0" borderId="26" applyAlignment="1" pivotButton="0" quotePrefix="0" xfId="0">
      <alignment horizontal="center"/>
    </xf>
    <xf numFmtId="0" fontId="0" fillId="0" borderId="22" pivotButton="0" quotePrefix="0" xfId="0"/>
    <xf numFmtId="0" fontId="3" fillId="0" borderId="7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19" pivotButton="0" quotePrefix="0" xfId="0"/>
    <xf numFmtId="0" fontId="4" fillId="0" borderId="1" applyAlignment="1" pivotButton="0" quotePrefix="0" xfId="0">
      <alignment horizontal="center" vertical="center" wrapText="1"/>
    </xf>
    <xf numFmtId="164" fontId="4" fillId="0" borderId="17" pivotButton="0" quotePrefix="0" xfId="1"/>
    <xf numFmtId="164" fontId="4" fillId="0" borderId="15" pivotButton="0" quotePrefix="0" xfId="1"/>
    <xf numFmtId="164" fontId="4" fillId="0" borderId="3" pivotButton="0" quotePrefix="0" xfId="1"/>
    <xf numFmtId="164" fontId="4" fillId="0" borderId="19" pivotButton="0" quotePrefix="0" xfId="1"/>
    <xf numFmtId="164" fontId="4" fillId="0" borderId="1" pivotButton="0" quotePrefix="0" xfId="1"/>
    <xf numFmtId="164" fontId="4" fillId="0" borderId="9" pivotButton="0" quotePrefix="0" xfId="1"/>
    <xf numFmtId="164" fontId="4" fillId="0" borderId="2" pivotButton="0" quotePrefix="0" xfId="1"/>
    <xf numFmtId="164" fontId="4" fillId="0" borderId="16" pivotButton="0" quotePrefix="0" xfId="1"/>
    <xf numFmtId="164" fontId="3" fillId="2" borderId="14" pivotButton="0" quotePrefix="0" xfId="1"/>
    <xf numFmtId="164" fontId="3" fillId="2" borderId="15" pivotButton="0" quotePrefix="0" xfId="1"/>
    <xf numFmtId="164" fontId="3" fillId="3" borderId="14" pivotButton="0" quotePrefix="0" xfId="1"/>
    <xf numFmtId="164" fontId="3" fillId="3" borderId="15" pivotButton="0" quotePrefix="0" xfId="1"/>
    <xf numFmtId="164" fontId="4" fillId="0" borderId="9" applyAlignment="1" pivotButton="0" quotePrefix="0" xfId="1">
      <alignment vertical="center"/>
    </xf>
    <xf numFmtId="164" fontId="4" fillId="0" borderId="11" pivotButton="0" quotePrefix="0" xfId="0"/>
  </cellXfs>
  <cellStyles count="3">
    <cellStyle name="Normal" xfId="0" builtinId="0"/>
    <cellStyle name="Currency" xfId="1" builtinId="4"/>
    <cellStyle name="Excel Built-in Explanatory Text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tabSelected="1" workbookViewId="0">
      <selection activeCell="D5" sqref="D5"/>
    </sheetView>
  </sheetViews>
  <sheetFormatPr baseColWidth="8" defaultRowHeight="15"/>
  <cols>
    <col width="20.42578125" bestFit="1" customWidth="1" min="2" max="2"/>
    <col width="64" customWidth="1" min="3" max="3"/>
    <col width="21.140625" customWidth="1" min="4" max="4"/>
    <col width="19" customWidth="1" min="5" max="5"/>
  </cols>
  <sheetData>
    <row r="1" ht="15.75" customHeight="1">
      <c r="A1" s="46" t="inlineStr">
        <is>
          <t>Employee ID</t>
        </is>
      </c>
      <c r="B1" s="38" t="n"/>
      <c r="C1" s="1" t="inlineStr">
        <is>
          <t>PCS0054</t>
        </is>
      </c>
      <c r="D1" s="51" t="inlineStr">
        <is>
          <t>FY24-25</t>
        </is>
      </c>
      <c r="E1" s="66" t="inlineStr">
        <is>
          <t>FY25-26</t>
        </is>
      </c>
    </row>
    <row r="2" ht="15.75" customHeight="1">
      <c r="A2" s="61" t="inlineStr">
        <is>
          <t>Name Of Employee</t>
        </is>
      </c>
      <c r="B2" s="48" t="n"/>
      <c r="C2" s="2" t="inlineStr">
        <is>
          <t>Srushti Bagawe</t>
        </is>
      </c>
      <c r="D2" s="50" t="n"/>
      <c r="E2" s="67" t="n"/>
    </row>
    <row r="3" ht="16.5" customHeight="1" thickBot="1">
      <c r="A3" s="58" t="inlineStr">
        <is>
          <t>Grade</t>
        </is>
      </c>
      <c r="B3" s="59" t="n"/>
      <c r="C3" s="3" t="inlineStr">
        <is>
          <t>-</t>
        </is>
      </c>
      <c r="D3" s="45" t="n"/>
      <c r="E3" s="68" t="n"/>
    </row>
    <row r="4" ht="16.5" customHeight="1" thickBot="1">
      <c r="A4" s="57" t="inlineStr">
        <is>
          <t xml:space="preserve">Monthly Gross </t>
        </is>
      </c>
      <c r="B4" s="55" t="n"/>
      <c r="C4" s="56" t="n"/>
      <c r="D4" s="70" t="n">
        <v>0</v>
      </c>
      <c r="E4" s="71" t="n">
        <v>0</v>
      </c>
    </row>
    <row r="5" ht="16.5" customHeight="1" thickBot="1">
      <c r="A5" s="4" t="n"/>
      <c r="B5" s="4" t="n"/>
      <c r="C5" s="4" t="n"/>
      <c r="D5" s="4" t="n"/>
      <c r="E5" s="4" t="n"/>
    </row>
    <row r="6" ht="16.5" customHeight="1" thickBot="1">
      <c r="A6" s="5" t="inlineStr">
        <is>
          <t>Sr. No</t>
        </is>
      </c>
      <c r="B6" s="6" t="inlineStr">
        <is>
          <t>Head</t>
        </is>
      </c>
      <c r="C6" s="6" t="inlineStr">
        <is>
          <t>Heads of Payment</t>
        </is>
      </c>
      <c r="D6" s="6" t="inlineStr">
        <is>
          <t>Amount</t>
        </is>
      </c>
      <c r="E6" s="7" t="inlineStr">
        <is>
          <t>Amount</t>
        </is>
      </c>
    </row>
    <row r="7" ht="15.75" customHeight="1">
      <c r="A7" s="62" t="inlineStr">
        <is>
          <t>A</t>
        </is>
      </c>
      <c r="B7" s="9" t="inlineStr">
        <is>
          <t>Basic Salary</t>
        </is>
      </c>
      <c r="C7" s="10" t="inlineStr">
        <is>
          <t>Basic</t>
        </is>
      </c>
      <c r="D7" s="72">
        <f>D4*50%</f>
        <v/>
      </c>
      <c r="E7" s="73">
        <f>E4*50%</f>
        <v/>
      </c>
    </row>
    <row r="8" ht="15.75" customHeight="1">
      <c r="A8" s="41" t="inlineStr">
        <is>
          <t>B</t>
        </is>
      </c>
      <c r="B8" s="69" t="inlineStr">
        <is>
          <t>Allowances</t>
        </is>
      </c>
      <c r="C8" s="2" t="inlineStr">
        <is>
          <t xml:space="preserve">House Rent Allowance </t>
        </is>
      </c>
      <c r="D8" s="74">
        <f>D7*40%</f>
        <v/>
      </c>
      <c r="E8" s="75">
        <f>E7*40%</f>
        <v/>
      </c>
    </row>
    <row r="9" ht="15.75" customHeight="1">
      <c r="A9" s="42" t="n"/>
      <c r="B9" s="50" t="n"/>
      <c r="C9" s="2" t="inlineStr">
        <is>
          <t xml:space="preserve">Grade Allowance </t>
        </is>
      </c>
      <c r="D9" s="74">
        <f>D4*10%</f>
        <v/>
      </c>
      <c r="E9" s="75">
        <f>E4*10%</f>
        <v/>
      </c>
    </row>
    <row r="10" ht="15.75" customHeight="1">
      <c r="A10" s="42" t="n"/>
      <c r="B10" s="50" t="n"/>
      <c r="C10" s="2" t="inlineStr">
        <is>
          <t xml:space="preserve">Transport Allowance </t>
        </is>
      </c>
      <c r="D10" s="74" t="n">
        <v>4100</v>
      </c>
      <c r="E10" s="75" t="n">
        <v>4100</v>
      </c>
    </row>
    <row r="11" ht="15.75" customHeight="1">
      <c r="A11" s="42" t="n"/>
      <c r="B11" s="50" t="n"/>
      <c r="C11" s="2" t="inlineStr">
        <is>
          <t xml:space="preserve">Telephone/Internet Allowance </t>
        </is>
      </c>
      <c r="D11" s="74" t="n">
        <v>2000</v>
      </c>
      <c r="E11" s="75" t="n">
        <v>2000</v>
      </c>
    </row>
    <row r="12" ht="16.5" customHeight="1" thickBot="1">
      <c r="A12" s="43" t="n"/>
      <c r="B12" s="45" t="n"/>
      <c r="C12" s="3" t="inlineStr">
        <is>
          <t>City Compensatory Allowance/Special</t>
        </is>
      </c>
      <c r="D12" s="76">
        <f>D4-SUM(D7:D11)</f>
        <v/>
      </c>
      <c r="E12" s="77">
        <f>E4-SUM(E7:E11)</f>
        <v/>
      </c>
    </row>
    <row r="13" ht="16.5" customHeight="1" thickBot="1">
      <c r="A13" s="19" t="inlineStr">
        <is>
          <t>C</t>
        </is>
      </c>
      <c r="B13" s="20" t="inlineStr">
        <is>
          <t>(A+B)</t>
        </is>
      </c>
      <c r="C13" s="20" t="inlineStr">
        <is>
          <t>Gross Monthly</t>
        </is>
      </c>
      <c r="D13" s="78">
        <f>SUM(D7:D12)</f>
        <v/>
      </c>
      <c r="E13" s="79">
        <f>SUM(E7:E12)</f>
        <v/>
      </c>
    </row>
    <row r="14" ht="15.75" customHeight="1">
      <c r="A14" s="60" t="inlineStr">
        <is>
          <t>D</t>
        </is>
      </c>
      <c r="B14" s="49" t="inlineStr">
        <is>
          <t>Deductions</t>
        </is>
      </c>
      <c r="C14" s="10" t="inlineStr">
        <is>
          <t>Employee Contribution to PF</t>
        </is>
      </c>
      <c r="D14" s="72">
        <f>IF((D13 - D8) * 12% &gt; 1800, 1800, (D13 - D8) * 12%)</f>
        <v/>
      </c>
      <c r="E14" s="73">
        <f>IF((E13 - E8) * 12% &gt; 1800, 1800, (E13 - E8) * 12%)</f>
        <v/>
      </c>
    </row>
    <row r="15" ht="16.5" customHeight="1" thickBot="1">
      <c r="A15" s="42" t="n"/>
      <c r="B15" s="50" t="n"/>
      <c r="C15" s="23" t="inlineStr">
        <is>
          <t>Profession Tax</t>
        </is>
      </c>
      <c r="D15" s="76" t="n">
        <v>200</v>
      </c>
      <c r="E15" s="77" t="n">
        <v>200</v>
      </c>
    </row>
    <row r="16" ht="16.5" customHeight="1" thickBot="1">
      <c r="A16" s="24" t="inlineStr">
        <is>
          <t>E</t>
        </is>
      </c>
      <c r="B16" s="25" t="inlineStr">
        <is>
          <t>(C-D)</t>
        </is>
      </c>
      <c r="C16" s="25" t="inlineStr">
        <is>
          <t>In Hand Monthly Salary</t>
        </is>
      </c>
      <c r="D16" s="80">
        <f>D13-(D14+D15)</f>
        <v/>
      </c>
      <c r="E16" s="81">
        <f>E13-(E14+E15)</f>
        <v/>
      </c>
    </row>
    <row r="17" ht="15.75" customHeight="1">
      <c r="A17" s="62" t="inlineStr">
        <is>
          <t>F</t>
        </is>
      </c>
      <c r="B17" s="44" t="inlineStr">
        <is>
          <t>Retirals Benefits (p.a)</t>
        </is>
      </c>
      <c r="C17" s="10" t="inlineStr">
        <is>
          <t xml:space="preserve">Employer Contribution to PF </t>
        </is>
      </c>
      <c r="D17" s="72">
        <f>D14*12</f>
        <v/>
      </c>
      <c r="E17" s="73">
        <f>E14*12</f>
        <v/>
      </c>
    </row>
    <row r="18" ht="15.75" customHeight="1">
      <c r="A18" s="43" t="n"/>
      <c r="B18" s="45" t="n"/>
      <c r="C18" s="2" t="inlineStr">
        <is>
          <t xml:space="preserve">Employer Gratuity Provision </t>
        </is>
      </c>
      <c r="D18" s="74">
        <f>(D7*4.8%)*12</f>
        <v/>
      </c>
      <c r="E18" s="75">
        <f>(E7*4.8%)*12</f>
        <v/>
      </c>
    </row>
    <row r="19" ht="15.75" customHeight="1">
      <c r="A19" s="41" t="inlineStr">
        <is>
          <t>G</t>
        </is>
      </c>
      <c r="B19" s="29" t="inlineStr">
        <is>
          <t>Insurance</t>
        </is>
      </c>
      <c r="C19" s="2" t="inlineStr">
        <is>
          <t>Employer Contribution towards Insurance Enrolment</t>
        </is>
      </c>
      <c r="D19" s="74">
        <f>820*12</f>
        <v/>
      </c>
      <c r="E19" s="75">
        <f>410*12</f>
        <v/>
      </c>
    </row>
    <row r="20" ht="15.75" customHeight="1">
      <c r="A20" s="41" t="inlineStr">
        <is>
          <t>H</t>
        </is>
      </c>
      <c r="B20" s="29" t="inlineStr">
        <is>
          <t>Bonus</t>
        </is>
      </c>
      <c r="C20" s="2" t="inlineStr">
        <is>
          <t>Diwali Bonus</t>
        </is>
      </c>
      <c r="D20" s="74" t="n">
        <v>0</v>
      </c>
      <c r="E20" s="75" t="n">
        <v>0</v>
      </c>
    </row>
    <row r="21" ht="16.5" customHeight="1" thickBot="1">
      <c r="A21" s="16" t="inlineStr">
        <is>
          <t>I</t>
        </is>
      </c>
      <c r="B21" s="30" t="inlineStr">
        <is>
          <t>Variables</t>
        </is>
      </c>
      <c r="C21" s="3" t="inlineStr">
        <is>
          <t>Variable Pay</t>
        </is>
      </c>
      <c r="D21" s="76" t="n">
        <v>0</v>
      </c>
      <c r="E21" s="77" t="n">
        <v>0</v>
      </c>
    </row>
    <row r="22" ht="16.5" customHeight="1" thickBot="1">
      <c r="A22" s="54" t="inlineStr">
        <is>
          <t>Annual Cost to Company (C+F+G)</t>
        </is>
      </c>
      <c r="B22" s="55" t="n"/>
      <c r="C22" s="56" t="n"/>
      <c r="D22" s="78">
        <f>(D13*12)+D17+D18+D19</f>
        <v/>
      </c>
      <c r="E22" s="79">
        <f>(E13*12)+E17+E18+E19</f>
        <v/>
      </c>
    </row>
    <row r="23" ht="16.5" customHeight="1" thickBot="1">
      <c r="A23" s="64" t="inlineStr">
        <is>
          <t>Other Benefits</t>
        </is>
      </c>
      <c r="B23" s="55" t="n"/>
      <c r="C23" s="55" t="n"/>
      <c r="D23" s="55" t="n"/>
      <c r="E23" s="65" t="n"/>
    </row>
    <row r="24" ht="15.75" customHeight="1">
      <c r="A24" s="63" t="inlineStr">
        <is>
          <t>Benefits</t>
        </is>
      </c>
      <c r="B24" s="53" t="inlineStr">
        <is>
          <t>Insurance</t>
        </is>
      </c>
      <c r="C24" s="37" t="inlineStr">
        <is>
          <t>Insurance Benefits</t>
        </is>
      </c>
      <c r="D24" s="38" t="n"/>
      <c r="E24" s="31" t="inlineStr">
        <is>
          <t>Amount</t>
        </is>
      </c>
    </row>
    <row r="25" ht="15.75" customHeight="1">
      <c r="A25" s="42" t="n"/>
      <c r="B25" s="50" t="n"/>
      <c r="C25" s="52" t="inlineStr">
        <is>
          <t>Group Health Insurance Policy (with Provision of Enhancement of Cover upto 200%)</t>
        </is>
      </c>
      <c r="D25" s="48" t="n"/>
      <c r="E25" s="82" t="n">
        <v>500000</v>
      </c>
    </row>
    <row r="26" ht="15.75" customHeight="1">
      <c r="A26" s="42" t="n"/>
      <c r="B26" s="50" t="n"/>
      <c r="C26" s="47" t="inlineStr">
        <is>
          <t>Group Pesonal Accident Insurance</t>
        </is>
      </c>
      <c r="D26" s="48" t="n"/>
      <c r="E26" s="82" t="n">
        <v>100000</v>
      </c>
    </row>
    <row r="27" ht="15.75" customHeight="1">
      <c r="A27" s="42" t="n"/>
      <c r="B27" s="50" t="n"/>
      <c r="C27" s="47" t="inlineStr">
        <is>
          <t>Workman Compensation</t>
        </is>
      </c>
      <c r="D27" s="48" t="n"/>
      <c r="E27" s="82" t="n">
        <v>150000</v>
      </c>
    </row>
    <row r="28" ht="15.75" customHeight="1">
      <c r="A28" s="42" t="n"/>
      <c r="B28" s="45" t="n"/>
      <c r="C28" s="47" t="inlineStr">
        <is>
          <t>EDLI Coverage</t>
        </is>
      </c>
      <c r="D28" s="48" t="n"/>
      <c r="E28" s="82" t="n">
        <v>700000</v>
      </c>
    </row>
    <row r="29" ht="15.75" customHeight="1">
      <c r="A29" s="42" t="n"/>
      <c r="B29" s="28" t="inlineStr">
        <is>
          <t>Uniform</t>
        </is>
      </c>
      <c r="C29" s="47" t="inlineStr">
        <is>
          <t>Uniform and Safety Gear</t>
        </is>
      </c>
      <c r="D29" s="48" t="n"/>
      <c r="E29" s="82" t="n">
        <v>4050</v>
      </c>
    </row>
    <row r="30" ht="16.5" customHeight="1" thickBot="1">
      <c r="A30" s="43" t="n"/>
      <c r="B30" s="33" t="inlineStr">
        <is>
          <t>Leaves</t>
        </is>
      </c>
      <c r="C30" s="39" t="inlineStr">
        <is>
          <t>Leave (National monitised value of Earned Leaves for Full Years)</t>
        </is>
      </c>
      <c r="D30" s="40" t="n"/>
      <c r="E30" s="83" t="n">
        <v>8000</v>
      </c>
    </row>
  </sheetData>
  <mergeCells count="23">
    <mergeCell ref="C30:D30"/>
    <mergeCell ref="C24:D24"/>
    <mergeCell ref="A8:A12"/>
    <mergeCell ref="B17:B18"/>
    <mergeCell ref="A1:B1"/>
    <mergeCell ref="C26:D26"/>
    <mergeCell ref="B14:B15"/>
    <mergeCell ref="D1:D3"/>
    <mergeCell ref="C29:D29"/>
    <mergeCell ref="C25:D25"/>
    <mergeCell ref="B24:B28"/>
    <mergeCell ref="A22:C22"/>
    <mergeCell ref="A4:C4"/>
    <mergeCell ref="A3:B3"/>
    <mergeCell ref="A14:A15"/>
    <mergeCell ref="A2:B2"/>
    <mergeCell ref="A17:A18"/>
    <mergeCell ref="C27:D27"/>
    <mergeCell ref="A24:A30"/>
    <mergeCell ref="A23:E23"/>
    <mergeCell ref="E1:E3"/>
    <mergeCell ref="B8:B12"/>
    <mergeCell ref="C28:D2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Gaurab Pal</dc:creator>
  <dcterms:created xmlns:dcterms="http://purl.org/dc/terms/" xmlns:xsi="http://www.w3.org/2001/XMLSchema-instance" xsi:type="dcterms:W3CDTF">2025-02-10T04:31:17Z</dcterms:created>
  <dcterms:modified xmlns:dcterms="http://purl.org/dc/terms/" xmlns:xsi="http://www.w3.org/2001/XMLSchema-instance" xsi:type="dcterms:W3CDTF">2025-06-04T07:22:40Z</dcterms:modified>
  <cp:lastModifiedBy>Ajaykumar Jadhav</cp:lastModifiedBy>
  <cp:lastPrinted>2025-05-13T06:55:00Z</cp:lastPrinted>
</cp:coreProperties>
</file>