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edumx-my.sharepoint.com/personal/0251520_up_edu_mx/Documents/Research/Alex Chanes/"/>
    </mc:Choice>
  </mc:AlternateContent>
  <xr:revisionPtr revIDLastSave="9" documentId="13_ncr:1_{E08B3080-1DDC-4DF1-B55A-E8743F38A37F}" xr6:coauthVersionLast="47" xr6:coauthVersionMax="47" xr10:uidLastSave="{AA8375E9-0A06-4603-991F-397FEDDD33B1}"/>
  <bookViews>
    <workbookView xWindow="-110" yWindow="-110" windowWidth="19420" windowHeight="10300" firstSheet="2" activeTab="3" xr2:uid="{00000000-000D-0000-FFFF-FFFF00000000}"/>
  </bookViews>
  <sheets>
    <sheet name="Participaciones nominales" sheetId="1" r:id="rId1"/>
    <sheet name="Índice precios Implicitos PIB" sheetId="3" r:id="rId2"/>
    <sheet name="Participaciones reales" sheetId="2" r:id="rId3"/>
    <sheet name=" Población (ENOE)" sheetId="4" r:id="rId4"/>
    <sheet name="Part. reales per cápita" sheetId="5" r:id="rId5"/>
  </sheets>
  <definedNames>
    <definedName name="_xlnm.Print_Titles" localSheetId="0">'Participaciones nominales'!$1:$2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" i="5" l="1"/>
  <c r="A57" i="5" l="1"/>
  <c r="A54" i="5"/>
  <c r="C53" i="5"/>
  <c r="C56" i="5" s="1"/>
  <c r="C59" i="5" s="1"/>
  <c r="C62" i="5" s="1"/>
  <c r="D53" i="5"/>
  <c r="D56" i="5" s="1"/>
  <c r="D59" i="5" s="1"/>
  <c r="D62" i="5" s="1"/>
  <c r="E53" i="5"/>
  <c r="E56" i="5" s="1"/>
  <c r="E59" i="5" s="1"/>
  <c r="E62" i="5" s="1"/>
  <c r="F53" i="5"/>
  <c r="F56" i="5" s="1"/>
  <c r="F59" i="5" s="1"/>
  <c r="F62" i="5" s="1"/>
  <c r="G53" i="5"/>
  <c r="G56" i="5" s="1"/>
  <c r="G59" i="5" s="1"/>
  <c r="G62" i="5" s="1"/>
  <c r="H53" i="5"/>
  <c r="H56" i="5" s="1"/>
  <c r="H59" i="5" s="1"/>
  <c r="H62" i="5" s="1"/>
  <c r="I53" i="5"/>
  <c r="I56" i="5" s="1"/>
  <c r="I59" i="5" s="1"/>
  <c r="I62" i="5" s="1"/>
  <c r="J53" i="5"/>
  <c r="J56" i="5" s="1"/>
  <c r="J59" i="5" s="1"/>
  <c r="J62" i="5" s="1"/>
  <c r="K53" i="5"/>
  <c r="K56" i="5" s="1"/>
  <c r="K59" i="5" s="1"/>
  <c r="K62" i="5" s="1"/>
  <c r="L53" i="5"/>
  <c r="L56" i="5" s="1"/>
  <c r="L59" i="5" s="1"/>
  <c r="L62" i="5" s="1"/>
  <c r="M53" i="5"/>
  <c r="M56" i="5" s="1"/>
  <c r="M59" i="5" s="1"/>
  <c r="M62" i="5" s="1"/>
  <c r="N53" i="5"/>
  <c r="N56" i="5" s="1"/>
  <c r="N59" i="5" s="1"/>
  <c r="N62" i="5" s="1"/>
  <c r="O53" i="5"/>
  <c r="O56" i="5" s="1"/>
  <c r="O59" i="5" s="1"/>
  <c r="O62" i="5" s="1"/>
  <c r="P53" i="5"/>
  <c r="P56" i="5" s="1"/>
  <c r="P59" i="5" s="1"/>
  <c r="P62" i="5" s="1"/>
  <c r="Q53" i="5"/>
  <c r="Q56" i="5" s="1"/>
  <c r="Q59" i="5" s="1"/>
  <c r="Q62" i="5" s="1"/>
  <c r="R53" i="5"/>
  <c r="R56" i="5" s="1"/>
  <c r="R59" i="5" s="1"/>
  <c r="R62" i="5" s="1"/>
  <c r="S53" i="5"/>
  <c r="S56" i="5" s="1"/>
  <c r="S59" i="5" s="1"/>
  <c r="S62" i="5" s="1"/>
  <c r="T53" i="5"/>
  <c r="T56" i="5" s="1"/>
  <c r="T59" i="5" s="1"/>
  <c r="T62" i="5" s="1"/>
  <c r="B53" i="5"/>
  <c r="B56" i="5" s="1"/>
  <c r="B59" i="5" s="1"/>
  <c r="B62" i="5" s="1"/>
  <c r="A51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B46" i="5"/>
  <c r="A48" i="5"/>
  <c r="A47" i="5"/>
  <c r="T25" i="5" l="1"/>
  <c r="T5" i="2"/>
  <c r="T4" i="5" s="1"/>
  <c r="T6" i="2"/>
  <c r="T5" i="5" s="1"/>
  <c r="T7" i="2"/>
  <c r="T6" i="5" s="1"/>
  <c r="T8" i="2"/>
  <c r="T7" i="5" s="1"/>
  <c r="T9" i="2"/>
  <c r="T8" i="5" s="1"/>
  <c r="T10" i="2"/>
  <c r="T9" i="5" s="1"/>
  <c r="T11" i="2"/>
  <c r="T10" i="5" s="1"/>
  <c r="T12" i="2"/>
  <c r="T11" i="5" s="1"/>
  <c r="T13" i="2"/>
  <c r="T12" i="5" s="1"/>
  <c r="T14" i="2"/>
  <c r="T13" i="5" s="1"/>
  <c r="T15" i="2"/>
  <c r="T14" i="5" s="1"/>
  <c r="T16" i="2"/>
  <c r="T15" i="5" s="1"/>
  <c r="T17" i="2"/>
  <c r="T16" i="5" s="1"/>
  <c r="T18" i="2"/>
  <c r="T17" i="5" s="1"/>
  <c r="T19" i="2"/>
  <c r="T18" i="5" s="1"/>
  <c r="T20" i="2"/>
  <c r="T19" i="5" s="1"/>
  <c r="T21" i="2"/>
  <c r="T20" i="5" s="1"/>
  <c r="T22" i="2"/>
  <c r="T21" i="5" s="1"/>
  <c r="T23" i="2"/>
  <c r="T22" i="5" s="1"/>
  <c r="T24" i="2"/>
  <c r="T23" i="5" s="1"/>
  <c r="T25" i="2"/>
  <c r="T24" i="5" s="1"/>
  <c r="T26" i="2"/>
  <c r="T27" i="2"/>
  <c r="T26" i="5" s="1"/>
  <c r="T28" i="2"/>
  <c r="T27" i="5" s="1"/>
  <c r="T29" i="2"/>
  <c r="T28" i="5" s="1"/>
  <c r="T30" i="2"/>
  <c r="T29" i="5" s="1"/>
  <c r="T31" i="2"/>
  <c r="T30" i="5" s="1"/>
  <c r="T32" i="2"/>
  <c r="T31" i="5" s="1"/>
  <c r="T33" i="2"/>
  <c r="T32" i="5" s="1"/>
  <c r="T34" i="2"/>
  <c r="T33" i="5" s="1"/>
  <c r="T35" i="2"/>
  <c r="T34" i="5" s="1"/>
  <c r="T36" i="2"/>
  <c r="T35" i="5" s="1"/>
  <c r="T4" i="2"/>
  <c r="T3" i="5" s="1"/>
  <c r="CD35" i="5" l="1"/>
  <c r="CD27" i="5"/>
  <c r="CD19" i="5"/>
  <c r="CD11" i="5"/>
  <c r="CD10" i="5"/>
  <c r="CD18" i="5"/>
  <c r="CD32" i="5"/>
  <c r="CD24" i="5"/>
  <c r="CD16" i="5"/>
  <c r="CD8" i="5"/>
  <c r="CD34" i="5"/>
  <c r="CD26" i="5"/>
  <c r="CD31" i="5"/>
  <c r="CD23" i="5"/>
  <c r="CD15" i="5"/>
  <c r="CD7" i="5"/>
  <c r="CD29" i="5"/>
  <c r="CD21" i="5"/>
  <c r="CD13" i="5"/>
  <c r="CD5" i="5"/>
  <c r="CD33" i="5"/>
  <c r="CD25" i="5"/>
  <c r="CD17" i="5"/>
  <c r="CD9" i="5"/>
  <c r="CD30" i="5"/>
  <c r="CD22" i="5"/>
  <c r="CD14" i="5"/>
  <c r="CD6" i="5"/>
  <c r="CD28" i="5"/>
  <c r="CD20" i="5"/>
  <c r="CD12" i="5"/>
  <c r="CD4" i="5"/>
  <c r="BJ9" i="5"/>
  <c r="BJ17" i="5"/>
  <c r="BJ25" i="5"/>
  <c r="BJ33" i="5"/>
  <c r="BJ4" i="5"/>
  <c r="BJ12" i="5"/>
  <c r="BJ20" i="5"/>
  <c r="BJ28" i="5"/>
  <c r="BJ7" i="5"/>
  <c r="BJ15" i="5"/>
  <c r="BJ23" i="5"/>
  <c r="BJ31" i="5"/>
  <c r="BJ11" i="5"/>
  <c r="BJ19" i="5"/>
  <c r="BJ27" i="5"/>
  <c r="BJ35" i="5"/>
  <c r="BJ5" i="5"/>
  <c r="BJ21" i="5"/>
  <c r="BJ16" i="5"/>
  <c r="BJ32" i="5"/>
  <c r="BJ6" i="5"/>
  <c r="BJ22" i="5"/>
  <c r="BJ13" i="5"/>
  <c r="BJ29" i="5"/>
  <c r="BJ8" i="5"/>
  <c r="BJ18" i="5"/>
  <c r="BJ34" i="5"/>
  <c r="BJ24" i="5"/>
  <c r="BJ30" i="5"/>
  <c r="BJ10" i="5"/>
  <c r="BJ14" i="5"/>
  <c r="BJ26" i="5"/>
  <c r="T42" i="5"/>
  <c r="T48" i="5" s="1"/>
  <c r="AP8" i="5"/>
  <c r="AP16" i="5"/>
  <c r="AP24" i="5"/>
  <c r="AP32" i="5"/>
  <c r="AP11" i="5"/>
  <c r="AP19" i="5"/>
  <c r="AP27" i="5"/>
  <c r="AP35" i="5"/>
  <c r="AP6" i="5"/>
  <c r="AP14" i="5"/>
  <c r="AP22" i="5"/>
  <c r="AP30" i="5"/>
  <c r="AP7" i="5"/>
  <c r="AP15" i="5"/>
  <c r="AP23" i="5"/>
  <c r="AP31" i="5"/>
  <c r="AP10" i="5"/>
  <c r="AP18" i="5"/>
  <c r="AP26" i="5"/>
  <c r="AP34" i="5"/>
  <c r="AP13" i="5"/>
  <c r="AP20" i="5"/>
  <c r="AP9" i="5"/>
  <c r="AP21" i="5"/>
  <c r="AP28" i="5"/>
  <c r="AP29" i="5"/>
  <c r="AP17" i="5"/>
  <c r="AP25" i="5"/>
  <c r="AP4" i="5"/>
  <c r="AP33" i="5"/>
  <c r="AP5" i="5"/>
  <c r="AP12" i="5"/>
  <c r="T86" i="5"/>
  <c r="T85" i="5"/>
  <c r="T41" i="5"/>
  <c r="T54" i="5" s="1"/>
  <c r="C3" i="5"/>
  <c r="F3" i="5"/>
  <c r="G3" i="5"/>
  <c r="J3" i="5"/>
  <c r="K3" i="5"/>
  <c r="N3" i="5"/>
  <c r="R3" i="5"/>
  <c r="S3" i="5"/>
  <c r="E4" i="5"/>
  <c r="F4" i="5"/>
  <c r="I4" i="5"/>
  <c r="J4" i="5"/>
  <c r="M4" i="5"/>
  <c r="Q4" i="5"/>
  <c r="R4" i="5"/>
  <c r="D5" i="5"/>
  <c r="E5" i="5"/>
  <c r="H5" i="5"/>
  <c r="BR5" i="5" s="1"/>
  <c r="I5" i="5"/>
  <c r="L5" i="5"/>
  <c r="P5" i="5"/>
  <c r="Q5" i="5"/>
  <c r="C6" i="5"/>
  <c r="D6" i="5"/>
  <c r="G6" i="5"/>
  <c r="H6" i="5"/>
  <c r="K6" i="5"/>
  <c r="O6" i="5"/>
  <c r="P6" i="5"/>
  <c r="S6" i="5"/>
  <c r="C7" i="5"/>
  <c r="F7" i="5"/>
  <c r="G7" i="5"/>
  <c r="J7" i="5"/>
  <c r="N7" i="5"/>
  <c r="BX7" i="5" s="1"/>
  <c r="O7" i="5"/>
  <c r="R7" i="5"/>
  <c r="S7" i="5"/>
  <c r="E8" i="5"/>
  <c r="F8" i="5"/>
  <c r="I8" i="5"/>
  <c r="L8" i="5"/>
  <c r="M8" i="5"/>
  <c r="N8" i="5"/>
  <c r="Q8" i="5"/>
  <c r="R8" i="5"/>
  <c r="D9" i="5"/>
  <c r="E9" i="5"/>
  <c r="H9" i="5"/>
  <c r="I9" i="5"/>
  <c r="K9" i="5"/>
  <c r="BU9" i="5" s="1"/>
  <c r="L9" i="5"/>
  <c r="M9" i="5"/>
  <c r="P9" i="5"/>
  <c r="C10" i="5"/>
  <c r="D10" i="5"/>
  <c r="G10" i="5"/>
  <c r="H10" i="5"/>
  <c r="BR10" i="5" s="1"/>
  <c r="J10" i="5"/>
  <c r="K10" i="5"/>
  <c r="BU10" i="5" s="1"/>
  <c r="L10" i="5"/>
  <c r="O10" i="5"/>
  <c r="P10" i="5"/>
  <c r="R10" i="5"/>
  <c r="S10" i="5"/>
  <c r="CC10" i="5" s="1"/>
  <c r="C11" i="5"/>
  <c r="F11" i="5"/>
  <c r="BP11" i="5" s="1"/>
  <c r="J11" i="5"/>
  <c r="K11" i="5"/>
  <c r="BU11" i="5" s="1"/>
  <c r="N11" i="5"/>
  <c r="BX11" i="5" s="1"/>
  <c r="O11" i="5"/>
  <c r="Q11" i="5"/>
  <c r="R11" i="5"/>
  <c r="CB11" i="5" s="1"/>
  <c r="S11" i="5"/>
  <c r="E12" i="5"/>
  <c r="H12" i="5"/>
  <c r="BR12" i="5" s="1"/>
  <c r="I12" i="5"/>
  <c r="J12" i="5"/>
  <c r="M12" i="5"/>
  <c r="N12" i="5"/>
  <c r="BX12" i="5" s="1"/>
  <c r="Q12" i="5"/>
  <c r="R12" i="5"/>
  <c r="D13" i="5"/>
  <c r="E13" i="5"/>
  <c r="G13" i="5"/>
  <c r="H13" i="5"/>
  <c r="I13" i="5"/>
  <c r="L13" i="5"/>
  <c r="P13" i="5"/>
  <c r="Q13" i="5"/>
  <c r="C14" i="5"/>
  <c r="D14" i="5"/>
  <c r="F14" i="5"/>
  <c r="G14" i="5"/>
  <c r="H14" i="5"/>
  <c r="K14" i="5"/>
  <c r="L14" i="5"/>
  <c r="N14" i="5"/>
  <c r="BX14" i="5" s="1"/>
  <c r="O14" i="5"/>
  <c r="P14" i="5"/>
  <c r="BZ14" i="5" s="1"/>
  <c r="S14" i="5"/>
  <c r="F15" i="5"/>
  <c r="G15" i="5"/>
  <c r="J15" i="5"/>
  <c r="K15" i="5"/>
  <c r="BU15" i="5" s="1"/>
  <c r="M15" i="5"/>
  <c r="N15" i="5"/>
  <c r="BX15" i="5" s="1"/>
  <c r="O15" i="5"/>
  <c r="R15" i="5"/>
  <c r="D16" i="5"/>
  <c r="E16" i="5"/>
  <c r="F16" i="5"/>
  <c r="I16" i="5"/>
  <c r="J16" i="5"/>
  <c r="M16" i="5"/>
  <c r="N16" i="5"/>
  <c r="BX16" i="5" s="1"/>
  <c r="Q16" i="5"/>
  <c r="R16" i="5"/>
  <c r="C17" i="5"/>
  <c r="D17" i="5"/>
  <c r="E17" i="5"/>
  <c r="H17" i="5"/>
  <c r="L17" i="5"/>
  <c r="M17" i="5"/>
  <c r="P17" i="5"/>
  <c r="Q17" i="5"/>
  <c r="S17" i="5"/>
  <c r="C18" i="5"/>
  <c r="D18" i="5"/>
  <c r="G18" i="5"/>
  <c r="H18" i="5"/>
  <c r="BR18" i="5" s="1"/>
  <c r="J18" i="5"/>
  <c r="K18" i="5"/>
  <c r="BU18" i="5" s="1"/>
  <c r="L18" i="5"/>
  <c r="O18" i="5"/>
  <c r="S18" i="5"/>
  <c r="C19" i="5"/>
  <c r="F19" i="5"/>
  <c r="BP19" i="5" s="1"/>
  <c r="G19" i="5"/>
  <c r="BQ19" i="5" s="1"/>
  <c r="I19" i="5"/>
  <c r="BS19" i="5" s="1"/>
  <c r="J19" i="5"/>
  <c r="K19" i="5"/>
  <c r="BU19" i="5" s="1"/>
  <c r="N19" i="5"/>
  <c r="BX19" i="5" s="1"/>
  <c r="Q19" i="5"/>
  <c r="R19" i="5"/>
  <c r="CB19" i="5" s="1"/>
  <c r="S19" i="5"/>
  <c r="CC19" i="5" s="1"/>
  <c r="E20" i="5"/>
  <c r="F20" i="5"/>
  <c r="BP20" i="5" s="1"/>
  <c r="I20" i="5"/>
  <c r="J20" i="5"/>
  <c r="M20" i="5"/>
  <c r="N20" i="5"/>
  <c r="BX20" i="5" s="1"/>
  <c r="P20" i="5"/>
  <c r="Q20" i="5"/>
  <c r="R20" i="5"/>
  <c r="D21" i="5"/>
  <c r="H21" i="5"/>
  <c r="I21" i="5"/>
  <c r="L21" i="5"/>
  <c r="M21" i="5"/>
  <c r="O21" i="5"/>
  <c r="P21" i="5"/>
  <c r="Q21" i="5"/>
  <c r="C22" i="5"/>
  <c r="D22" i="5"/>
  <c r="F22" i="5"/>
  <c r="G22" i="5"/>
  <c r="H22" i="5"/>
  <c r="K22" i="5"/>
  <c r="BU22" i="5" s="1"/>
  <c r="O22" i="5"/>
  <c r="P22" i="5"/>
  <c r="BZ22" i="5" s="1"/>
  <c r="S22" i="5"/>
  <c r="CC22" i="5" s="1"/>
  <c r="C23" i="5"/>
  <c r="E23" i="5"/>
  <c r="F23" i="5"/>
  <c r="G23" i="5"/>
  <c r="J23" i="5"/>
  <c r="M23" i="5"/>
  <c r="N23" i="5"/>
  <c r="BX23" i="5" s="1"/>
  <c r="O23" i="5"/>
  <c r="R23" i="5"/>
  <c r="S23" i="5"/>
  <c r="E24" i="5"/>
  <c r="F24" i="5"/>
  <c r="I24" i="5"/>
  <c r="J24" i="5"/>
  <c r="L24" i="5"/>
  <c r="M24" i="5"/>
  <c r="N24" i="5"/>
  <c r="BX24" i="5" s="1"/>
  <c r="Q24" i="5"/>
  <c r="D25" i="5"/>
  <c r="E25" i="5"/>
  <c r="H25" i="5"/>
  <c r="I25" i="5"/>
  <c r="K25" i="5"/>
  <c r="BU25" i="5" s="1"/>
  <c r="L25" i="5"/>
  <c r="M25" i="5"/>
  <c r="P25" i="5"/>
  <c r="Q25" i="5"/>
  <c r="S25" i="5"/>
  <c r="CC25" i="5" s="1"/>
  <c r="C26" i="5"/>
  <c r="BM26" i="5" s="1"/>
  <c r="D26" i="5"/>
  <c r="G26" i="5"/>
  <c r="K26" i="5"/>
  <c r="BU26" i="5" s="1"/>
  <c r="L26" i="5"/>
  <c r="O26" i="5"/>
  <c r="P26" i="5"/>
  <c r="R26" i="5"/>
  <c r="S26" i="5"/>
  <c r="CC26" i="5" s="1"/>
  <c r="C27" i="5"/>
  <c r="F27" i="5"/>
  <c r="BP27" i="5" s="1"/>
  <c r="I27" i="5"/>
  <c r="BS27" i="5" s="1"/>
  <c r="J27" i="5"/>
  <c r="K27" i="5"/>
  <c r="BU27" i="5" s="1"/>
  <c r="N27" i="5"/>
  <c r="BX27" i="5" s="1"/>
  <c r="O27" i="5"/>
  <c r="R27" i="5"/>
  <c r="S27" i="5"/>
  <c r="E28" i="5"/>
  <c r="F28" i="5"/>
  <c r="BP28" i="5" s="1"/>
  <c r="H28" i="5"/>
  <c r="I28" i="5"/>
  <c r="J28" i="5"/>
  <c r="M28" i="5"/>
  <c r="Q28" i="5"/>
  <c r="R28" i="5"/>
  <c r="D29" i="5"/>
  <c r="E29" i="5"/>
  <c r="G29" i="5"/>
  <c r="H29" i="5"/>
  <c r="I29" i="5"/>
  <c r="L29" i="5"/>
  <c r="M29" i="5"/>
  <c r="O29" i="5"/>
  <c r="P29" i="5"/>
  <c r="BZ29" i="5" s="1"/>
  <c r="Q29" i="5"/>
  <c r="C30" i="5"/>
  <c r="G30" i="5"/>
  <c r="H30" i="5"/>
  <c r="K30" i="5"/>
  <c r="BU30" i="5" s="1"/>
  <c r="L30" i="5"/>
  <c r="N30" i="5"/>
  <c r="BX30" i="5" s="1"/>
  <c r="O30" i="5"/>
  <c r="P30" i="5"/>
  <c r="S30" i="5"/>
  <c r="E31" i="5"/>
  <c r="F31" i="5"/>
  <c r="G31" i="5"/>
  <c r="J31" i="5"/>
  <c r="K31" i="5"/>
  <c r="BU31" i="5" s="1"/>
  <c r="N31" i="5"/>
  <c r="BX31" i="5" s="1"/>
  <c r="O31" i="5"/>
  <c r="R31" i="5"/>
  <c r="S31" i="5"/>
  <c r="D32" i="5"/>
  <c r="E32" i="5"/>
  <c r="F32" i="5"/>
  <c r="I32" i="5"/>
  <c r="M32" i="5"/>
  <c r="N32" i="5"/>
  <c r="BX32" i="5" s="1"/>
  <c r="Q32" i="5"/>
  <c r="R32" i="5"/>
  <c r="C33" i="5"/>
  <c r="D33" i="5"/>
  <c r="E33" i="5"/>
  <c r="H33" i="5"/>
  <c r="I33" i="5"/>
  <c r="BS33" i="5" s="1"/>
  <c r="K33" i="5"/>
  <c r="BU33" i="5" s="1"/>
  <c r="L33" i="5"/>
  <c r="M33" i="5"/>
  <c r="P33" i="5"/>
  <c r="C34" i="5"/>
  <c r="D34" i="5"/>
  <c r="G34" i="5"/>
  <c r="H34" i="5"/>
  <c r="BR34" i="5" s="1"/>
  <c r="J34" i="5"/>
  <c r="K34" i="5"/>
  <c r="BU34" i="5" s="1"/>
  <c r="L34" i="5"/>
  <c r="O34" i="5"/>
  <c r="R34" i="5"/>
  <c r="S34" i="5"/>
  <c r="CC34" i="5" s="1"/>
  <c r="C35" i="5"/>
  <c r="BM35" i="5" s="1"/>
  <c r="F35" i="5"/>
  <c r="BP35" i="5" s="1"/>
  <c r="G35" i="5"/>
  <c r="BQ35" i="5" s="1"/>
  <c r="J35" i="5"/>
  <c r="K35" i="5"/>
  <c r="BU35" i="5" s="1"/>
  <c r="N35" i="5"/>
  <c r="BX35" i="5" s="1"/>
  <c r="O35" i="5"/>
  <c r="Q35" i="5"/>
  <c r="R35" i="5"/>
  <c r="CB35" i="5" s="1"/>
  <c r="S35" i="5"/>
  <c r="CC35" i="5" s="1"/>
  <c r="B6" i="5"/>
  <c r="B10" i="5"/>
  <c r="B11" i="5"/>
  <c r="B14" i="5"/>
  <c r="B15" i="5"/>
  <c r="B17" i="5"/>
  <c r="B18" i="5"/>
  <c r="B19" i="5"/>
  <c r="B22" i="5"/>
  <c r="B23" i="5"/>
  <c r="B25" i="5"/>
  <c r="B26" i="5"/>
  <c r="B27" i="5"/>
  <c r="B30" i="5"/>
  <c r="B34" i="5"/>
  <c r="B35" i="5"/>
  <c r="C4" i="2"/>
  <c r="D4" i="2"/>
  <c r="D3" i="5" s="1"/>
  <c r="E4" i="2"/>
  <c r="E3" i="5" s="1"/>
  <c r="F4" i="2"/>
  <c r="G4" i="2"/>
  <c r="H4" i="2"/>
  <c r="H3" i="5" s="1"/>
  <c r="I4" i="2"/>
  <c r="I3" i="5" s="1"/>
  <c r="J4" i="2"/>
  <c r="K4" i="2"/>
  <c r="L4" i="2"/>
  <c r="L3" i="5" s="1"/>
  <c r="M4" i="2"/>
  <c r="M3" i="5" s="1"/>
  <c r="N4" i="2"/>
  <c r="O4" i="2"/>
  <c r="O3" i="5" s="1"/>
  <c r="P4" i="2"/>
  <c r="P3" i="5" s="1"/>
  <c r="Q4" i="2"/>
  <c r="Q3" i="5" s="1"/>
  <c r="R4" i="2"/>
  <c r="S4" i="2"/>
  <c r="C5" i="2"/>
  <c r="C4" i="5" s="1"/>
  <c r="D5" i="2"/>
  <c r="D4" i="5" s="1"/>
  <c r="E5" i="2"/>
  <c r="F5" i="2"/>
  <c r="G5" i="2"/>
  <c r="G4" i="5" s="1"/>
  <c r="H5" i="2"/>
  <c r="H4" i="5" s="1"/>
  <c r="BR4" i="5" s="1"/>
  <c r="I5" i="2"/>
  <c r="J5" i="2"/>
  <c r="K5" i="2"/>
  <c r="K4" i="5" s="1"/>
  <c r="BU4" i="5" s="1"/>
  <c r="L5" i="2"/>
  <c r="L4" i="5" s="1"/>
  <c r="M5" i="2"/>
  <c r="N5" i="2"/>
  <c r="N4" i="5" s="1"/>
  <c r="BX4" i="5" s="1"/>
  <c r="O5" i="2"/>
  <c r="O4" i="5" s="1"/>
  <c r="P5" i="2"/>
  <c r="P4" i="5" s="1"/>
  <c r="BZ4" i="5" s="1"/>
  <c r="Q5" i="2"/>
  <c r="R5" i="2"/>
  <c r="S5" i="2"/>
  <c r="S4" i="5" s="1"/>
  <c r="C6" i="2"/>
  <c r="C5" i="5" s="1"/>
  <c r="D6" i="2"/>
  <c r="E6" i="2"/>
  <c r="F6" i="2"/>
  <c r="F5" i="5" s="1"/>
  <c r="G6" i="2"/>
  <c r="G5" i="5" s="1"/>
  <c r="H6" i="2"/>
  <c r="I6" i="2"/>
  <c r="J6" i="2"/>
  <c r="J5" i="5" s="1"/>
  <c r="K6" i="2"/>
  <c r="K5" i="5" s="1"/>
  <c r="BU5" i="5" s="1"/>
  <c r="L6" i="2"/>
  <c r="M6" i="2"/>
  <c r="M5" i="5" s="1"/>
  <c r="N6" i="2"/>
  <c r="N5" i="5" s="1"/>
  <c r="O6" i="2"/>
  <c r="O5" i="5" s="1"/>
  <c r="P6" i="2"/>
  <c r="Q6" i="2"/>
  <c r="R6" i="2"/>
  <c r="R5" i="5" s="1"/>
  <c r="S6" i="2"/>
  <c r="S5" i="5" s="1"/>
  <c r="C7" i="2"/>
  <c r="D7" i="2"/>
  <c r="E7" i="2"/>
  <c r="E6" i="5" s="1"/>
  <c r="F7" i="2"/>
  <c r="F6" i="5" s="1"/>
  <c r="BP6" i="5" s="1"/>
  <c r="G7" i="2"/>
  <c r="H7" i="2"/>
  <c r="I7" i="2"/>
  <c r="I6" i="5" s="1"/>
  <c r="J7" i="2"/>
  <c r="J6" i="5" s="1"/>
  <c r="K7" i="2"/>
  <c r="L7" i="2"/>
  <c r="L6" i="5" s="1"/>
  <c r="BV6" i="5" s="1"/>
  <c r="M7" i="2"/>
  <c r="M6" i="5" s="1"/>
  <c r="N7" i="2"/>
  <c r="N6" i="5" s="1"/>
  <c r="BX6" i="5" s="1"/>
  <c r="O7" i="2"/>
  <c r="P7" i="2"/>
  <c r="Q7" i="2"/>
  <c r="Q6" i="5" s="1"/>
  <c r="R7" i="2"/>
  <c r="R6" i="5" s="1"/>
  <c r="S7" i="2"/>
  <c r="C8" i="2"/>
  <c r="D8" i="2"/>
  <c r="D7" i="5" s="1"/>
  <c r="E8" i="2"/>
  <c r="E7" i="5" s="1"/>
  <c r="F8" i="2"/>
  <c r="G8" i="2"/>
  <c r="H8" i="2"/>
  <c r="H7" i="5" s="1"/>
  <c r="I8" i="2"/>
  <c r="I7" i="5" s="1"/>
  <c r="J8" i="2"/>
  <c r="K8" i="2"/>
  <c r="K7" i="5" s="1"/>
  <c r="BU7" i="5" s="1"/>
  <c r="L8" i="2"/>
  <c r="L7" i="5" s="1"/>
  <c r="M8" i="2"/>
  <c r="M7" i="5" s="1"/>
  <c r="N8" i="2"/>
  <c r="O8" i="2"/>
  <c r="P8" i="2"/>
  <c r="P7" i="5" s="1"/>
  <c r="Q8" i="2"/>
  <c r="Q7" i="5" s="1"/>
  <c r="R8" i="2"/>
  <c r="S8" i="2"/>
  <c r="C9" i="2"/>
  <c r="C8" i="5" s="1"/>
  <c r="D9" i="2"/>
  <c r="D8" i="5" s="1"/>
  <c r="E9" i="2"/>
  <c r="F9" i="2"/>
  <c r="G9" i="2"/>
  <c r="G8" i="5" s="1"/>
  <c r="H9" i="2"/>
  <c r="H8" i="5" s="1"/>
  <c r="I9" i="2"/>
  <c r="J9" i="2"/>
  <c r="J8" i="5" s="1"/>
  <c r="K9" i="2"/>
  <c r="K8" i="5" s="1"/>
  <c r="BU8" i="5" s="1"/>
  <c r="L9" i="2"/>
  <c r="M9" i="2"/>
  <c r="N9" i="2"/>
  <c r="O9" i="2"/>
  <c r="O8" i="5" s="1"/>
  <c r="P9" i="2"/>
  <c r="P8" i="5" s="1"/>
  <c r="Q9" i="2"/>
  <c r="R9" i="2"/>
  <c r="S9" i="2"/>
  <c r="S8" i="5" s="1"/>
  <c r="C10" i="2"/>
  <c r="C9" i="5" s="1"/>
  <c r="BM9" i="5" s="1"/>
  <c r="D10" i="2"/>
  <c r="E10" i="2"/>
  <c r="F10" i="2"/>
  <c r="F9" i="5" s="1"/>
  <c r="G10" i="2"/>
  <c r="G9" i="5" s="1"/>
  <c r="H10" i="2"/>
  <c r="I10" i="2"/>
  <c r="J10" i="2"/>
  <c r="J9" i="5" s="1"/>
  <c r="K10" i="2"/>
  <c r="L10" i="2"/>
  <c r="M10" i="2"/>
  <c r="N10" i="2"/>
  <c r="N9" i="5" s="1"/>
  <c r="O10" i="2"/>
  <c r="O9" i="5" s="1"/>
  <c r="P10" i="2"/>
  <c r="Q10" i="2"/>
  <c r="Q9" i="5" s="1"/>
  <c r="R10" i="2"/>
  <c r="R9" i="5" s="1"/>
  <c r="S10" i="2"/>
  <c r="S9" i="5" s="1"/>
  <c r="CC9" i="5" s="1"/>
  <c r="C11" i="2"/>
  <c r="D11" i="2"/>
  <c r="E11" i="2"/>
  <c r="E10" i="5" s="1"/>
  <c r="F11" i="2"/>
  <c r="F10" i="5" s="1"/>
  <c r="G11" i="2"/>
  <c r="H11" i="2"/>
  <c r="I11" i="2"/>
  <c r="I10" i="5" s="1"/>
  <c r="J11" i="2"/>
  <c r="K11" i="2"/>
  <c r="L11" i="2"/>
  <c r="M11" i="2"/>
  <c r="M10" i="5" s="1"/>
  <c r="N11" i="2"/>
  <c r="N10" i="5" s="1"/>
  <c r="BX10" i="5" s="1"/>
  <c r="O11" i="2"/>
  <c r="P11" i="2"/>
  <c r="Q11" i="2"/>
  <c r="Q10" i="5" s="1"/>
  <c r="R11" i="2"/>
  <c r="S11" i="2"/>
  <c r="C12" i="2"/>
  <c r="D12" i="2"/>
  <c r="D11" i="5" s="1"/>
  <c r="BN11" i="5" s="1"/>
  <c r="E12" i="2"/>
  <c r="E11" i="5" s="1"/>
  <c r="BO11" i="5" s="1"/>
  <c r="F12" i="2"/>
  <c r="G12" i="2"/>
  <c r="G11" i="5" s="1"/>
  <c r="H12" i="2"/>
  <c r="H11" i="5" s="1"/>
  <c r="BR11" i="5" s="1"/>
  <c r="I12" i="2"/>
  <c r="I11" i="5" s="1"/>
  <c r="BS11" i="5" s="1"/>
  <c r="J12" i="2"/>
  <c r="K12" i="2"/>
  <c r="L12" i="2"/>
  <c r="L11" i="5" s="1"/>
  <c r="M12" i="2"/>
  <c r="M11" i="5" s="1"/>
  <c r="BW11" i="5" s="1"/>
  <c r="N12" i="2"/>
  <c r="O12" i="2"/>
  <c r="P12" i="2"/>
  <c r="P11" i="5" s="1"/>
  <c r="BZ11" i="5" s="1"/>
  <c r="Q12" i="2"/>
  <c r="R12" i="2"/>
  <c r="S12" i="2"/>
  <c r="C13" i="2"/>
  <c r="C12" i="5" s="1"/>
  <c r="D13" i="2"/>
  <c r="D12" i="5" s="1"/>
  <c r="BN12" i="5" s="1"/>
  <c r="E13" i="2"/>
  <c r="F13" i="2"/>
  <c r="F12" i="5" s="1"/>
  <c r="G13" i="2"/>
  <c r="G12" i="5" s="1"/>
  <c r="H13" i="2"/>
  <c r="I13" i="2"/>
  <c r="J13" i="2"/>
  <c r="K13" i="2"/>
  <c r="K12" i="5" s="1"/>
  <c r="BU12" i="5" s="1"/>
  <c r="L13" i="2"/>
  <c r="L12" i="5" s="1"/>
  <c r="M13" i="2"/>
  <c r="N13" i="2"/>
  <c r="O13" i="2"/>
  <c r="O12" i="5" s="1"/>
  <c r="P13" i="2"/>
  <c r="P12" i="5" s="1"/>
  <c r="BZ12" i="5" s="1"/>
  <c r="Q13" i="2"/>
  <c r="R13" i="2"/>
  <c r="S13" i="2"/>
  <c r="S12" i="5" s="1"/>
  <c r="C14" i="2"/>
  <c r="C13" i="5" s="1"/>
  <c r="D14" i="2"/>
  <c r="E14" i="2"/>
  <c r="F14" i="2"/>
  <c r="F13" i="5" s="1"/>
  <c r="G14" i="2"/>
  <c r="H14" i="2"/>
  <c r="I14" i="2"/>
  <c r="J14" i="2"/>
  <c r="J13" i="5" s="1"/>
  <c r="K14" i="2"/>
  <c r="K13" i="5" s="1"/>
  <c r="BU13" i="5" s="1"/>
  <c r="L14" i="2"/>
  <c r="M14" i="2"/>
  <c r="M13" i="5" s="1"/>
  <c r="N14" i="2"/>
  <c r="N13" i="5" s="1"/>
  <c r="BX13" i="5" s="1"/>
  <c r="O14" i="2"/>
  <c r="O13" i="5" s="1"/>
  <c r="P14" i="2"/>
  <c r="Q14" i="2"/>
  <c r="R14" i="2"/>
  <c r="R13" i="5" s="1"/>
  <c r="S14" i="2"/>
  <c r="S13" i="5" s="1"/>
  <c r="C15" i="2"/>
  <c r="D15" i="2"/>
  <c r="E15" i="2"/>
  <c r="E14" i="5" s="1"/>
  <c r="F15" i="2"/>
  <c r="G15" i="2"/>
  <c r="H15" i="2"/>
  <c r="I15" i="2"/>
  <c r="I14" i="5" s="1"/>
  <c r="J15" i="2"/>
  <c r="J14" i="5" s="1"/>
  <c r="K15" i="2"/>
  <c r="L15" i="2"/>
  <c r="M15" i="2"/>
  <c r="M14" i="5" s="1"/>
  <c r="N15" i="2"/>
  <c r="O15" i="2"/>
  <c r="P15" i="2"/>
  <c r="Q15" i="2"/>
  <c r="Q14" i="5" s="1"/>
  <c r="R15" i="2"/>
  <c r="R14" i="5" s="1"/>
  <c r="S15" i="2"/>
  <c r="C16" i="2"/>
  <c r="C15" i="5" s="1"/>
  <c r="D16" i="2"/>
  <c r="D15" i="5" s="1"/>
  <c r="E16" i="2"/>
  <c r="E15" i="5" s="1"/>
  <c r="F16" i="2"/>
  <c r="G16" i="2"/>
  <c r="H16" i="2"/>
  <c r="H15" i="5" s="1"/>
  <c r="I16" i="2"/>
  <c r="I15" i="5" s="1"/>
  <c r="J16" i="2"/>
  <c r="K16" i="2"/>
  <c r="L16" i="2"/>
  <c r="L15" i="5" s="1"/>
  <c r="M16" i="2"/>
  <c r="N16" i="2"/>
  <c r="O16" i="2"/>
  <c r="P16" i="2"/>
  <c r="P15" i="5" s="1"/>
  <c r="Q16" i="2"/>
  <c r="Q15" i="5" s="1"/>
  <c r="R16" i="2"/>
  <c r="S16" i="2"/>
  <c r="S15" i="5" s="1"/>
  <c r="CC15" i="5" s="1"/>
  <c r="C17" i="2"/>
  <c r="C16" i="5" s="1"/>
  <c r="D17" i="2"/>
  <c r="E17" i="2"/>
  <c r="F17" i="2"/>
  <c r="G17" i="2"/>
  <c r="G16" i="5" s="1"/>
  <c r="H17" i="2"/>
  <c r="H16" i="5" s="1"/>
  <c r="I17" i="2"/>
  <c r="J17" i="2"/>
  <c r="K17" i="2"/>
  <c r="K16" i="5" s="1"/>
  <c r="BU16" i="5" s="1"/>
  <c r="L17" i="2"/>
  <c r="L16" i="5" s="1"/>
  <c r="BV16" i="5" s="1"/>
  <c r="M17" i="2"/>
  <c r="N17" i="2"/>
  <c r="O17" i="2"/>
  <c r="O16" i="5" s="1"/>
  <c r="P17" i="2"/>
  <c r="P16" i="5" s="1"/>
  <c r="Q17" i="2"/>
  <c r="R17" i="2"/>
  <c r="S17" i="2"/>
  <c r="S16" i="5" s="1"/>
  <c r="C18" i="2"/>
  <c r="D18" i="2"/>
  <c r="E18" i="2"/>
  <c r="F18" i="2"/>
  <c r="F17" i="5" s="1"/>
  <c r="G18" i="2"/>
  <c r="G17" i="5" s="1"/>
  <c r="H18" i="2"/>
  <c r="I18" i="2"/>
  <c r="I17" i="5" s="1"/>
  <c r="J18" i="2"/>
  <c r="J17" i="5" s="1"/>
  <c r="K18" i="2"/>
  <c r="K17" i="5" s="1"/>
  <c r="BU17" i="5" s="1"/>
  <c r="L18" i="2"/>
  <c r="M18" i="2"/>
  <c r="N18" i="2"/>
  <c r="N17" i="5" s="1"/>
  <c r="BX17" i="5" s="1"/>
  <c r="O18" i="2"/>
  <c r="O17" i="5" s="1"/>
  <c r="P18" i="2"/>
  <c r="Q18" i="2"/>
  <c r="R18" i="2"/>
  <c r="R17" i="5" s="1"/>
  <c r="S18" i="2"/>
  <c r="C19" i="2"/>
  <c r="D19" i="2"/>
  <c r="E19" i="2"/>
  <c r="E18" i="5" s="1"/>
  <c r="F19" i="2"/>
  <c r="F18" i="5" s="1"/>
  <c r="G19" i="2"/>
  <c r="H19" i="2"/>
  <c r="I19" i="2"/>
  <c r="I18" i="5" s="1"/>
  <c r="J19" i="2"/>
  <c r="K19" i="2"/>
  <c r="L19" i="2"/>
  <c r="M19" i="2"/>
  <c r="M18" i="5" s="1"/>
  <c r="N19" i="2"/>
  <c r="N18" i="5" s="1"/>
  <c r="BX18" i="5" s="1"/>
  <c r="O19" i="2"/>
  <c r="P19" i="2"/>
  <c r="P18" i="5" s="1"/>
  <c r="Q19" i="2"/>
  <c r="Q18" i="5" s="1"/>
  <c r="R19" i="2"/>
  <c r="R18" i="5" s="1"/>
  <c r="S19" i="2"/>
  <c r="C20" i="2"/>
  <c r="D20" i="2"/>
  <c r="D19" i="5" s="1"/>
  <c r="BN19" i="5" s="1"/>
  <c r="E20" i="2"/>
  <c r="E19" i="5" s="1"/>
  <c r="BO19" i="5" s="1"/>
  <c r="F20" i="2"/>
  <c r="G20" i="2"/>
  <c r="H20" i="2"/>
  <c r="H19" i="5" s="1"/>
  <c r="BR19" i="5" s="1"/>
  <c r="I20" i="2"/>
  <c r="J20" i="2"/>
  <c r="K20" i="2"/>
  <c r="L20" i="2"/>
  <c r="L19" i="5" s="1"/>
  <c r="M20" i="2"/>
  <c r="M19" i="5" s="1"/>
  <c r="BW19" i="5" s="1"/>
  <c r="N20" i="2"/>
  <c r="O20" i="2"/>
  <c r="O19" i="5" s="1"/>
  <c r="BY19" i="5" s="1"/>
  <c r="P20" i="2"/>
  <c r="P19" i="5" s="1"/>
  <c r="BZ19" i="5" s="1"/>
  <c r="Q20" i="2"/>
  <c r="R20" i="2"/>
  <c r="S20" i="2"/>
  <c r="C21" i="2"/>
  <c r="C20" i="5" s="1"/>
  <c r="D21" i="2"/>
  <c r="D20" i="5" s="1"/>
  <c r="BN20" i="5" s="1"/>
  <c r="E21" i="2"/>
  <c r="F21" i="2"/>
  <c r="G21" i="2"/>
  <c r="G20" i="5" s="1"/>
  <c r="H21" i="2"/>
  <c r="H20" i="5" s="1"/>
  <c r="BR20" i="5" s="1"/>
  <c r="I21" i="2"/>
  <c r="J21" i="2"/>
  <c r="K21" i="2"/>
  <c r="K20" i="5" s="1"/>
  <c r="BU20" i="5" s="1"/>
  <c r="L21" i="2"/>
  <c r="L20" i="5" s="1"/>
  <c r="M21" i="2"/>
  <c r="N21" i="2"/>
  <c r="O21" i="2"/>
  <c r="O20" i="5" s="1"/>
  <c r="P21" i="2"/>
  <c r="Q21" i="2"/>
  <c r="R21" i="2"/>
  <c r="S21" i="2"/>
  <c r="S20" i="5" s="1"/>
  <c r="CC20" i="5" s="1"/>
  <c r="C22" i="2"/>
  <c r="C21" i="5" s="1"/>
  <c r="D22" i="2"/>
  <c r="E22" i="2"/>
  <c r="E21" i="5" s="1"/>
  <c r="F22" i="2"/>
  <c r="F21" i="5" s="1"/>
  <c r="G22" i="2"/>
  <c r="G21" i="5" s="1"/>
  <c r="H22" i="2"/>
  <c r="I22" i="2"/>
  <c r="J22" i="2"/>
  <c r="J21" i="5" s="1"/>
  <c r="K22" i="2"/>
  <c r="K21" i="5" s="1"/>
  <c r="BU21" i="5" s="1"/>
  <c r="L22" i="2"/>
  <c r="M22" i="2"/>
  <c r="N22" i="2"/>
  <c r="N21" i="5" s="1"/>
  <c r="BX21" i="5" s="1"/>
  <c r="O22" i="2"/>
  <c r="P22" i="2"/>
  <c r="Q22" i="2"/>
  <c r="R22" i="2"/>
  <c r="R21" i="5" s="1"/>
  <c r="S22" i="2"/>
  <c r="S21" i="5" s="1"/>
  <c r="CC21" i="5" s="1"/>
  <c r="C23" i="2"/>
  <c r="D23" i="2"/>
  <c r="E23" i="2"/>
  <c r="E22" i="5" s="1"/>
  <c r="F23" i="2"/>
  <c r="G23" i="2"/>
  <c r="H23" i="2"/>
  <c r="I23" i="2"/>
  <c r="I22" i="5" s="1"/>
  <c r="J23" i="2"/>
  <c r="J22" i="5" s="1"/>
  <c r="K23" i="2"/>
  <c r="L23" i="2"/>
  <c r="L22" i="5" s="1"/>
  <c r="BV22" i="5" s="1"/>
  <c r="M23" i="2"/>
  <c r="M22" i="5" s="1"/>
  <c r="N23" i="2"/>
  <c r="N22" i="5" s="1"/>
  <c r="BX22" i="5" s="1"/>
  <c r="O23" i="2"/>
  <c r="P23" i="2"/>
  <c r="Q23" i="2"/>
  <c r="Q22" i="5" s="1"/>
  <c r="R23" i="2"/>
  <c r="R22" i="5" s="1"/>
  <c r="S23" i="2"/>
  <c r="C24" i="2"/>
  <c r="D24" i="2"/>
  <c r="D23" i="5" s="1"/>
  <c r="E24" i="2"/>
  <c r="F24" i="2"/>
  <c r="G24" i="2"/>
  <c r="H24" i="2"/>
  <c r="H23" i="5" s="1"/>
  <c r="I24" i="2"/>
  <c r="I23" i="5" s="1"/>
  <c r="J24" i="2"/>
  <c r="K24" i="2"/>
  <c r="K23" i="5" s="1"/>
  <c r="BU23" i="5" s="1"/>
  <c r="L24" i="2"/>
  <c r="L23" i="5" s="1"/>
  <c r="M24" i="2"/>
  <c r="N24" i="2"/>
  <c r="O24" i="2"/>
  <c r="P24" i="2"/>
  <c r="P23" i="5" s="1"/>
  <c r="Q24" i="2"/>
  <c r="Q23" i="5" s="1"/>
  <c r="R24" i="2"/>
  <c r="S24" i="2"/>
  <c r="C25" i="2"/>
  <c r="C24" i="5" s="1"/>
  <c r="D25" i="2"/>
  <c r="D24" i="5" s="1"/>
  <c r="BN24" i="5" s="1"/>
  <c r="E25" i="2"/>
  <c r="F25" i="2"/>
  <c r="G25" i="2"/>
  <c r="G24" i="5" s="1"/>
  <c r="H25" i="2"/>
  <c r="H24" i="5" s="1"/>
  <c r="I25" i="2"/>
  <c r="J25" i="2"/>
  <c r="K25" i="2"/>
  <c r="K24" i="5" s="1"/>
  <c r="BU24" i="5" s="1"/>
  <c r="L25" i="2"/>
  <c r="M25" i="2"/>
  <c r="N25" i="2"/>
  <c r="O25" i="2"/>
  <c r="O24" i="5" s="1"/>
  <c r="P25" i="2"/>
  <c r="P24" i="5" s="1"/>
  <c r="Q25" i="2"/>
  <c r="R25" i="2"/>
  <c r="R24" i="5" s="1"/>
  <c r="S25" i="2"/>
  <c r="S24" i="5" s="1"/>
  <c r="C26" i="2"/>
  <c r="C25" i="5" s="1"/>
  <c r="BM25" i="5" s="1"/>
  <c r="D26" i="2"/>
  <c r="E26" i="2"/>
  <c r="F26" i="2"/>
  <c r="F25" i="5" s="1"/>
  <c r="G26" i="2"/>
  <c r="G25" i="5" s="1"/>
  <c r="H26" i="2"/>
  <c r="I26" i="2"/>
  <c r="J26" i="2"/>
  <c r="J25" i="5" s="1"/>
  <c r="K26" i="2"/>
  <c r="L26" i="2"/>
  <c r="M26" i="2"/>
  <c r="N26" i="2"/>
  <c r="N25" i="5" s="1"/>
  <c r="BX25" i="5" s="1"/>
  <c r="O26" i="2"/>
  <c r="O25" i="5" s="1"/>
  <c r="P26" i="2"/>
  <c r="Q26" i="2"/>
  <c r="R26" i="2"/>
  <c r="R25" i="5" s="1"/>
  <c r="S26" i="2"/>
  <c r="C27" i="2"/>
  <c r="D27" i="2"/>
  <c r="E27" i="2"/>
  <c r="E26" i="5" s="1"/>
  <c r="F27" i="2"/>
  <c r="F26" i="5" s="1"/>
  <c r="G27" i="2"/>
  <c r="H27" i="2"/>
  <c r="H26" i="5" s="1"/>
  <c r="I27" i="2"/>
  <c r="I26" i="5" s="1"/>
  <c r="J27" i="2"/>
  <c r="J26" i="5" s="1"/>
  <c r="K27" i="2"/>
  <c r="L27" i="2"/>
  <c r="M27" i="2"/>
  <c r="M26" i="5" s="1"/>
  <c r="N27" i="2"/>
  <c r="N26" i="5" s="1"/>
  <c r="BX26" i="5" s="1"/>
  <c r="O27" i="2"/>
  <c r="P27" i="2"/>
  <c r="Q27" i="2"/>
  <c r="Q26" i="5" s="1"/>
  <c r="R27" i="2"/>
  <c r="S27" i="2"/>
  <c r="C28" i="2"/>
  <c r="D28" i="2"/>
  <c r="D27" i="5" s="1"/>
  <c r="BN27" i="5" s="1"/>
  <c r="E28" i="2"/>
  <c r="E27" i="5" s="1"/>
  <c r="BO27" i="5" s="1"/>
  <c r="F28" i="2"/>
  <c r="G28" i="2"/>
  <c r="G27" i="5" s="1"/>
  <c r="H28" i="2"/>
  <c r="H27" i="5" s="1"/>
  <c r="BR27" i="5" s="1"/>
  <c r="I28" i="2"/>
  <c r="J28" i="2"/>
  <c r="K28" i="2"/>
  <c r="L28" i="2"/>
  <c r="L27" i="5" s="1"/>
  <c r="M28" i="2"/>
  <c r="M27" i="5" s="1"/>
  <c r="BW27" i="5" s="1"/>
  <c r="N28" i="2"/>
  <c r="O28" i="2"/>
  <c r="P28" i="2"/>
  <c r="P27" i="5" s="1"/>
  <c r="BZ27" i="5" s="1"/>
  <c r="Q28" i="2"/>
  <c r="Q27" i="5" s="1"/>
  <c r="CA27" i="5" s="1"/>
  <c r="R28" i="2"/>
  <c r="S28" i="2"/>
  <c r="C29" i="2"/>
  <c r="C28" i="5" s="1"/>
  <c r="D29" i="2"/>
  <c r="D28" i="5" s="1"/>
  <c r="BN28" i="5" s="1"/>
  <c r="E29" i="2"/>
  <c r="F29" i="2"/>
  <c r="G29" i="2"/>
  <c r="G28" i="5" s="1"/>
  <c r="H29" i="2"/>
  <c r="I29" i="2"/>
  <c r="J29" i="2"/>
  <c r="K29" i="2"/>
  <c r="K28" i="5" s="1"/>
  <c r="BU28" i="5" s="1"/>
  <c r="L29" i="2"/>
  <c r="L28" i="5" s="1"/>
  <c r="M29" i="2"/>
  <c r="N29" i="2"/>
  <c r="N28" i="5" s="1"/>
  <c r="BX28" i="5" s="1"/>
  <c r="O29" i="2"/>
  <c r="O28" i="5" s="1"/>
  <c r="P29" i="2"/>
  <c r="P28" i="5" s="1"/>
  <c r="BZ28" i="5" s="1"/>
  <c r="Q29" i="2"/>
  <c r="R29" i="2"/>
  <c r="S29" i="2"/>
  <c r="S28" i="5" s="1"/>
  <c r="CC28" i="5" s="1"/>
  <c r="C30" i="2"/>
  <c r="C29" i="5" s="1"/>
  <c r="D30" i="2"/>
  <c r="E30" i="2"/>
  <c r="F30" i="2"/>
  <c r="F29" i="5" s="1"/>
  <c r="G30" i="2"/>
  <c r="H30" i="2"/>
  <c r="I30" i="2"/>
  <c r="J30" i="2"/>
  <c r="J29" i="5" s="1"/>
  <c r="K30" i="2"/>
  <c r="K29" i="5" s="1"/>
  <c r="BU29" i="5" s="1"/>
  <c r="L30" i="2"/>
  <c r="M30" i="2"/>
  <c r="N30" i="2"/>
  <c r="N29" i="5" s="1"/>
  <c r="BX29" i="5" s="1"/>
  <c r="O30" i="2"/>
  <c r="P30" i="2"/>
  <c r="Q30" i="2"/>
  <c r="R30" i="2"/>
  <c r="R29" i="5" s="1"/>
  <c r="S30" i="2"/>
  <c r="S29" i="5" s="1"/>
  <c r="CC29" i="5" s="1"/>
  <c r="C31" i="2"/>
  <c r="D31" i="2"/>
  <c r="D30" i="5" s="1"/>
  <c r="BN30" i="5" s="1"/>
  <c r="E31" i="2"/>
  <c r="E30" i="5" s="1"/>
  <c r="F31" i="2"/>
  <c r="F30" i="5" s="1"/>
  <c r="BP30" i="5" s="1"/>
  <c r="G31" i="2"/>
  <c r="H31" i="2"/>
  <c r="I31" i="2"/>
  <c r="I30" i="5" s="1"/>
  <c r="J31" i="2"/>
  <c r="J30" i="5" s="1"/>
  <c r="K31" i="2"/>
  <c r="L31" i="2"/>
  <c r="M31" i="2"/>
  <c r="M30" i="5" s="1"/>
  <c r="N31" i="2"/>
  <c r="O31" i="2"/>
  <c r="P31" i="2"/>
  <c r="Q31" i="2"/>
  <c r="Q30" i="5" s="1"/>
  <c r="R31" i="2"/>
  <c r="R30" i="5" s="1"/>
  <c r="S31" i="2"/>
  <c r="C32" i="2"/>
  <c r="C31" i="5" s="1"/>
  <c r="D32" i="2"/>
  <c r="D31" i="5" s="1"/>
  <c r="E32" i="2"/>
  <c r="F32" i="2"/>
  <c r="G32" i="2"/>
  <c r="H32" i="2"/>
  <c r="H31" i="5" s="1"/>
  <c r="I32" i="2"/>
  <c r="I31" i="5" s="1"/>
  <c r="J32" i="2"/>
  <c r="K32" i="2"/>
  <c r="L32" i="2"/>
  <c r="L31" i="5" s="1"/>
  <c r="M32" i="2"/>
  <c r="M31" i="5" s="1"/>
  <c r="N32" i="2"/>
  <c r="O32" i="2"/>
  <c r="P32" i="2"/>
  <c r="P31" i="5" s="1"/>
  <c r="Q32" i="2"/>
  <c r="Q31" i="5" s="1"/>
  <c r="R32" i="2"/>
  <c r="S32" i="2"/>
  <c r="C33" i="2"/>
  <c r="C32" i="5" s="1"/>
  <c r="BM32" i="5" s="1"/>
  <c r="D33" i="2"/>
  <c r="E33" i="2"/>
  <c r="F33" i="2"/>
  <c r="G33" i="2"/>
  <c r="G32" i="5" s="1"/>
  <c r="H33" i="2"/>
  <c r="H32" i="5" s="1"/>
  <c r="I33" i="2"/>
  <c r="J33" i="2"/>
  <c r="J32" i="5" s="1"/>
  <c r="K33" i="2"/>
  <c r="K32" i="5" s="1"/>
  <c r="BU32" i="5" s="1"/>
  <c r="L33" i="2"/>
  <c r="L32" i="5" s="1"/>
  <c r="BV32" i="5" s="1"/>
  <c r="M33" i="2"/>
  <c r="N33" i="2"/>
  <c r="O33" i="2"/>
  <c r="O32" i="5" s="1"/>
  <c r="P33" i="2"/>
  <c r="P32" i="5" s="1"/>
  <c r="Q33" i="2"/>
  <c r="R33" i="2"/>
  <c r="S33" i="2"/>
  <c r="S32" i="5" s="1"/>
  <c r="CC32" i="5" s="1"/>
  <c r="C34" i="2"/>
  <c r="D34" i="2"/>
  <c r="E34" i="2"/>
  <c r="F34" i="2"/>
  <c r="F33" i="5" s="1"/>
  <c r="G34" i="2"/>
  <c r="G33" i="5" s="1"/>
  <c r="H34" i="2"/>
  <c r="I34" i="2"/>
  <c r="J34" i="2"/>
  <c r="J33" i="5" s="1"/>
  <c r="K34" i="2"/>
  <c r="L34" i="2"/>
  <c r="M34" i="2"/>
  <c r="N34" i="2"/>
  <c r="N33" i="5" s="1"/>
  <c r="BX33" i="5" s="1"/>
  <c r="O34" i="2"/>
  <c r="O33" i="5" s="1"/>
  <c r="P34" i="2"/>
  <c r="Q34" i="2"/>
  <c r="Q33" i="5" s="1"/>
  <c r="R34" i="2"/>
  <c r="R33" i="5" s="1"/>
  <c r="S34" i="2"/>
  <c r="S33" i="5" s="1"/>
  <c r="CC33" i="5" s="1"/>
  <c r="C35" i="2"/>
  <c r="D35" i="2"/>
  <c r="E35" i="2"/>
  <c r="E34" i="5" s="1"/>
  <c r="F35" i="2"/>
  <c r="F34" i="5" s="1"/>
  <c r="G35" i="2"/>
  <c r="H35" i="2"/>
  <c r="I35" i="2"/>
  <c r="I34" i="5" s="1"/>
  <c r="J35" i="2"/>
  <c r="K35" i="2"/>
  <c r="L35" i="2"/>
  <c r="M35" i="2"/>
  <c r="M34" i="5" s="1"/>
  <c r="N35" i="2"/>
  <c r="N34" i="5" s="1"/>
  <c r="BX34" i="5" s="1"/>
  <c r="O35" i="2"/>
  <c r="P35" i="2"/>
  <c r="P34" i="5" s="1"/>
  <c r="Q35" i="2"/>
  <c r="Q34" i="5" s="1"/>
  <c r="R35" i="2"/>
  <c r="S35" i="2"/>
  <c r="C36" i="2"/>
  <c r="D36" i="2"/>
  <c r="D35" i="5" s="1"/>
  <c r="BN35" i="5" s="1"/>
  <c r="E36" i="2"/>
  <c r="E35" i="5" s="1"/>
  <c r="BO35" i="5" s="1"/>
  <c r="F36" i="2"/>
  <c r="G36" i="2"/>
  <c r="H36" i="2"/>
  <c r="H35" i="5" s="1"/>
  <c r="BR35" i="5" s="1"/>
  <c r="I36" i="2"/>
  <c r="I35" i="5" s="1"/>
  <c r="BS35" i="5" s="1"/>
  <c r="J36" i="2"/>
  <c r="K36" i="2"/>
  <c r="L36" i="2"/>
  <c r="L35" i="5" s="1"/>
  <c r="M36" i="2"/>
  <c r="M35" i="5" s="1"/>
  <c r="BW35" i="5" s="1"/>
  <c r="N36" i="2"/>
  <c r="O36" i="2"/>
  <c r="P36" i="2"/>
  <c r="P35" i="5" s="1"/>
  <c r="BZ35" i="5" s="1"/>
  <c r="Q36" i="2"/>
  <c r="R36" i="2"/>
  <c r="S36" i="2"/>
  <c r="B5" i="2"/>
  <c r="B4" i="5" s="1"/>
  <c r="B6" i="2"/>
  <c r="B5" i="5" s="1"/>
  <c r="B7" i="2"/>
  <c r="B8" i="2"/>
  <c r="B7" i="5" s="1"/>
  <c r="B9" i="2"/>
  <c r="B8" i="5" s="1"/>
  <c r="B10" i="2"/>
  <c r="B9" i="5" s="1"/>
  <c r="B11" i="2"/>
  <c r="B12" i="2"/>
  <c r="B13" i="2"/>
  <c r="B12" i="5" s="1"/>
  <c r="B14" i="2"/>
  <c r="B13" i="5" s="1"/>
  <c r="B15" i="2"/>
  <c r="B16" i="2"/>
  <c r="B17" i="2"/>
  <c r="B16" i="5" s="1"/>
  <c r="B18" i="2"/>
  <c r="B19" i="2"/>
  <c r="B20" i="2"/>
  <c r="B21" i="2"/>
  <c r="B20" i="5" s="1"/>
  <c r="B22" i="2"/>
  <c r="B21" i="5" s="1"/>
  <c r="B23" i="2"/>
  <c r="B24" i="2"/>
  <c r="B25" i="2"/>
  <c r="B24" i="5" s="1"/>
  <c r="B26" i="2"/>
  <c r="B27" i="2"/>
  <c r="B28" i="2"/>
  <c r="B29" i="2"/>
  <c r="B28" i="5" s="1"/>
  <c r="B30" i="2"/>
  <c r="B29" i="5" s="1"/>
  <c r="B31" i="2"/>
  <c r="B32" i="2"/>
  <c r="B31" i="5" s="1"/>
  <c r="B33" i="2"/>
  <c r="B32" i="5" s="1"/>
  <c r="B34" i="2"/>
  <c r="B33" i="5" s="1"/>
  <c r="B35" i="2"/>
  <c r="B36" i="2"/>
  <c r="B4" i="2"/>
  <c r="B3" i="5" s="1"/>
  <c r="CC17" i="5" l="1"/>
  <c r="BM29" i="5"/>
  <c r="CC13" i="5"/>
  <c r="CC5" i="5"/>
  <c r="CC31" i="5"/>
  <c r="CC23" i="5"/>
  <c r="BM28" i="5"/>
  <c r="CC12" i="5"/>
  <c r="CC4" i="5"/>
  <c r="CA20" i="5"/>
  <c r="BS9" i="5"/>
  <c r="BP29" i="5"/>
  <c r="BP13" i="5"/>
  <c r="CA35" i="5"/>
  <c r="BP32" i="5"/>
  <c r="BR25" i="5"/>
  <c r="BZ20" i="5"/>
  <c r="BZ13" i="5"/>
  <c r="BL31" i="5"/>
  <c r="BZ34" i="5"/>
  <c r="BM31" i="5"/>
  <c r="BR26" i="5"/>
  <c r="BZ18" i="5"/>
  <c r="BM15" i="5"/>
  <c r="BP12" i="5"/>
  <c r="BQ11" i="5"/>
  <c r="CA9" i="5"/>
  <c r="BP24" i="5"/>
  <c r="BR22" i="5"/>
  <c r="CA19" i="5"/>
  <c r="BP16" i="5"/>
  <c r="CA11" i="5"/>
  <c r="BP7" i="5"/>
  <c r="BS25" i="5"/>
  <c r="BP4" i="5"/>
  <c r="CA28" i="5"/>
  <c r="BL7" i="5"/>
  <c r="CA33" i="5"/>
  <c r="BQ27" i="5"/>
  <c r="BS17" i="5"/>
  <c r="BZ33" i="5"/>
  <c r="BM33" i="5"/>
  <c r="BP31" i="5"/>
  <c r="BR30" i="5"/>
  <c r="BZ26" i="5"/>
  <c r="CA25" i="5"/>
  <c r="BP23" i="5"/>
  <c r="BQ22" i="5"/>
  <c r="BM17" i="5"/>
  <c r="BZ10" i="5"/>
  <c r="BP21" i="5"/>
  <c r="BP34" i="5"/>
  <c r="BZ32" i="5"/>
  <c r="BR32" i="5"/>
  <c r="BP26" i="5"/>
  <c r="BZ24" i="5"/>
  <c r="BR24" i="5"/>
  <c r="BM21" i="5"/>
  <c r="BP18" i="5"/>
  <c r="BZ16" i="5"/>
  <c r="BR16" i="5"/>
  <c r="BM13" i="5"/>
  <c r="BP10" i="5"/>
  <c r="BZ8" i="5"/>
  <c r="BR8" i="5"/>
  <c r="BM5" i="5"/>
  <c r="BS28" i="5"/>
  <c r="BP22" i="5"/>
  <c r="CA17" i="5"/>
  <c r="BP15" i="5"/>
  <c r="BR13" i="5"/>
  <c r="BP33" i="5"/>
  <c r="BZ31" i="5"/>
  <c r="BR31" i="5"/>
  <c r="BP25" i="5"/>
  <c r="BZ23" i="5"/>
  <c r="BR23" i="5"/>
  <c r="BM20" i="5"/>
  <c r="BP17" i="5"/>
  <c r="BZ15" i="5"/>
  <c r="BR15" i="5"/>
  <c r="BM12" i="5"/>
  <c r="BZ7" i="5"/>
  <c r="BR7" i="5"/>
  <c r="BM4" i="5"/>
  <c r="CA32" i="5"/>
  <c r="BM30" i="5"/>
  <c r="BR28" i="5"/>
  <c r="BM23" i="5"/>
  <c r="BR21" i="5"/>
  <c r="BP14" i="5"/>
  <c r="BZ5" i="5"/>
  <c r="BV28" i="5"/>
  <c r="BV12" i="5"/>
  <c r="BV27" i="5"/>
  <c r="BY30" i="5"/>
  <c r="BY27" i="5"/>
  <c r="BV4" i="5"/>
  <c r="BN4" i="5"/>
  <c r="BL15" i="5"/>
  <c r="BN26" i="5"/>
  <c r="BV18" i="5"/>
  <c r="BN17" i="5"/>
  <c r="BN14" i="5"/>
  <c r="BM11" i="5"/>
  <c r="BV9" i="5"/>
  <c r="CC7" i="5"/>
  <c r="BM7" i="5"/>
  <c r="BN6" i="5"/>
  <c r="BV11" i="5"/>
  <c r="BN32" i="5"/>
  <c r="BN29" i="5"/>
  <c r="BV24" i="5"/>
  <c r="BV21" i="5"/>
  <c r="BY11" i="5"/>
  <c r="BL10" i="5"/>
  <c r="BN25" i="5"/>
  <c r="BN22" i="5"/>
  <c r="BM19" i="5"/>
  <c r="BV17" i="5"/>
  <c r="BN16" i="5"/>
  <c r="BV14" i="5"/>
  <c r="BM10" i="5"/>
  <c r="BV8" i="5"/>
  <c r="BL26" i="5"/>
  <c r="BV33" i="5"/>
  <c r="BV30" i="5"/>
  <c r="BY35" i="5"/>
  <c r="BN10" i="5"/>
  <c r="BL23" i="5"/>
  <c r="BN34" i="5"/>
  <c r="BV26" i="5"/>
  <c r="BN8" i="5"/>
  <c r="BL34" i="5"/>
  <c r="BM34" i="5"/>
  <c r="BR33" i="5"/>
  <c r="BQ30" i="5"/>
  <c r="BV29" i="5"/>
  <c r="CC27" i="5"/>
  <c r="BZ25" i="5"/>
  <c r="BY22" i="5"/>
  <c r="BM22" i="5"/>
  <c r="CC18" i="5"/>
  <c r="BV20" i="5"/>
  <c r="BV31" i="5"/>
  <c r="BV23" i="5"/>
  <c r="BV15" i="5"/>
  <c r="BV7" i="5"/>
  <c r="BN7" i="5"/>
  <c r="CC30" i="5"/>
  <c r="CB27" i="5"/>
  <c r="BS20" i="5"/>
  <c r="BN18" i="5"/>
  <c r="BR14" i="5"/>
  <c r="BV10" i="5"/>
  <c r="BN9" i="5"/>
  <c r="BV35" i="5"/>
  <c r="BV19" i="5"/>
  <c r="BN31" i="5"/>
  <c r="CC24" i="5"/>
  <c r="BM24" i="5"/>
  <c r="BN23" i="5"/>
  <c r="CC16" i="5"/>
  <c r="BM16" i="5"/>
  <c r="BN15" i="5"/>
  <c r="CC8" i="5"/>
  <c r="BM8" i="5"/>
  <c r="BL18" i="5"/>
  <c r="BV34" i="5"/>
  <c r="BN33" i="5"/>
  <c r="BS32" i="5"/>
  <c r="BZ30" i="5"/>
  <c r="BR29" i="5"/>
  <c r="BM27" i="5"/>
  <c r="BV25" i="5"/>
  <c r="BZ21" i="5"/>
  <c r="BN21" i="5"/>
  <c r="BM18" i="5"/>
  <c r="CC11" i="5"/>
  <c r="BR17" i="5"/>
  <c r="CC14" i="5"/>
  <c r="BM14" i="5"/>
  <c r="BN13" i="5"/>
  <c r="BZ9" i="5"/>
  <c r="BU6" i="5"/>
  <c r="BV5" i="5"/>
  <c r="BZ17" i="5"/>
  <c r="BU14" i="5"/>
  <c r="BV13" i="5"/>
  <c r="BR9" i="5"/>
  <c r="CC6" i="5"/>
  <c r="BM6" i="5"/>
  <c r="BN5" i="5"/>
  <c r="BO29" i="5"/>
  <c r="BW28" i="5"/>
  <c r="BO28" i="5"/>
  <c r="BW20" i="5"/>
  <c r="BO20" i="5"/>
  <c r="BW12" i="5"/>
  <c r="BO12" i="5"/>
  <c r="BW34" i="5"/>
  <c r="BO34" i="5"/>
  <c r="BW26" i="5"/>
  <c r="BO26" i="5"/>
  <c r="BW18" i="5"/>
  <c r="BO18" i="5"/>
  <c r="BW33" i="5"/>
  <c r="BO33" i="5"/>
  <c r="BW25" i="5"/>
  <c r="BO25" i="5"/>
  <c r="BW17" i="5"/>
  <c r="BO17" i="5"/>
  <c r="BW32" i="5"/>
  <c r="BO32" i="5"/>
  <c r="BW24" i="5"/>
  <c r="BO24" i="5"/>
  <c r="BW16" i="5"/>
  <c r="BO16" i="5"/>
  <c r="BY14" i="5"/>
  <c r="BQ14" i="5"/>
  <c r="CA12" i="5"/>
  <c r="BS12" i="5"/>
  <c r="BW8" i="5"/>
  <c r="BO8" i="5"/>
  <c r="BY6" i="5"/>
  <c r="BQ6" i="5"/>
  <c r="CA4" i="5"/>
  <c r="BS4" i="5"/>
  <c r="BW31" i="5"/>
  <c r="BO23" i="5"/>
  <c r="BW15" i="5"/>
  <c r="BO15" i="5"/>
  <c r="BW7" i="5"/>
  <c r="BO7" i="5"/>
  <c r="BO31" i="5"/>
  <c r="BW23" i="5"/>
  <c r="BW30" i="5"/>
  <c r="BO30" i="5"/>
  <c r="BW22" i="5"/>
  <c r="BO22" i="5"/>
  <c r="BW29" i="5"/>
  <c r="BW21" i="5"/>
  <c r="BO21" i="5"/>
  <c r="BW13" i="5"/>
  <c r="BO13" i="5"/>
  <c r="BW5" i="5"/>
  <c r="BO5" i="5"/>
  <c r="BT35" i="5"/>
  <c r="BL32" i="5"/>
  <c r="BL24" i="5"/>
  <c r="BL16" i="5"/>
  <c r="BL8" i="5"/>
  <c r="CA34" i="5"/>
  <c r="BS34" i="5"/>
  <c r="CB33" i="5"/>
  <c r="BT33" i="5"/>
  <c r="BY28" i="5"/>
  <c r="BQ28" i="5"/>
  <c r="CA26" i="5"/>
  <c r="BS26" i="5"/>
  <c r="CB25" i="5"/>
  <c r="BT25" i="5"/>
  <c r="BY20" i="5"/>
  <c r="BQ20" i="5"/>
  <c r="CA18" i="5"/>
  <c r="BS18" i="5"/>
  <c r="CB17" i="5"/>
  <c r="BT17" i="5"/>
  <c r="BW14" i="5"/>
  <c r="BO14" i="5"/>
  <c r="CA10" i="5"/>
  <c r="BS10" i="5"/>
  <c r="BW6" i="5"/>
  <c r="BO6" i="5"/>
  <c r="BX5" i="5"/>
  <c r="BP5" i="5"/>
  <c r="BT27" i="5"/>
  <c r="CB32" i="5"/>
  <c r="CA16" i="5"/>
  <c r="BS16" i="5"/>
  <c r="CA8" i="5"/>
  <c r="BS8" i="5"/>
  <c r="BW4" i="5"/>
  <c r="BO4" i="5"/>
  <c r="BT11" i="5"/>
  <c r="BT32" i="5"/>
  <c r="CA24" i="5"/>
  <c r="CA31" i="5"/>
  <c r="BS31" i="5"/>
  <c r="CA23" i="5"/>
  <c r="BS23" i="5"/>
  <c r="CA15" i="5"/>
  <c r="BS15" i="5"/>
  <c r="CA7" i="5"/>
  <c r="BS7" i="5"/>
  <c r="CA30" i="5"/>
  <c r="BS30" i="5"/>
  <c r="CA22" i="5"/>
  <c r="BS22" i="5"/>
  <c r="CA14" i="5"/>
  <c r="BS14" i="5"/>
  <c r="BW10" i="5"/>
  <c r="BO10" i="5"/>
  <c r="BX9" i="5"/>
  <c r="BP9" i="5"/>
  <c r="CA6" i="5"/>
  <c r="BS6" i="5"/>
  <c r="BT19" i="5"/>
  <c r="BS24" i="5"/>
  <c r="CA29" i="5"/>
  <c r="BS29" i="5"/>
  <c r="CA21" i="5"/>
  <c r="BS21" i="5"/>
  <c r="CA13" i="5"/>
  <c r="BS13" i="5"/>
  <c r="BW9" i="5"/>
  <c r="BO9" i="5"/>
  <c r="BX8" i="5"/>
  <c r="BP8" i="5"/>
  <c r="BZ6" i="5"/>
  <c r="BR6" i="5"/>
  <c r="BL33" i="5"/>
  <c r="BL25" i="5"/>
  <c r="BL17" i="5"/>
  <c r="BL9" i="5"/>
  <c r="CB34" i="5"/>
  <c r="BT34" i="5"/>
  <c r="BY29" i="5"/>
  <c r="BQ29" i="5"/>
  <c r="CB26" i="5"/>
  <c r="BT26" i="5"/>
  <c r="BY21" i="5"/>
  <c r="BQ21" i="5"/>
  <c r="CB18" i="5"/>
  <c r="BT18" i="5"/>
  <c r="BY13" i="5"/>
  <c r="BQ13" i="5"/>
  <c r="CB10" i="5"/>
  <c r="BT10" i="5"/>
  <c r="BY5" i="5"/>
  <c r="BQ5" i="5"/>
  <c r="BY12" i="5"/>
  <c r="BQ12" i="5"/>
  <c r="CB9" i="5"/>
  <c r="BT9" i="5"/>
  <c r="BY4" i="5"/>
  <c r="BQ4" i="5"/>
  <c r="CB16" i="5"/>
  <c r="BL30" i="5"/>
  <c r="BL22" i="5"/>
  <c r="BL14" i="5"/>
  <c r="BL6" i="5"/>
  <c r="BY34" i="5"/>
  <c r="BQ34" i="5"/>
  <c r="CB31" i="5"/>
  <c r="BT31" i="5"/>
  <c r="BY26" i="5"/>
  <c r="BQ26" i="5"/>
  <c r="CB23" i="5"/>
  <c r="BT23" i="5"/>
  <c r="BY18" i="5"/>
  <c r="BQ18" i="5"/>
  <c r="CB15" i="5"/>
  <c r="BT15" i="5"/>
  <c r="BY10" i="5"/>
  <c r="BQ10" i="5"/>
  <c r="CB7" i="5"/>
  <c r="BT7" i="5"/>
  <c r="CB24" i="5"/>
  <c r="BT24" i="5"/>
  <c r="BT8" i="5"/>
  <c r="BL29" i="5"/>
  <c r="BL21" i="5"/>
  <c r="BL13" i="5"/>
  <c r="BL5" i="5"/>
  <c r="BY33" i="5"/>
  <c r="BQ33" i="5"/>
  <c r="CB30" i="5"/>
  <c r="BT30" i="5"/>
  <c r="BY25" i="5"/>
  <c r="BQ25" i="5"/>
  <c r="CB22" i="5"/>
  <c r="BT22" i="5"/>
  <c r="BY17" i="5"/>
  <c r="BQ17" i="5"/>
  <c r="CB14" i="5"/>
  <c r="BT14" i="5"/>
  <c r="BY9" i="5"/>
  <c r="BQ9" i="5"/>
  <c r="CB6" i="5"/>
  <c r="BT6" i="5"/>
  <c r="BT16" i="5"/>
  <c r="AR6" i="5"/>
  <c r="AR14" i="5"/>
  <c r="AR22" i="5"/>
  <c r="AR30" i="5"/>
  <c r="AR15" i="5"/>
  <c r="AR23" i="5"/>
  <c r="AR31" i="5"/>
  <c r="AR16" i="5"/>
  <c r="AR24" i="5"/>
  <c r="AR9" i="5"/>
  <c r="AR17" i="5"/>
  <c r="AR25" i="5"/>
  <c r="AR33" i="5"/>
  <c r="AR34" i="5"/>
  <c r="AR11" i="5"/>
  <c r="AR27" i="5"/>
  <c r="AR4" i="5"/>
  <c r="AR13" i="5"/>
  <c r="AR7" i="5"/>
  <c r="AR20" i="5"/>
  <c r="AR21" i="5"/>
  <c r="AR8" i="5"/>
  <c r="AR32" i="5"/>
  <c r="AR12" i="5"/>
  <c r="B42" i="5"/>
  <c r="B48" i="5" s="1"/>
  <c r="AR10" i="5"/>
  <c r="AR18" i="5"/>
  <c r="AR26" i="5"/>
  <c r="AR19" i="5"/>
  <c r="AR35" i="5"/>
  <c r="AR28" i="5"/>
  <c r="AR5" i="5"/>
  <c r="AR29" i="5"/>
  <c r="BL28" i="5"/>
  <c r="BL20" i="5"/>
  <c r="BL12" i="5"/>
  <c r="BL4" i="5"/>
  <c r="BY32" i="5"/>
  <c r="BQ32" i="5"/>
  <c r="CB29" i="5"/>
  <c r="BT29" i="5"/>
  <c r="BY24" i="5"/>
  <c r="BQ24" i="5"/>
  <c r="CB21" i="5"/>
  <c r="BT21" i="5"/>
  <c r="BY16" i="5"/>
  <c r="BQ16" i="5"/>
  <c r="CB13" i="5"/>
  <c r="BT13" i="5"/>
  <c r="BY8" i="5"/>
  <c r="BQ8" i="5"/>
  <c r="CB5" i="5"/>
  <c r="BT5" i="5"/>
  <c r="CB8" i="5"/>
  <c r="BL35" i="5"/>
  <c r="BL27" i="5"/>
  <c r="BL19" i="5"/>
  <c r="BL11" i="5"/>
  <c r="BY31" i="5"/>
  <c r="BQ31" i="5"/>
  <c r="CB28" i="5"/>
  <c r="BT28" i="5"/>
  <c r="BY23" i="5"/>
  <c r="BQ23" i="5"/>
  <c r="CB20" i="5"/>
  <c r="BT20" i="5"/>
  <c r="BY15" i="5"/>
  <c r="BQ15" i="5"/>
  <c r="CB12" i="5"/>
  <c r="BT12" i="5"/>
  <c r="BY7" i="5"/>
  <c r="BQ7" i="5"/>
  <c r="CA5" i="5"/>
  <c r="BS5" i="5"/>
  <c r="CB4" i="5"/>
  <c r="BT4" i="5"/>
  <c r="V9" i="5"/>
  <c r="V12" i="5"/>
  <c r="V35" i="5"/>
  <c r="V27" i="5"/>
  <c r="V19" i="5"/>
  <c r="V11" i="5"/>
  <c r="V18" i="5"/>
  <c r="V17" i="5"/>
  <c r="V32" i="5"/>
  <c r="V24" i="5"/>
  <c r="V16" i="5"/>
  <c r="V8" i="5"/>
  <c r="V25" i="5"/>
  <c r="V7" i="5"/>
  <c r="V10" i="5"/>
  <c r="V33" i="5"/>
  <c r="V23" i="5"/>
  <c r="V30" i="5"/>
  <c r="V22" i="5"/>
  <c r="V14" i="5"/>
  <c r="V6" i="5"/>
  <c r="CD36" i="5"/>
  <c r="T44" i="5" s="1"/>
  <c r="T60" i="5" s="1"/>
  <c r="V34" i="5"/>
  <c r="V31" i="5"/>
  <c r="V29" i="5"/>
  <c r="V21" i="5"/>
  <c r="V13" i="5"/>
  <c r="V5" i="5"/>
  <c r="V26" i="5"/>
  <c r="V15" i="5"/>
  <c r="V28" i="5"/>
  <c r="V20" i="5"/>
  <c r="T39" i="5"/>
  <c r="T51" i="5" s="1"/>
  <c r="BD6" i="5"/>
  <c r="BD14" i="5"/>
  <c r="BD22" i="5"/>
  <c r="BD30" i="5"/>
  <c r="BD5" i="5"/>
  <c r="BD13" i="5"/>
  <c r="BD21" i="5"/>
  <c r="BD29" i="5"/>
  <c r="BD4" i="5"/>
  <c r="BD12" i="5"/>
  <c r="BD20" i="5"/>
  <c r="BD28" i="5"/>
  <c r="BD8" i="5"/>
  <c r="BD16" i="5"/>
  <c r="BD24" i="5"/>
  <c r="BD32" i="5"/>
  <c r="BD10" i="5"/>
  <c r="BD26" i="5"/>
  <c r="BD9" i="5"/>
  <c r="BD25" i="5"/>
  <c r="BD7" i="5"/>
  <c r="BD23" i="5"/>
  <c r="BD18" i="5"/>
  <c r="BD34" i="5"/>
  <c r="BD17" i="5"/>
  <c r="BD19" i="5"/>
  <c r="BD35" i="5"/>
  <c r="BD27" i="5"/>
  <c r="BD33" i="5"/>
  <c r="BD15" i="5"/>
  <c r="BD31" i="5"/>
  <c r="BD11" i="5"/>
  <c r="N42" i="5"/>
  <c r="N48" i="5" s="1"/>
  <c r="AU5" i="5"/>
  <c r="AU13" i="5"/>
  <c r="AU21" i="5"/>
  <c r="AU29" i="5"/>
  <c r="AU4" i="5"/>
  <c r="AU12" i="5"/>
  <c r="AU20" i="5"/>
  <c r="AU28" i="5"/>
  <c r="AU11" i="5"/>
  <c r="AU19" i="5"/>
  <c r="AU27" i="5"/>
  <c r="AU35" i="5"/>
  <c r="AU7" i="5"/>
  <c r="AU15" i="5"/>
  <c r="AU23" i="5"/>
  <c r="AU31" i="5"/>
  <c r="AU17" i="5"/>
  <c r="AU33" i="5"/>
  <c r="AU16" i="5"/>
  <c r="AU32" i="5"/>
  <c r="AU14" i="5"/>
  <c r="AU30" i="5"/>
  <c r="AU25" i="5"/>
  <c r="AU10" i="5"/>
  <c r="AU26" i="5"/>
  <c r="AU9" i="5"/>
  <c r="AU8" i="5"/>
  <c r="AU18" i="5"/>
  <c r="AU24" i="5"/>
  <c r="AU6" i="5"/>
  <c r="AU22" i="5"/>
  <c r="AU34" i="5"/>
  <c r="E42" i="5"/>
  <c r="E48" i="5" s="1"/>
  <c r="BB4" i="5"/>
  <c r="BB12" i="5"/>
  <c r="BB20" i="5"/>
  <c r="BB28" i="5"/>
  <c r="BB11" i="5"/>
  <c r="BB19" i="5"/>
  <c r="BB27" i="5"/>
  <c r="BB35" i="5"/>
  <c r="BB10" i="5"/>
  <c r="BB18" i="5"/>
  <c r="BB26" i="5"/>
  <c r="BB34" i="5"/>
  <c r="BB6" i="5"/>
  <c r="BB14" i="5"/>
  <c r="BB22" i="5"/>
  <c r="BB30" i="5"/>
  <c r="BB8" i="5"/>
  <c r="BB24" i="5"/>
  <c r="BB7" i="5"/>
  <c r="BB23" i="5"/>
  <c r="BB5" i="5"/>
  <c r="BB21" i="5"/>
  <c r="BB16" i="5"/>
  <c r="BB32" i="5"/>
  <c r="BB15" i="5"/>
  <c r="BB17" i="5"/>
  <c r="BB33" i="5"/>
  <c r="BB9" i="5"/>
  <c r="BB31" i="5"/>
  <c r="BB13" i="5"/>
  <c r="BB29" i="5"/>
  <c r="BB25" i="5"/>
  <c r="L42" i="5"/>
  <c r="L48" i="5" s="1"/>
  <c r="BI4" i="5"/>
  <c r="BI12" i="5"/>
  <c r="BI20" i="5"/>
  <c r="BI28" i="5"/>
  <c r="BI7" i="5"/>
  <c r="BI15" i="5"/>
  <c r="BI23" i="5"/>
  <c r="BI31" i="5"/>
  <c r="BI10" i="5"/>
  <c r="BI18" i="5"/>
  <c r="BI26" i="5"/>
  <c r="BI34" i="5"/>
  <c r="BI6" i="5"/>
  <c r="BI14" i="5"/>
  <c r="BI22" i="5"/>
  <c r="BI30" i="5"/>
  <c r="BI16" i="5"/>
  <c r="BI32" i="5"/>
  <c r="BI11" i="5"/>
  <c r="BI27" i="5"/>
  <c r="BI17" i="5"/>
  <c r="BI33" i="5"/>
  <c r="BI8" i="5"/>
  <c r="BI24" i="5"/>
  <c r="BI19" i="5"/>
  <c r="BI35" i="5"/>
  <c r="BI13" i="5"/>
  <c r="BI29" i="5"/>
  <c r="BI21" i="5"/>
  <c r="BI25" i="5"/>
  <c r="BI5" i="5"/>
  <c r="BI9" i="5"/>
  <c r="S42" i="5"/>
  <c r="S48" i="5" s="1"/>
  <c r="BA11" i="5"/>
  <c r="BA19" i="5"/>
  <c r="BA27" i="5"/>
  <c r="BA35" i="5"/>
  <c r="BA10" i="5"/>
  <c r="BA18" i="5"/>
  <c r="BA26" i="5"/>
  <c r="BA34" i="5"/>
  <c r="BA9" i="5"/>
  <c r="BA17" i="5"/>
  <c r="BA25" i="5"/>
  <c r="BA33" i="5"/>
  <c r="BA5" i="5"/>
  <c r="BA13" i="5"/>
  <c r="BA21" i="5"/>
  <c r="BA29" i="5"/>
  <c r="BA7" i="5"/>
  <c r="BA23" i="5"/>
  <c r="BA6" i="5"/>
  <c r="BA22" i="5"/>
  <c r="BA4" i="5"/>
  <c r="BA20" i="5"/>
  <c r="BA14" i="5"/>
  <c r="BA16" i="5"/>
  <c r="BA32" i="5"/>
  <c r="BA15" i="5"/>
  <c r="BA31" i="5"/>
  <c r="BA8" i="5"/>
  <c r="BA24" i="5"/>
  <c r="BA30" i="5"/>
  <c r="BA12" i="5"/>
  <c r="BA28" i="5"/>
  <c r="K42" i="5"/>
  <c r="K48" i="5" s="1"/>
  <c r="AS11" i="5"/>
  <c r="AS19" i="5"/>
  <c r="AS27" i="5"/>
  <c r="AS35" i="5"/>
  <c r="AS10" i="5"/>
  <c r="AS18" i="5"/>
  <c r="AS26" i="5"/>
  <c r="AS34" i="5"/>
  <c r="AS9" i="5"/>
  <c r="AS17" i="5"/>
  <c r="AS25" i="5"/>
  <c r="AS33" i="5"/>
  <c r="AS5" i="5"/>
  <c r="AS13" i="5"/>
  <c r="AS21" i="5"/>
  <c r="AS29" i="5"/>
  <c r="AS15" i="5"/>
  <c r="AS31" i="5"/>
  <c r="AS14" i="5"/>
  <c r="AS30" i="5"/>
  <c r="AS12" i="5"/>
  <c r="AS28" i="5"/>
  <c r="AS23" i="5"/>
  <c r="AS6" i="5"/>
  <c r="AS8" i="5"/>
  <c r="AS24" i="5"/>
  <c r="AS7" i="5"/>
  <c r="AS32" i="5"/>
  <c r="AS4" i="5"/>
  <c r="AS22" i="5"/>
  <c r="AS16" i="5"/>
  <c r="AS20" i="5"/>
  <c r="C42" i="5"/>
  <c r="C48" i="5" s="1"/>
  <c r="BJ36" i="5"/>
  <c r="T43" i="5" s="1"/>
  <c r="T57" i="5" s="1"/>
  <c r="AV6" i="5"/>
  <c r="AV14" i="5"/>
  <c r="AV22" i="5"/>
  <c r="AV30" i="5"/>
  <c r="AV5" i="5"/>
  <c r="AV13" i="5"/>
  <c r="AV21" i="5"/>
  <c r="AV29" i="5"/>
  <c r="AV4" i="5"/>
  <c r="AV12" i="5"/>
  <c r="AV20" i="5"/>
  <c r="AV28" i="5"/>
  <c r="AV8" i="5"/>
  <c r="AV16" i="5"/>
  <c r="AV24" i="5"/>
  <c r="AV32" i="5"/>
  <c r="AV18" i="5"/>
  <c r="AV34" i="5"/>
  <c r="AV17" i="5"/>
  <c r="AV33" i="5"/>
  <c r="AV15" i="5"/>
  <c r="AV31" i="5"/>
  <c r="AV10" i="5"/>
  <c r="AV26" i="5"/>
  <c r="AV9" i="5"/>
  <c r="AV11" i="5"/>
  <c r="AV27" i="5"/>
  <c r="AV35" i="5"/>
  <c r="AV19" i="5"/>
  <c r="AV25" i="5"/>
  <c r="AV7" i="5"/>
  <c r="AV23" i="5"/>
  <c r="F42" i="5"/>
  <c r="F48" i="5" s="1"/>
  <c r="BC5" i="5"/>
  <c r="BC13" i="5"/>
  <c r="BC21" i="5"/>
  <c r="BC29" i="5"/>
  <c r="BC4" i="5"/>
  <c r="BC12" i="5"/>
  <c r="BC20" i="5"/>
  <c r="BC28" i="5"/>
  <c r="BC11" i="5"/>
  <c r="BC19" i="5"/>
  <c r="BC27" i="5"/>
  <c r="BC35" i="5"/>
  <c r="BC7" i="5"/>
  <c r="BC15" i="5"/>
  <c r="BC23" i="5"/>
  <c r="BC31" i="5"/>
  <c r="BC9" i="5"/>
  <c r="BC25" i="5"/>
  <c r="BC8" i="5"/>
  <c r="BC24" i="5"/>
  <c r="BC6" i="5"/>
  <c r="BC22" i="5"/>
  <c r="BC18" i="5"/>
  <c r="BC34" i="5"/>
  <c r="BC17" i="5"/>
  <c r="BC33" i="5"/>
  <c r="BC16" i="5"/>
  <c r="BC26" i="5"/>
  <c r="BC32" i="5"/>
  <c r="BC14" i="5"/>
  <c r="BC10" i="5"/>
  <c r="BC30" i="5"/>
  <c r="M42" i="5"/>
  <c r="M48" i="5" s="1"/>
  <c r="AT4" i="5"/>
  <c r="AT12" i="5"/>
  <c r="AT20" i="5"/>
  <c r="AT28" i="5"/>
  <c r="AT11" i="5"/>
  <c r="AT19" i="5"/>
  <c r="AT27" i="5"/>
  <c r="AT35" i="5"/>
  <c r="AT10" i="5"/>
  <c r="AT18" i="5"/>
  <c r="AT26" i="5"/>
  <c r="AT34" i="5"/>
  <c r="AT6" i="5"/>
  <c r="AT14" i="5"/>
  <c r="AT22" i="5"/>
  <c r="AT30" i="5"/>
  <c r="AT16" i="5"/>
  <c r="AT32" i="5"/>
  <c r="AT15" i="5"/>
  <c r="AT31" i="5"/>
  <c r="AT13" i="5"/>
  <c r="AT29" i="5"/>
  <c r="AT8" i="5"/>
  <c r="AT7" i="5"/>
  <c r="AT9" i="5"/>
  <c r="AT25" i="5"/>
  <c r="AT24" i="5"/>
  <c r="AT17" i="5"/>
  <c r="AT23" i="5"/>
  <c r="AT5" i="5"/>
  <c r="AT21" i="5"/>
  <c r="AT33" i="5"/>
  <c r="D42" i="5"/>
  <c r="D48" i="5" s="1"/>
  <c r="BH7" i="5"/>
  <c r="BH15" i="5"/>
  <c r="BH23" i="5"/>
  <c r="BH31" i="5"/>
  <c r="BH10" i="5"/>
  <c r="BH18" i="5"/>
  <c r="BH26" i="5"/>
  <c r="BH34" i="5"/>
  <c r="BH5" i="5"/>
  <c r="BH13" i="5"/>
  <c r="BH21" i="5"/>
  <c r="BH29" i="5"/>
  <c r="BH9" i="5"/>
  <c r="BH17" i="5"/>
  <c r="BH25" i="5"/>
  <c r="BH33" i="5"/>
  <c r="BH11" i="5"/>
  <c r="BH27" i="5"/>
  <c r="BH6" i="5"/>
  <c r="BH22" i="5"/>
  <c r="BH12" i="5"/>
  <c r="BH28" i="5"/>
  <c r="BH19" i="5"/>
  <c r="BH35" i="5"/>
  <c r="BH14" i="5"/>
  <c r="BH30" i="5"/>
  <c r="BH8" i="5"/>
  <c r="BH24" i="5"/>
  <c r="BH16" i="5"/>
  <c r="BH4" i="5"/>
  <c r="BH20" i="5"/>
  <c r="BH32" i="5"/>
  <c r="R42" i="5"/>
  <c r="R48" i="5" s="1"/>
  <c r="AZ10" i="5"/>
  <c r="AZ18" i="5"/>
  <c r="AZ26" i="5"/>
  <c r="AZ34" i="5"/>
  <c r="AZ9" i="5"/>
  <c r="AZ17" i="5"/>
  <c r="AZ25" i="5"/>
  <c r="AZ33" i="5"/>
  <c r="AZ8" i="5"/>
  <c r="AZ16" i="5"/>
  <c r="AZ24" i="5"/>
  <c r="AZ32" i="5"/>
  <c r="AZ4" i="5"/>
  <c r="AZ12" i="5"/>
  <c r="AZ20" i="5"/>
  <c r="AZ28" i="5"/>
  <c r="AZ6" i="5"/>
  <c r="AZ22" i="5"/>
  <c r="AZ5" i="5"/>
  <c r="AZ21" i="5"/>
  <c r="AZ19" i="5"/>
  <c r="AZ35" i="5"/>
  <c r="AZ14" i="5"/>
  <c r="AZ30" i="5"/>
  <c r="AZ15" i="5"/>
  <c r="AZ31" i="5"/>
  <c r="AZ13" i="5"/>
  <c r="AZ23" i="5"/>
  <c r="AZ29" i="5"/>
  <c r="AZ11" i="5"/>
  <c r="AZ7" i="5"/>
  <c r="AZ27" i="5"/>
  <c r="J42" i="5"/>
  <c r="J48" i="5" s="1"/>
  <c r="BG9" i="5"/>
  <c r="BG17" i="5"/>
  <c r="BG25" i="5"/>
  <c r="BG33" i="5"/>
  <c r="BG8" i="5"/>
  <c r="BG16" i="5"/>
  <c r="BG24" i="5"/>
  <c r="BG32" i="5"/>
  <c r="BG7" i="5"/>
  <c r="BG15" i="5"/>
  <c r="BG23" i="5"/>
  <c r="BG31" i="5"/>
  <c r="BG11" i="5"/>
  <c r="BG19" i="5"/>
  <c r="BG27" i="5"/>
  <c r="BG35" i="5"/>
  <c r="BG13" i="5"/>
  <c r="BG29" i="5"/>
  <c r="BG12" i="5"/>
  <c r="BG28" i="5"/>
  <c r="BG10" i="5"/>
  <c r="BG26" i="5"/>
  <c r="BG5" i="5"/>
  <c r="BG4" i="5"/>
  <c r="BG6" i="5"/>
  <c r="BG22" i="5"/>
  <c r="BG21" i="5"/>
  <c r="BG20" i="5"/>
  <c r="BG34" i="5"/>
  <c r="BG18" i="5"/>
  <c r="BG30" i="5"/>
  <c r="BG14" i="5"/>
  <c r="Q42" i="5"/>
  <c r="Q48" i="5" s="1"/>
  <c r="AY9" i="5"/>
  <c r="AY17" i="5"/>
  <c r="AY25" i="5"/>
  <c r="AY33" i="5"/>
  <c r="AY8" i="5"/>
  <c r="AY16" i="5"/>
  <c r="AY24" i="5"/>
  <c r="AY32" i="5"/>
  <c r="AY7" i="5"/>
  <c r="AY15" i="5"/>
  <c r="AY23" i="5"/>
  <c r="AY31" i="5"/>
  <c r="AY11" i="5"/>
  <c r="AY19" i="5"/>
  <c r="AY27" i="5"/>
  <c r="AY35" i="5"/>
  <c r="AY5" i="5"/>
  <c r="AY21" i="5"/>
  <c r="AY4" i="5"/>
  <c r="AY20" i="5"/>
  <c r="AY18" i="5"/>
  <c r="AY34" i="5"/>
  <c r="AY12" i="5"/>
  <c r="AY14" i="5"/>
  <c r="AY30" i="5"/>
  <c r="AY13" i="5"/>
  <c r="AY29" i="5"/>
  <c r="AY26" i="5"/>
  <c r="AY10" i="5"/>
  <c r="AY6" i="5"/>
  <c r="AY22" i="5"/>
  <c r="AY28" i="5"/>
  <c r="I42" i="5"/>
  <c r="I48" i="5" s="1"/>
  <c r="BF8" i="5"/>
  <c r="BF16" i="5"/>
  <c r="BF24" i="5"/>
  <c r="BF32" i="5"/>
  <c r="BF7" i="5"/>
  <c r="BF15" i="5"/>
  <c r="BF23" i="5"/>
  <c r="BF31" i="5"/>
  <c r="BF6" i="5"/>
  <c r="BF14" i="5"/>
  <c r="BF22" i="5"/>
  <c r="BF30" i="5"/>
  <c r="BF10" i="5"/>
  <c r="BF18" i="5"/>
  <c r="BF26" i="5"/>
  <c r="BF34" i="5"/>
  <c r="BF12" i="5"/>
  <c r="BF28" i="5"/>
  <c r="BF11" i="5"/>
  <c r="BF27" i="5"/>
  <c r="BF9" i="5"/>
  <c r="BF25" i="5"/>
  <c r="BF20" i="5"/>
  <c r="BF5" i="5"/>
  <c r="BF21" i="5"/>
  <c r="BF4" i="5"/>
  <c r="BF19" i="5"/>
  <c r="BF17" i="5"/>
  <c r="BF13" i="5"/>
  <c r="BF29" i="5"/>
  <c r="BF35" i="5"/>
  <c r="BF33" i="5"/>
  <c r="P42" i="5"/>
  <c r="P48" i="5" s="1"/>
  <c r="AX8" i="5"/>
  <c r="AX16" i="5"/>
  <c r="AX24" i="5"/>
  <c r="AX32" i="5"/>
  <c r="AX7" i="5"/>
  <c r="AX15" i="5"/>
  <c r="AX23" i="5"/>
  <c r="AX31" i="5"/>
  <c r="AX6" i="5"/>
  <c r="AX14" i="5"/>
  <c r="AX22" i="5"/>
  <c r="AX30" i="5"/>
  <c r="AX10" i="5"/>
  <c r="AX18" i="5"/>
  <c r="AX26" i="5"/>
  <c r="AX34" i="5"/>
  <c r="AX4" i="5"/>
  <c r="AX20" i="5"/>
  <c r="AX19" i="5"/>
  <c r="AX35" i="5"/>
  <c r="AX17" i="5"/>
  <c r="AX33" i="5"/>
  <c r="AX12" i="5"/>
  <c r="AX28" i="5"/>
  <c r="AX13" i="5"/>
  <c r="AX29" i="5"/>
  <c r="AX11" i="5"/>
  <c r="AX27" i="5"/>
  <c r="AX25" i="5"/>
  <c r="AX9" i="5"/>
  <c r="AX5" i="5"/>
  <c r="AX21" i="5"/>
  <c r="H42" i="5"/>
  <c r="H48" i="5" s="1"/>
  <c r="BE7" i="5"/>
  <c r="BE15" i="5"/>
  <c r="BE23" i="5"/>
  <c r="BE31" i="5"/>
  <c r="BE6" i="5"/>
  <c r="BE14" i="5"/>
  <c r="BE22" i="5"/>
  <c r="BE30" i="5"/>
  <c r="BE5" i="5"/>
  <c r="BE13" i="5"/>
  <c r="BE21" i="5"/>
  <c r="BE29" i="5"/>
  <c r="BE9" i="5"/>
  <c r="BE17" i="5"/>
  <c r="BE25" i="5"/>
  <c r="BE33" i="5"/>
  <c r="BE11" i="5"/>
  <c r="BE27" i="5"/>
  <c r="BE10" i="5"/>
  <c r="BE26" i="5"/>
  <c r="BE8" i="5"/>
  <c r="BE24" i="5"/>
  <c r="BE4" i="5"/>
  <c r="BE20" i="5"/>
  <c r="BE19" i="5"/>
  <c r="BE35" i="5"/>
  <c r="BE18" i="5"/>
  <c r="BE12" i="5"/>
  <c r="BE32" i="5"/>
  <c r="BE16" i="5"/>
  <c r="BE28" i="5"/>
  <c r="BE34" i="5"/>
  <c r="O42" i="5"/>
  <c r="O48" i="5" s="1"/>
  <c r="AW7" i="5"/>
  <c r="AW15" i="5"/>
  <c r="AW23" i="5"/>
  <c r="AW31" i="5"/>
  <c r="AW6" i="5"/>
  <c r="AW14" i="5"/>
  <c r="AW22" i="5"/>
  <c r="AW30" i="5"/>
  <c r="AW5" i="5"/>
  <c r="AW13" i="5"/>
  <c r="AW21" i="5"/>
  <c r="AW29" i="5"/>
  <c r="AW9" i="5"/>
  <c r="AW17" i="5"/>
  <c r="AW25" i="5"/>
  <c r="AW33" i="5"/>
  <c r="AW19" i="5"/>
  <c r="AW35" i="5"/>
  <c r="AW18" i="5"/>
  <c r="AW34" i="5"/>
  <c r="AW16" i="5"/>
  <c r="AW32" i="5"/>
  <c r="AW10" i="5"/>
  <c r="AW12" i="5"/>
  <c r="AW28" i="5"/>
  <c r="AW11" i="5"/>
  <c r="AW27" i="5"/>
  <c r="AW4" i="5"/>
  <c r="AW24" i="5"/>
  <c r="AW8" i="5"/>
  <c r="AW20" i="5"/>
  <c r="AW26" i="5"/>
  <c r="G42" i="5"/>
  <c r="G48" i="5" s="1"/>
  <c r="AP36" i="5"/>
  <c r="T40" i="5" s="1"/>
  <c r="T47" i="5" s="1"/>
  <c r="AL4" i="5"/>
  <c r="AL8" i="5"/>
  <c r="AL12" i="5"/>
  <c r="AL16" i="5"/>
  <c r="AL20" i="5"/>
  <c r="AL24" i="5"/>
  <c r="AL28" i="5"/>
  <c r="AL32" i="5"/>
  <c r="AL6" i="5"/>
  <c r="AL9" i="5"/>
  <c r="AL22" i="5"/>
  <c r="AL25" i="5"/>
  <c r="AL13" i="5"/>
  <c r="AL19" i="5"/>
  <c r="AL35" i="5"/>
  <c r="AL10" i="5"/>
  <c r="AL11" i="5"/>
  <c r="AL27" i="5"/>
  <c r="AL5" i="5"/>
  <c r="AL7" i="5"/>
  <c r="AL31" i="5"/>
  <c r="AL23" i="5"/>
  <c r="AL34" i="5"/>
  <c r="AL30" i="5"/>
  <c r="AL29" i="5"/>
  <c r="AL18" i="5"/>
  <c r="AL15" i="5"/>
  <c r="AL33" i="5"/>
  <c r="AL21" i="5"/>
  <c r="AL26" i="5"/>
  <c r="AL14" i="5"/>
  <c r="AL17" i="5"/>
  <c r="AD4" i="5"/>
  <c r="AD8" i="5"/>
  <c r="AD12" i="5"/>
  <c r="AD16" i="5"/>
  <c r="AD20" i="5"/>
  <c r="AD24" i="5"/>
  <c r="AD28" i="5"/>
  <c r="AD32" i="5"/>
  <c r="AD5" i="5"/>
  <c r="AD18" i="5"/>
  <c r="AD21" i="5"/>
  <c r="AD34" i="5"/>
  <c r="AD6" i="5"/>
  <c r="AD9" i="5"/>
  <c r="AD15" i="5"/>
  <c r="AD31" i="5"/>
  <c r="AD7" i="5"/>
  <c r="AD23" i="5"/>
  <c r="AD22" i="5"/>
  <c r="AD14" i="5"/>
  <c r="AD33" i="5"/>
  <c r="AD10" i="5"/>
  <c r="AD27" i="5"/>
  <c r="AD26" i="5"/>
  <c r="AD30" i="5"/>
  <c r="AD11" i="5"/>
  <c r="AD19" i="5"/>
  <c r="AD35" i="5"/>
  <c r="AD13" i="5"/>
  <c r="AD29" i="5"/>
  <c r="AD17" i="5"/>
  <c r="AD25" i="5"/>
  <c r="AK6" i="5"/>
  <c r="AK10" i="5"/>
  <c r="AK14" i="5"/>
  <c r="AK18" i="5"/>
  <c r="AK22" i="5"/>
  <c r="AK26" i="5"/>
  <c r="AK30" i="5"/>
  <c r="AK34" i="5"/>
  <c r="AK19" i="5"/>
  <c r="AK35" i="5"/>
  <c r="AK7" i="5"/>
  <c r="AK13" i="5"/>
  <c r="AK16" i="5"/>
  <c r="AK29" i="5"/>
  <c r="AK32" i="5"/>
  <c r="AK5" i="5"/>
  <c r="AK8" i="5"/>
  <c r="AK21" i="5"/>
  <c r="AK24" i="5"/>
  <c r="AK9" i="5"/>
  <c r="AK11" i="5"/>
  <c r="AK25" i="5"/>
  <c r="AK23" i="5"/>
  <c r="AK4" i="5"/>
  <c r="AK15" i="5"/>
  <c r="AK12" i="5"/>
  <c r="AK27" i="5"/>
  <c r="AK17" i="5"/>
  <c r="AK20" i="5"/>
  <c r="AK31" i="5"/>
  <c r="AK33" i="5"/>
  <c r="AK28" i="5"/>
  <c r="AC6" i="5"/>
  <c r="AC10" i="5"/>
  <c r="AC14" i="5"/>
  <c r="AC18" i="5"/>
  <c r="AC22" i="5"/>
  <c r="AC26" i="5"/>
  <c r="AC30" i="5"/>
  <c r="AC34" i="5"/>
  <c r="AC15" i="5"/>
  <c r="AC31" i="5"/>
  <c r="AC9" i="5"/>
  <c r="AC12" i="5"/>
  <c r="AC25" i="5"/>
  <c r="AC28" i="5"/>
  <c r="AC19" i="5"/>
  <c r="AC4" i="5"/>
  <c r="AC17" i="5"/>
  <c r="AC20" i="5"/>
  <c r="AC33" i="5"/>
  <c r="AC11" i="5"/>
  <c r="AC27" i="5"/>
  <c r="AC8" i="5"/>
  <c r="AC21" i="5"/>
  <c r="AC32" i="5"/>
  <c r="AC35" i="5"/>
  <c r="AC5" i="5"/>
  <c r="AC7" i="5"/>
  <c r="AC13" i="5"/>
  <c r="AC16" i="5"/>
  <c r="AC24" i="5"/>
  <c r="AC29" i="5"/>
  <c r="AC23" i="5"/>
  <c r="AJ7" i="5"/>
  <c r="AJ11" i="5"/>
  <c r="AJ15" i="5"/>
  <c r="AJ19" i="5"/>
  <c r="AJ23" i="5"/>
  <c r="AJ27" i="5"/>
  <c r="AJ31" i="5"/>
  <c r="AJ35" i="5"/>
  <c r="AJ13" i="5"/>
  <c r="AJ16" i="5"/>
  <c r="AJ29" i="5"/>
  <c r="AJ32" i="5"/>
  <c r="AJ4" i="5"/>
  <c r="AJ10" i="5"/>
  <c r="AJ26" i="5"/>
  <c r="AJ17" i="5"/>
  <c r="AJ18" i="5"/>
  <c r="AJ34" i="5"/>
  <c r="AJ9" i="5"/>
  <c r="AJ5" i="5"/>
  <c r="AJ30" i="5"/>
  <c r="AJ24" i="5"/>
  <c r="AJ28" i="5"/>
  <c r="AJ33" i="5"/>
  <c r="AJ6" i="5"/>
  <c r="AJ8" i="5"/>
  <c r="AJ12" i="5"/>
  <c r="AJ21" i="5"/>
  <c r="AJ14" i="5"/>
  <c r="AJ20" i="5"/>
  <c r="AJ25" i="5"/>
  <c r="AJ22" i="5"/>
  <c r="AB7" i="5"/>
  <c r="AB11" i="5"/>
  <c r="AB15" i="5"/>
  <c r="AB19" i="5"/>
  <c r="AB23" i="5"/>
  <c r="AB27" i="5"/>
  <c r="AB31" i="5"/>
  <c r="AB35" i="5"/>
  <c r="AB9" i="5"/>
  <c r="AB12" i="5"/>
  <c r="AB25" i="5"/>
  <c r="AB28" i="5"/>
  <c r="AB6" i="5"/>
  <c r="AB22" i="5"/>
  <c r="AB13" i="5"/>
  <c r="AB16" i="5"/>
  <c r="AB14" i="5"/>
  <c r="AB30" i="5"/>
  <c r="AB5" i="5"/>
  <c r="AB8" i="5"/>
  <c r="AB33" i="5"/>
  <c r="AB20" i="5"/>
  <c r="AB10" i="5"/>
  <c r="AB18" i="5"/>
  <c r="AB21" i="5"/>
  <c r="AB32" i="5"/>
  <c r="AB4" i="5"/>
  <c r="AB26" i="5"/>
  <c r="AB17" i="5"/>
  <c r="AB24" i="5"/>
  <c r="AB29" i="5"/>
  <c r="AB34" i="5"/>
  <c r="AI5" i="5"/>
  <c r="AI9" i="5"/>
  <c r="AI13" i="5"/>
  <c r="AI17" i="5"/>
  <c r="AI21" i="5"/>
  <c r="AI25" i="5"/>
  <c r="AI29" i="5"/>
  <c r="AI33" i="5"/>
  <c r="AI10" i="5"/>
  <c r="AI26" i="5"/>
  <c r="AI4" i="5"/>
  <c r="AI7" i="5"/>
  <c r="AI20" i="5"/>
  <c r="AI23" i="5"/>
  <c r="AI14" i="5"/>
  <c r="AI12" i="5"/>
  <c r="AI15" i="5"/>
  <c r="AI28" i="5"/>
  <c r="AI31" i="5"/>
  <c r="AI6" i="5"/>
  <c r="AI24" i="5"/>
  <c r="AI34" i="5"/>
  <c r="AI16" i="5"/>
  <c r="AI19" i="5"/>
  <c r="AI35" i="5"/>
  <c r="AI8" i="5"/>
  <c r="AI18" i="5"/>
  <c r="AI22" i="5"/>
  <c r="AI32" i="5"/>
  <c r="AI11" i="5"/>
  <c r="AI30" i="5"/>
  <c r="AI27" i="5"/>
  <c r="AA5" i="5"/>
  <c r="AA9" i="5"/>
  <c r="AA13" i="5"/>
  <c r="AA17" i="5"/>
  <c r="AA21" i="5"/>
  <c r="AA25" i="5"/>
  <c r="AA29" i="5"/>
  <c r="AA33" i="5"/>
  <c r="AA6" i="5"/>
  <c r="AA22" i="5"/>
  <c r="AA16" i="5"/>
  <c r="AA19" i="5"/>
  <c r="AA32" i="5"/>
  <c r="AA35" i="5"/>
  <c r="AA10" i="5"/>
  <c r="AA8" i="5"/>
  <c r="AA11" i="5"/>
  <c r="AA24" i="5"/>
  <c r="AA27" i="5"/>
  <c r="AA18" i="5"/>
  <c r="AA14" i="5"/>
  <c r="AA4" i="5"/>
  <c r="AA12" i="5"/>
  <c r="AA15" i="5"/>
  <c r="AA26" i="5"/>
  <c r="AA20" i="5"/>
  <c r="AA31" i="5"/>
  <c r="AA7" i="5"/>
  <c r="AA23" i="5"/>
  <c r="AA34" i="5"/>
  <c r="AA28" i="5"/>
  <c r="AA30" i="5"/>
  <c r="V3" i="5"/>
  <c r="X9" i="5"/>
  <c r="X17" i="5"/>
  <c r="X25" i="5"/>
  <c r="X33" i="5"/>
  <c r="X12" i="5"/>
  <c r="X20" i="5"/>
  <c r="X28" i="5"/>
  <c r="X4" i="5"/>
  <c r="X13" i="5"/>
  <c r="X23" i="5"/>
  <c r="X34" i="5"/>
  <c r="X14" i="5"/>
  <c r="X24" i="5"/>
  <c r="X35" i="5"/>
  <c r="X8" i="5"/>
  <c r="X19" i="5"/>
  <c r="X30" i="5"/>
  <c r="X16" i="5"/>
  <c r="X32" i="5"/>
  <c r="X18" i="5"/>
  <c r="X5" i="5"/>
  <c r="X21" i="5"/>
  <c r="X6" i="5"/>
  <c r="X22" i="5"/>
  <c r="X10" i="5"/>
  <c r="X27" i="5"/>
  <c r="X11" i="5"/>
  <c r="X29" i="5"/>
  <c r="X15" i="5"/>
  <c r="X31" i="5"/>
  <c r="X7" i="5"/>
  <c r="X26" i="5"/>
  <c r="AH6" i="5"/>
  <c r="AH10" i="5"/>
  <c r="AH14" i="5"/>
  <c r="AH18" i="5"/>
  <c r="AH22" i="5"/>
  <c r="AH26" i="5"/>
  <c r="AH30" i="5"/>
  <c r="AH34" i="5"/>
  <c r="AH4" i="5"/>
  <c r="AH7" i="5"/>
  <c r="AH20" i="5"/>
  <c r="AH23" i="5"/>
  <c r="AH11" i="5"/>
  <c r="AH17" i="5"/>
  <c r="AH33" i="5"/>
  <c r="AH8" i="5"/>
  <c r="AH9" i="5"/>
  <c r="AH25" i="5"/>
  <c r="AH16" i="5"/>
  <c r="AH19" i="5"/>
  <c r="AH35" i="5"/>
  <c r="AH27" i="5"/>
  <c r="AH13" i="5"/>
  <c r="AH29" i="5"/>
  <c r="AH28" i="5"/>
  <c r="AH12" i="5"/>
  <c r="AH15" i="5"/>
  <c r="AH31" i="5"/>
  <c r="AH5" i="5"/>
  <c r="AH24" i="5"/>
  <c r="AH32" i="5"/>
  <c r="AH21" i="5"/>
  <c r="Z6" i="5"/>
  <c r="Z10" i="5"/>
  <c r="Z14" i="5"/>
  <c r="Z18" i="5"/>
  <c r="Z22" i="5"/>
  <c r="Z26" i="5"/>
  <c r="Z30" i="5"/>
  <c r="Z34" i="5"/>
  <c r="Z16" i="5"/>
  <c r="Z19" i="5"/>
  <c r="Z32" i="5"/>
  <c r="Z35" i="5"/>
  <c r="Z20" i="5"/>
  <c r="Z13" i="5"/>
  <c r="Z29" i="5"/>
  <c r="Z4" i="5"/>
  <c r="Z7" i="5"/>
  <c r="Z5" i="5"/>
  <c r="Z21" i="5"/>
  <c r="Z12" i="5"/>
  <c r="Z15" i="5"/>
  <c r="Z27" i="5"/>
  <c r="Z8" i="5"/>
  <c r="Z17" i="5"/>
  <c r="Z31" i="5"/>
  <c r="Z25" i="5"/>
  <c r="Z9" i="5"/>
  <c r="Z11" i="5"/>
  <c r="Z23" i="5"/>
  <c r="Z28" i="5"/>
  <c r="Z33" i="5"/>
  <c r="Z24" i="5"/>
  <c r="AO11" i="5"/>
  <c r="AO19" i="5"/>
  <c r="AO27" i="5"/>
  <c r="AO35" i="5"/>
  <c r="AO6" i="5"/>
  <c r="AO14" i="5"/>
  <c r="AO22" i="5"/>
  <c r="AO30" i="5"/>
  <c r="AO9" i="5"/>
  <c r="AO17" i="5"/>
  <c r="AO25" i="5"/>
  <c r="AO33" i="5"/>
  <c r="AO10" i="5"/>
  <c r="AO18" i="5"/>
  <c r="AO26" i="5"/>
  <c r="AO34" i="5"/>
  <c r="AO5" i="5"/>
  <c r="AO13" i="5"/>
  <c r="AO21" i="5"/>
  <c r="AO29" i="5"/>
  <c r="AO28" i="5"/>
  <c r="AO8" i="5"/>
  <c r="AO7" i="5"/>
  <c r="AO15" i="5"/>
  <c r="AO16" i="5"/>
  <c r="AO23" i="5"/>
  <c r="AO31" i="5"/>
  <c r="AO4" i="5"/>
  <c r="AO32" i="5"/>
  <c r="AO12" i="5"/>
  <c r="AO20" i="5"/>
  <c r="AO24" i="5"/>
  <c r="AG4" i="5"/>
  <c r="AG8" i="5"/>
  <c r="AG12" i="5"/>
  <c r="AG16" i="5"/>
  <c r="AG20" i="5"/>
  <c r="AG24" i="5"/>
  <c r="AG28" i="5"/>
  <c r="AG32" i="5"/>
  <c r="AG17" i="5"/>
  <c r="AG33" i="5"/>
  <c r="AG11" i="5"/>
  <c r="AG14" i="5"/>
  <c r="AG27" i="5"/>
  <c r="AG30" i="5"/>
  <c r="AG5" i="5"/>
  <c r="AG6" i="5"/>
  <c r="AG19" i="5"/>
  <c r="AG22" i="5"/>
  <c r="AG35" i="5"/>
  <c r="AG13" i="5"/>
  <c r="AG29" i="5"/>
  <c r="AG23" i="5"/>
  <c r="AG34" i="5"/>
  <c r="AG15" i="5"/>
  <c r="AG18" i="5"/>
  <c r="AG10" i="5"/>
  <c r="AG21" i="5"/>
  <c r="AG26" i="5"/>
  <c r="AG31" i="5"/>
  <c r="AG25" i="5"/>
  <c r="AG7" i="5"/>
  <c r="AG9" i="5"/>
  <c r="Y4" i="5"/>
  <c r="Y8" i="5"/>
  <c r="Y12" i="5"/>
  <c r="Y16" i="5"/>
  <c r="Y20" i="5"/>
  <c r="Y24" i="5"/>
  <c r="Y28" i="5"/>
  <c r="Y32" i="5"/>
  <c r="Y13" i="5"/>
  <c r="Y29" i="5"/>
  <c r="Y17" i="5"/>
  <c r="Y7" i="5"/>
  <c r="Y10" i="5"/>
  <c r="Y23" i="5"/>
  <c r="Y26" i="5"/>
  <c r="Y15" i="5"/>
  <c r="Y18" i="5"/>
  <c r="Y31" i="5"/>
  <c r="Y34" i="5"/>
  <c r="Y9" i="5"/>
  <c r="Y21" i="5"/>
  <c r="Y25" i="5"/>
  <c r="Y30" i="5"/>
  <c r="Y6" i="5"/>
  <c r="Y14" i="5"/>
  <c r="Y11" i="5"/>
  <c r="Y5" i="5"/>
  <c r="Y19" i="5"/>
  <c r="Y33" i="5"/>
  <c r="Y22" i="5"/>
  <c r="Y27" i="5"/>
  <c r="Y35" i="5"/>
  <c r="AN5" i="5"/>
  <c r="AN7" i="5"/>
  <c r="AN9" i="5"/>
  <c r="AN11" i="5"/>
  <c r="AN13" i="5"/>
  <c r="AN15" i="5"/>
  <c r="AN17" i="5"/>
  <c r="AN19" i="5"/>
  <c r="AN21" i="5"/>
  <c r="AN23" i="5"/>
  <c r="AN25" i="5"/>
  <c r="AN27" i="5"/>
  <c r="AN29" i="5"/>
  <c r="AN31" i="5"/>
  <c r="AN33" i="5"/>
  <c r="AN35" i="5"/>
  <c r="AN6" i="5"/>
  <c r="AN14" i="5"/>
  <c r="AN22" i="5"/>
  <c r="AN30" i="5"/>
  <c r="AN28" i="5"/>
  <c r="AN4" i="5"/>
  <c r="AN12" i="5"/>
  <c r="AN20" i="5"/>
  <c r="AN8" i="5"/>
  <c r="AN16" i="5"/>
  <c r="AN24" i="5"/>
  <c r="AN32" i="5"/>
  <c r="AN10" i="5"/>
  <c r="AN18" i="5"/>
  <c r="AN26" i="5"/>
  <c r="AN34" i="5"/>
  <c r="AF5" i="5"/>
  <c r="AF9" i="5"/>
  <c r="AF13" i="5"/>
  <c r="AF17" i="5"/>
  <c r="AF21" i="5"/>
  <c r="AF25" i="5"/>
  <c r="AF29" i="5"/>
  <c r="AF33" i="5"/>
  <c r="AF11" i="5"/>
  <c r="AF14" i="5"/>
  <c r="AF27" i="5"/>
  <c r="AF30" i="5"/>
  <c r="AF15" i="5"/>
  <c r="AF18" i="5"/>
  <c r="AF8" i="5"/>
  <c r="AF24" i="5"/>
  <c r="AF16" i="5"/>
  <c r="AF32" i="5"/>
  <c r="AF7" i="5"/>
  <c r="AF10" i="5"/>
  <c r="AF23" i="5"/>
  <c r="AF34" i="5"/>
  <c r="AF6" i="5"/>
  <c r="AF28" i="5"/>
  <c r="AF12" i="5"/>
  <c r="AF22" i="5"/>
  <c r="AF4" i="5"/>
  <c r="AF20" i="5"/>
  <c r="AF19" i="5"/>
  <c r="AF35" i="5"/>
  <c r="AF26" i="5"/>
  <c r="AF31" i="5"/>
  <c r="AM4" i="5"/>
  <c r="AM6" i="5"/>
  <c r="AM8" i="5"/>
  <c r="AM10" i="5"/>
  <c r="AM12" i="5"/>
  <c r="AM14" i="5"/>
  <c r="AM16" i="5"/>
  <c r="AM18" i="5"/>
  <c r="AM20" i="5"/>
  <c r="AM22" i="5"/>
  <c r="AM24" i="5"/>
  <c r="AM26" i="5"/>
  <c r="AM28" i="5"/>
  <c r="AM30" i="5"/>
  <c r="AM32" i="5"/>
  <c r="AM34" i="5"/>
  <c r="AM9" i="5"/>
  <c r="AM17" i="5"/>
  <c r="AM25" i="5"/>
  <c r="AM33" i="5"/>
  <c r="AM5" i="5"/>
  <c r="AM13" i="5"/>
  <c r="AM21" i="5"/>
  <c r="AM29" i="5"/>
  <c r="AM7" i="5"/>
  <c r="AM35" i="5"/>
  <c r="AM15" i="5"/>
  <c r="AM23" i="5"/>
  <c r="AM31" i="5"/>
  <c r="AM11" i="5"/>
  <c r="AM19" i="5"/>
  <c r="AM27" i="5"/>
  <c r="AE7" i="5"/>
  <c r="AE11" i="5"/>
  <c r="AE15" i="5"/>
  <c r="AE19" i="5"/>
  <c r="AE23" i="5"/>
  <c r="AE27" i="5"/>
  <c r="AE31" i="5"/>
  <c r="AE35" i="5"/>
  <c r="AE8" i="5"/>
  <c r="AE24" i="5"/>
  <c r="AE5" i="5"/>
  <c r="AE18" i="5"/>
  <c r="AE21" i="5"/>
  <c r="AE34" i="5"/>
  <c r="AE12" i="5"/>
  <c r="AE10" i="5"/>
  <c r="AE13" i="5"/>
  <c r="AE26" i="5"/>
  <c r="AE29" i="5"/>
  <c r="AE4" i="5"/>
  <c r="AE28" i="5"/>
  <c r="AE32" i="5"/>
  <c r="AE22" i="5"/>
  <c r="AE6" i="5"/>
  <c r="AE33" i="5"/>
  <c r="AE14" i="5"/>
  <c r="AE17" i="5"/>
  <c r="AE25" i="5"/>
  <c r="AE9" i="5"/>
  <c r="AE30" i="5"/>
  <c r="AE16" i="5"/>
  <c r="AE20" i="5"/>
  <c r="M86" i="5"/>
  <c r="M85" i="5"/>
  <c r="E86" i="5"/>
  <c r="E85" i="5"/>
  <c r="L86" i="5"/>
  <c r="L85" i="5"/>
  <c r="D86" i="5"/>
  <c r="D85" i="5"/>
  <c r="B86" i="5"/>
  <c r="B41" i="5"/>
  <c r="B54" i="5" s="1"/>
  <c r="B85" i="5"/>
  <c r="R86" i="5"/>
  <c r="R85" i="5"/>
  <c r="J86" i="5"/>
  <c r="J85" i="5"/>
  <c r="F86" i="5"/>
  <c r="F85" i="5"/>
  <c r="C86" i="5"/>
  <c r="C85" i="5"/>
  <c r="Q85" i="5"/>
  <c r="Q86" i="5"/>
  <c r="I85" i="5"/>
  <c r="I86" i="5"/>
  <c r="N86" i="5"/>
  <c r="N85" i="5"/>
  <c r="K86" i="5"/>
  <c r="K85" i="5"/>
  <c r="P85" i="5"/>
  <c r="P86" i="5"/>
  <c r="H85" i="5"/>
  <c r="H86" i="5"/>
  <c r="S86" i="5"/>
  <c r="S85" i="5"/>
  <c r="O85" i="5"/>
  <c r="O86" i="5"/>
  <c r="G85" i="5"/>
  <c r="G86" i="5"/>
  <c r="O41" i="5"/>
  <c r="O54" i="5" s="1"/>
  <c r="G41" i="5"/>
  <c r="G54" i="5" s="1"/>
  <c r="M41" i="5"/>
  <c r="M54" i="5" s="1"/>
  <c r="L41" i="5"/>
  <c r="L54" i="5" s="1"/>
  <c r="D41" i="5"/>
  <c r="D54" i="5" s="1"/>
  <c r="N41" i="5"/>
  <c r="N54" i="5" s="1"/>
  <c r="S41" i="5"/>
  <c r="S54" i="5" s="1"/>
  <c r="K41" i="5"/>
  <c r="K54" i="5" s="1"/>
  <c r="C41" i="5"/>
  <c r="C54" i="5" s="1"/>
  <c r="E41" i="5"/>
  <c r="E54" i="5" s="1"/>
  <c r="R41" i="5"/>
  <c r="R54" i="5" s="1"/>
  <c r="J41" i="5"/>
  <c r="J54" i="5" s="1"/>
  <c r="F41" i="5"/>
  <c r="F54" i="5" s="1"/>
  <c r="Q41" i="5"/>
  <c r="Q54" i="5" s="1"/>
  <c r="I41" i="5"/>
  <c r="I54" i="5" s="1"/>
  <c r="V4" i="5"/>
  <c r="P41" i="5"/>
  <c r="P54" i="5" s="1"/>
  <c r="H41" i="5"/>
  <c r="H54" i="5" s="1"/>
  <c r="BW36" i="5" l="1"/>
  <c r="M44" i="5" s="1"/>
  <c r="M60" i="5" s="1"/>
  <c r="BZ36" i="5"/>
  <c r="P44" i="5" s="1"/>
  <c r="P60" i="5" s="1"/>
  <c r="BP36" i="5"/>
  <c r="F44" i="5" s="1"/>
  <c r="F60" i="5" s="1"/>
  <c r="BR36" i="5"/>
  <c r="H44" i="5" s="1"/>
  <c r="H60" i="5" s="1"/>
  <c r="BO36" i="5"/>
  <c r="E44" i="5" s="1"/>
  <c r="E60" i="5" s="1"/>
  <c r="BX36" i="5"/>
  <c r="N44" i="5" s="1"/>
  <c r="N60" i="5" s="1"/>
  <c r="BM36" i="5"/>
  <c r="C44" i="5" s="1"/>
  <c r="C60" i="5" s="1"/>
  <c r="CC36" i="5"/>
  <c r="S44" i="5" s="1"/>
  <c r="S60" i="5" s="1"/>
  <c r="BU36" i="5"/>
  <c r="K44" i="5" s="1"/>
  <c r="K60" i="5" s="1"/>
  <c r="BN36" i="5"/>
  <c r="D44" i="5" s="1"/>
  <c r="D60" i="5" s="1"/>
  <c r="BV36" i="5"/>
  <c r="L44" i="5" s="1"/>
  <c r="L60" i="5" s="1"/>
  <c r="BT36" i="5"/>
  <c r="J44" i="5" s="1"/>
  <c r="J60" i="5" s="1"/>
  <c r="BS36" i="5"/>
  <c r="I44" i="5" s="1"/>
  <c r="I60" i="5" s="1"/>
  <c r="CA36" i="5"/>
  <c r="Q44" i="5" s="1"/>
  <c r="Q60" i="5" s="1"/>
  <c r="BQ36" i="5"/>
  <c r="G44" i="5" s="1"/>
  <c r="G60" i="5" s="1"/>
  <c r="BY36" i="5"/>
  <c r="O44" i="5" s="1"/>
  <c r="O60" i="5" s="1"/>
  <c r="BL36" i="5"/>
  <c r="CB36" i="5"/>
  <c r="R44" i="5" s="1"/>
  <c r="R60" i="5" s="1"/>
  <c r="K39" i="5"/>
  <c r="K51" i="5" s="1"/>
  <c r="C39" i="5"/>
  <c r="C51" i="5" s="1"/>
  <c r="BE36" i="5"/>
  <c r="O43" i="5" s="1"/>
  <c r="O57" i="5" s="1"/>
  <c r="AV36" i="5"/>
  <c r="F43" i="5" s="1"/>
  <c r="F57" i="5" s="1"/>
  <c r="AW36" i="5"/>
  <c r="G43" i="5" s="1"/>
  <c r="G57" i="5" s="1"/>
  <c r="AU36" i="5"/>
  <c r="E43" i="5" s="1"/>
  <c r="E57" i="5" s="1"/>
  <c r="BC36" i="5"/>
  <c r="M43" i="5" s="1"/>
  <c r="M57" i="5" s="1"/>
  <c r="BI36" i="5"/>
  <c r="S43" i="5" s="1"/>
  <c r="S57" i="5" s="1"/>
  <c r="AT36" i="5"/>
  <c r="D43" i="5" s="1"/>
  <c r="D57" i="5" s="1"/>
  <c r="BB36" i="5"/>
  <c r="L43" i="5" s="1"/>
  <c r="L57" i="5" s="1"/>
  <c r="AS36" i="5"/>
  <c r="C43" i="5" s="1"/>
  <c r="C57" i="5" s="1"/>
  <c r="BG36" i="5"/>
  <c r="Q43" i="5" s="1"/>
  <c r="Q57" i="5" s="1"/>
  <c r="E39" i="5"/>
  <c r="E51" i="5" s="1"/>
  <c r="AX36" i="5"/>
  <c r="H43" i="5" s="1"/>
  <c r="H57" i="5" s="1"/>
  <c r="BF36" i="5"/>
  <c r="P43" i="5" s="1"/>
  <c r="P57" i="5" s="1"/>
  <c r="AY36" i="5"/>
  <c r="I43" i="5" s="1"/>
  <c r="I57" i="5" s="1"/>
  <c r="AZ36" i="5"/>
  <c r="J43" i="5" s="1"/>
  <c r="J57" i="5" s="1"/>
  <c r="BH36" i="5"/>
  <c r="R43" i="5" s="1"/>
  <c r="R57" i="5" s="1"/>
  <c r="AR36" i="5"/>
  <c r="B43" i="5" s="1"/>
  <c r="B57" i="5" s="1"/>
  <c r="BA36" i="5"/>
  <c r="K43" i="5" s="1"/>
  <c r="K57" i="5" s="1"/>
  <c r="BD36" i="5"/>
  <c r="N43" i="5" s="1"/>
  <c r="N57" i="5" s="1"/>
  <c r="AN36" i="5"/>
  <c r="R40" i="5" s="1"/>
  <c r="R47" i="5" s="1"/>
  <c r="J39" i="5"/>
  <c r="J51" i="5" s="1"/>
  <c r="AC36" i="5"/>
  <c r="G40" i="5" s="1"/>
  <c r="G47" i="5" s="1"/>
  <c r="AK36" i="5"/>
  <c r="O40" i="5" s="1"/>
  <c r="O47" i="5" s="1"/>
  <c r="AA36" i="5"/>
  <c r="E40" i="5" s="1"/>
  <c r="E47" i="5" s="1"/>
  <c r="AE36" i="5"/>
  <c r="I40" i="5" s="1"/>
  <c r="I47" i="5" s="1"/>
  <c r="AO36" i="5"/>
  <c r="S40" i="5" s="1"/>
  <c r="S47" i="5" s="1"/>
  <c r="AJ36" i="5"/>
  <c r="N40" i="5" s="1"/>
  <c r="N47" i="5" s="1"/>
  <c r="AF36" i="5"/>
  <c r="J40" i="5" s="1"/>
  <c r="J47" i="5" s="1"/>
  <c r="AI36" i="5"/>
  <c r="M40" i="5" s="1"/>
  <c r="M47" i="5" s="1"/>
  <c r="AB36" i="5"/>
  <c r="F40" i="5" s="1"/>
  <c r="F47" i="5" s="1"/>
  <c r="AM36" i="5"/>
  <c r="Q40" i="5" s="1"/>
  <c r="Q47" i="5" s="1"/>
  <c r="Y36" i="5"/>
  <c r="C40" i="5" s="1"/>
  <c r="C47" i="5" s="1"/>
  <c r="AG36" i="5"/>
  <c r="K40" i="5" s="1"/>
  <c r="K47" i="5" s="1"/>
  <c r="AH36" i="5"/>
  <c r="L40" i="5" s="1"/>
  <c r="L47" i="5" s="1"/>
  <c r="Z36" i="5"/>
  <c r="D40" i="5" s="1"/>
  <c r="D47" i="5" s="1"/>
  <c r="X36" i="5"/>
  <c r="B40" i="5" s="1"/>
  <c r="B47" i="5" s="1"/>
  <c r="AD36" i="5"/>
  <c r="H40" i="5" s="1"/>
  <c r="H47" i="5" s="1"/>
  <c r="AL36" i="5"/>
  <c r="P40" i="5" s="1"/>
  <c r="P47" i="5" s="1"/>
  <c r="L39" i="5"/>
  <c r="L51" i="5" s="1"/>
  <c r="R39" i="5"/>
  <c r="R51" i="5" s="1"/>
  <c r="D39" i="5"/>
  <c r="D51" i="5" s="1"/>
  <c r="G39" i="5"/>
  <c r="G51" i="5" s="1"/>
  <c r="P39" i="5"/>
  <c r="P51" i="5" s="1"/>
  <c r="Q39" i="5"/>
  <c r="Q51" i="5" s="1"/>
  <c r="I39" i="5"/>
  <c r="I51" i="5" s="1"/>
  <c r="B39" i="5"/>
  <c r="B51" i="5" s="1"/>
  <c r="H39" i="5"/>
  <c r="H51" i="5" s="1"/>
  <c r="O39" i="5"/>
  <c r="O51" i="5" s="1"/>
  <c r="M39" i="5"/>
  <c r="M51" i="5" s="1"/>
  <c r="S39" i="5"/>
  <c r="S51" i="5" s="1"/>
  <c r="N39" i="5"/>
  <c r="N51" i="5" s="1"/>
  <c r="F39" i="5"/>
  <c r="F51" i="5" s="1"/>
  <c r="B44" i="5" l="1"/>
  <c r="B60" i="5" s="1"/>
</calcChain>
</file>

<file path=xl/sharedStrings.xml><?xml version="1.0" encoding="utf-8"?>
<sst xmlns="http://schemas.openxmlformats.org/spreadsheetml/2006/main" count="270" uniqueCount="138">
  <si>
    <t xml:space="preserve"> Concepto </t>
  </si>
  <si>
    <t xml:space="preserve">Total 1_/ 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</si>
  <si>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</si>
  <si>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</si>
  <si>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</si>
  <si>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</si>
  <si>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</si>
  <si>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</si>
  <si>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</si>
  <si>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</si>
  <si>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 xml:space="preserve">Ciudad de México 2_/ </t>
  </si>
  <si>
    <t>Durango</t>
  </si>
  <si>
    <t>Guanajuato</t>
  </si>
  <si>
    <t>Guerrero</t>
  </si>
  <si>
    <t>Hidalgo</t>
  </si>
  <si>
    <t>Jalisco</t>
  </si>
  <si>
    <t>México</t>
  </si>
  <si>
    <t>Michoacan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</si>
  <si>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</si>
  <si>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</si>
  <si>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</si>
  <si>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</si>
  <si>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</si>
  <si>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</si>
  <si>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</si>
  <si>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</si>
  <si>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</si>
  <si>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</si>
  <si>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</si>
  <si>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</si>
  <si>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</si>
  <si>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</si>
  <si>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</si>
  <si>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</si>
  <si>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1_/  La información incluye recursos autoliquidables: impuesto automóviles nuevos; la parte proporcional en la recaudación del IEPS de tabacos, cervezas y bebidas alcohólicas; incentivos económicos y los accesorios derivados del impuesto federal sobre tenencia o uso de vehículos vigentes hasta 2011.</t>
  </si>
  <si>
    <t>2_/  De conformidad con las reformas constitucionales del sistema político de la Ciudad de México (DOF 29/01/2016), a partir del 30 de enero de 2016 el Distrito Federal se denomina Ciudad de México.</t>
  </si>
  <si>
    <t>Nota: Las sumas parciales y las variaciones pueden no coincidir debido al redondeo.</t>
  </si>
  <si>
    <t>Las cifras son preliminares para 2024.</t>
  </si>
  <si>
    <t>n.s.: no significativo.</t>
  </si>
  <si>
    <t>n.a.: no aplica.</t>
  </si>
  <si>
    <t>n.d.: no disponible.</t>
  </si>
  <si>
    <t>-o-: mayor de 500 o menor de -500 por ciento.</t>
  </si>
  <si>
    <t>La información como porcentaje del PIB, se presenta utilizando el PIB anual con base al cálculo trimestral base 2018.</t>
  </si>
  <si>
    <t>Área: Dirección General de Estadística de la Hacienda Pública. Unidad de Planeación Económica de la Hacienda Pública.</t>
  </si>
  <si>
    <t>Para mayores detalles sobre la información que aparece en este cuadro estadístico, favor de contactar al teléfono (01) (55) 3688,1441.</t>
  </si>
  <si>
    <t>Correo electrónico:</t>
  </si>
  <si>
    <t xml:space="preserve"> shcp_ehacendaria@hacienda.gob.mx </t>
  </si>
  <si>
    <t>Instituto Nacional de Estadística y Geografía (INEGI)</t>
  </si>
  <si>
    <t>Banco de Información Económica (BIE)</t>
  </si>
  <si>
    <t>Fecha de consulta: 28/08/2024 10:39:18</t>
  </si>
  <si>
    <t>Cuentas nacionales &gt; Producto interno bruto por entidad federativa, base 2018 &gt; Por actividad económica y entidad federativa &gt; Índice de precios implícitos, 2018=100.0 &gt; Producto interno bruto, a precios de mercado &gt; f1 Índice base 2018=100  Anual</t>
  </si>
  <si>
    <t>Entidad federativa</t>
  </si>
  <si>
    <t>Total nacional</t>
  </si>
  <si>
    <t>Baja Californa</t>
  </si>
  <si>
    <t>Ciudad de México</t>
  </si>
  <si>
    <t>Michoacán</t>
  </si>
  <si>
    <t xml:space="preserve">Cifras Revisadas: </t>
  </si>
  <si>
    <t>/r1 A partir de 2019/00</t>
  </si>
  <si>
    <t>Fuentes:</t>
  </si>
  <si>
    <t>/f1 INEGI. Sistema de Cuentas Nacionales de México.</t>
  </si>
  <si>
    <t>Total Nacional</t>
  </si>
  <si>
    <r>
      <t xml:space="preserve"> </t>
    </r>
    <r>
      <rPr>
        <b/>
        <sz val="10"/>
        <rFont val="Arial"/>
        <family val="2"/>
      </rPr>
      <t xml:space="preserve"> </t>
    </r>
    <r>
      <rPr>
        <b/>
        <sz val="15"/>
        <rFont val="Arial"/>
        <family val="2"/>
      </rPr>
      <t xml:space="preserve">Participaciones reales per cápita a Entidades Federativas. Pesos de 2018. 2005-2023, Flujos Acumulados
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Consulta Actual: 28/8/2024 </t>
    </r>
  </si>
  <si>
    <r>
      <t xml:space="preserve"> </t>
    </r>
    <r>
      <rPr>
        <b/>
        <sz val="10"/>
        <rFont val="Arial"/>
        <family val="2"/>
      </rPr>
      <t xml:space="preserve"> </t>
    </r>
    <r>
      <rPr>
        <b/>
        <sz val="15"/>
        <rFont val="Arial"/>
        <family val="2"/>
      </rPr>
      <t xml:space="preserve">Participaciones a Entidades Federativas Pesos corrientes multianual  (2005-2023), Millones de pesos (Flujos Acumulados)
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Consulta Actual: 28/8/2024 </t>
    </r>
  </si>
  <si>
    <r>
      <t xml:space="preserve"> </t>
    </r>
    <r>
      <rPr>
        <b/>
        <sz val="10"/>
        <rFont val="Arial"/>
        <family val="2"/>
      </rPr>
      <t xml:space="preserve"> </t>
    </r>
    <r>
      <rPr>
        <b/>
        <sz val="15"/>
        <rFont val="Arial"/>
        <family val="2"/>
      </rPr>
      <t xml:space="preserve">Participaciones reales a Entidades Federativas. Millones de pesos de 2018. 2005-2023, Flujos Acumulados
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Consulta Actual: 28/8/2024 </t>
    </r>
  </si>
  <si>
    <r>
      <t xml:space="preserve"> </t>
    </r>
    <r>
      <rPr>
        <b/>
        <sz val="10"/>
        <rFont val="Arial"/>
        <family val="2"/>
      </rPr>
      <t xml:space="preserve"> </t>
    </r>
    <r>
      <rPr>
        <b/>
        <sz val="15"/>
        <rFont val="Arial"/>
        <family val="2"/>
      </rPr>
      <t>Población por entidad federativa. Encuesta Nacional de Ocipación y Empleo (4° trimestre) 2005-2023</t>
    </r>
  </si>
  <si>
    <t>Entidad Federativa</t>
  </si>
  <si>
    <t xml:space="preserve">Total nacional 1_/ </t>
  </si>
  <si>
    <r>
      <t>TMCA</t>
    </r>
    <r>
      <rPr>
        <b/>
        <vertAlign val="subscript"/>
        <sz val="8"/>
        <rFont val="Arial"/>
        <family val="2"/>
      </rPr>
      <t>05-23</t>
    </r>
  </si>
  <si>
    <t>Varianza</t>
  </si>
  <si>
    <t>Medidas estadísticas</t>
  </si>
  <si>
    <t>Max.</t>
  </si>
  <si>
    <t>Mín.</t>
  </si>
  <si>
    <t>Campo de Variación</t>
  </si>
  <si>
    <t>Desviación Media Relativa</t>
  </si>
  <si>
    <r>
      <rPr>
        <sz val="9"/>
        <rFont val="Symbol"/>
        <family val="1"/>
        <charset val="2"/>
      </rPr>
      <t>S</t>
    </r>
    <r>
      <rPr>
        <sz val="9"/>
        <rFont val="Arial"/>
        <family val="2"/>
      </rPr>
      <t xml:space="preserve"> =</t>
    </r>
  </si>
  <si>
    <r>
      <t>Abs(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yi)</t>
    </r>
    <r>
      <rPr>
        <vertAlign val="subscript"/>
        <sz val="8"/>
        <rFont val="Arial"/>
        <family val="2"/>
      </rPr>
      <t>05</t>
    </r>
  </si>
  <si>
    <r>
      <t>Abs(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yi)</t>
    </r>
    <r>
      <rPr>
        <vertAlign val="subscript"/>
        <sz val="8"/>
        <rFont val="Arial"/>
        <family val="2"/>
      </rPr>
      <t>06</t>
    </r>
    <r>
      <rPr>
        <sz val="11"/>
        <color theme="1"/>
        <rFont val="Calibri"/>
        <family val="2"/>
        <scheme val="minor"/>
      </rPr>
      <t/>
    </r>
  </si>
  <si>
    <r>
      <t>Abs(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yi)</t>
    </r>
    <r>
      <rPr>
        <vertAlign val="subscript"/>
        <sz val="8"/>
        <rFont val="Arial"/>
        <family val="2"/>
      </rPr>
      <t>07</t>
    </r>
    <r>
      <rPr>
        <sz val="11"/>
        <color theme="1"/>
        <rFont val="Calibri"/>
        <family val="2"/>
        <scheme val="minor"/>
      </rPr>
      <t/>
    </r>
  </si>
  <si>
    <r>
      <t>Abs(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yi)</t>
    </r>
    <r>
      <rPr>
        <vertAlign val="subscript"/>
        <sz val="8"/>
        <rFont val="Arial"/>
        <family val="2"/>
      </rPr>
      <t>08</t>
    </r>
    <r>
      <rPr>
        <sz val="11"/>
        <color theme="1"/>
        <rFont val="Calibri"/>
        <family val="2"/>
        <scheme val="minor"/>
      </rPr>
      <t/>
    </r>
  </si>
  <si>
    <r>
      <t>Abs(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yi)</t>
    </r>
    <r>
      <rPr>
        <vertAlign val="subscript"/>
        <sz val="8"/>
        <rFont val="Arial"/>
        <family val="2"/>
      </rPr>
      <t>09</t>
    </r>
    <r>
      <rPr>
        <sz val="11"/>
        <color theme="1"/>
        <rFont val="Calibri"/>
        <family val="2"/>
        <scheme val="minor"/>
      </rPr>
      <t/>
    </r>
  </si>
  <si>
    <r>
      <t>Abs(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yi)</t>
    </r>
    <r>
      <rPr>
        <vertAlign val="subscript"/>
        <sz val="8"/>
        <rFont val="Arial"/>
        <family val="2"/>
      </rPr>
      <t>10</t>
    </r>
    <r>
      <rPr>
        <sz val="11"/>
        <color theme="1"/>
        <rFont val="Calibri"/>
        <family val="2"/>
        <scheme val="minor"/>
      </rPr>
      <t/>
    </r>
  </si>
  <si>
    <r>
      <t>Abs(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yi)</t>
    </r>
    <r>
      <rPr>
        <vertAlign val="subscript"/>
        <sz val="8"/>
        <rFont val="Arial"/>
        <family val="2"/>
      </rPr>
      <t>11</t>
    </r>
    <r>
      <rPr>
        <sz val="11"/>
        <color theme="1"/>
        <rFont val="Calibri"/>
        <family val="2"/>
        <scheme val="minor"/>
      </rPr>
      <t/>
    </r>
  </si>
  <si>
    <r>
      <t>Abs(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yi)</t>
    </r>
    <r>
      <rPr>
        <vertAlign val="subscript"/>
        <sz val="8"/>
        <rFont val="Arial"/>
        <family val="2"/>
      </rPr>
      <t>12</t>
    </r>
    <r>
      <rPr>
        <sz val="11"/>
        <color theme="1"/>
        <rFont val="Calibri"/>
        <family val="2"/>
        <scheme val="minor"/>
      </rPr>
      <t/>
    </r>
  </si>
  <si>
    <r>
      <t>Abs(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yi)</t>
    </r>
    <r>
      <rPr>
        <vertAlign val="subscript"/>
        <sz val="8"/>
        <rFont val="Arial"/>
        <family val="2"/>
      </rPr>
      <t>13</t>
    </r>
    <r>
      <rPr>
        <sz val="11"/>
        <color theme="1"/>
        <rFont val="Calibri"/>
        <family val="2"/>
        <scheme val="minor"/>
      </rPr>
      <t/>
    </r>
  </si>
  <si>
    <r>
      <t>Abs(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yi)</t>
    </r>
    <r>
      <rPr>
        <vertAlign val="subscript"/>
        <sz val="8"/>
        <rFont val="Arial"/>
        <family val="2"/>
      </rPr>
      <t>14</t>
    </r>
    <r>
      <rPr>
        <sz val="11"/>
        <color theme="1"/>
        <rFont val="Calibri"/>
        <family val="2"/>
        <scheme val="minor"/>
      </rPr>
      <t/>
    </r>
  </si>
  <si>
    <r>
      <t>Abs(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yi)</t>
    </r>
    <r>
      <rPr>
        <vertAlign val="subscript"/>
        <sz val="8"/>
        <rFont val="Arial"/>
        <family val="2"/>
      </rPr>
      <t>15</t>
    </r>
    <r>
      <rPr>
        <sz val="11"/>
        <color theme="1"/>
        <rFont val="Calibri"/>
        <family val="2"/>
        <scheme val="minor"/>
      </rPr>
      <t/>
    </r>
  </si>
  <si>
    <r>
      <t>Abs(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yi)</t>
    </r>
    <r>
      <rPr>
        <vertAlign val="subscript"/>
        <sz val="8"/>
        <rFont val="Arial"/>
        <family val="2"/>
      </rPr>
      <t>16</t>
    </r>
    <r>
      <rPr>
        <sz val="11"/>
        <color theme="1"/>
        <rFont val="Calibri"/>
        <family val="2"/>
        <scheme val="minor"/>
      </rPr>
      <t/>
    </r>
  </si>
  <si>
    <r>
      <t>Abs(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yi)</t>
    </r>
    <r>
      <rPr>
        <vertAlign val="subscript"/>
        <sz val="8"/>
        <rFont val="Arial"/>
        <family val="2"/>
      </rPr>
      <t>17</t>
    </r>
    <r>
      <rPr>
        <sz val="11"/>
        <color theme="1"/>
        <rFont val="Calibri"/>
        <family val="2"/>
        <scheme val="minor"/>
      </rPr>
      <t/>
    </r>
  </si>
  <si>
    <r>
      <t>Abs(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yi)</t>
    </r>
    <r>
      <rPr>
        <vertAlign val="subscript"/>
        <sz val="8"/>
        <rFont val="Arial"/>
        <family val="2"/>
      </rPr>
      <t>18</t>
    </r>
    <r>
      <rPr>
        <sz val="11"/>
        <color theme="1"/>
        <rFont val="Calibri"/>
        <family val="2"/>
        <scheme val="minor"/>
      </rPr>
      <t/>
    </r>
  </si>
  <si>
    <r>
      <t>Abs(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yi)</t>
    </r>
    <r>
      <rPr>
        <vertAlign val="subscript"/>
        <sz val="8"/>
        <rFont val="Arial"/>
        <family val="2"/>
      </rPr>
      <t>19</t>
    </r>
    <r>
      <rPr>
        <sz val="11"/>
        <color theme="1"/>
        <rFont val="Calibri"/>
        <family val="2"/>
        <scheme val="minor"/>
      </rPr>
      <t/>
    </r>
  </si>
  <si>
    <r>
      <t>Abs(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yi)</t>
    </r>
    <r>
      <rPr>
        <vertAlign val="subscript"/>
        <sz val="8"/>
        <rFont val="Arial"/>
        <family val="2"/>
      </rPr>
      <t>20</t>
    </r>
    <r>
      <rPr>
        <sz val="11"/>
        <color theme="1"/>
        <rFont val="Calibri"/>
        <family val="2"/>
        <scheme val="minor"/>
      </rPr>
      <t/>
    </r>
  </si>
  <si>
    <r>
      <t>Abs(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yi)</t>
    </r>
    <r>
      <rPr>
        <vertAlign val="subscript"/>
        <sz val="8"/>
        <rFont val="Arial"/>
        <family val="2"/>
      </rPr>
      <t>21</t>
    </r>
    <r>
      <rPr>
        <sz val="11"/>
        <color theme="1"/>
        <rFont val="Calibri"/>
        <family val="2"/>
        <scheme val="minor"/>
      </rPr>
      <t/>
    </r>
  </si>
  <si>
    <r>
      <t>Abs(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yi)</t>
    </r>
    <r>
      <rPr>
        <vertAlign val="subscript"/>
        <sz val="8"/>
        <rFont val="Arial"/>
        <family val="2"/>
      </rPr>
      <t>22</t>
    </r>
    <r>
      <rPr>
        <sz val="11"/>
        <color theme="1"/>
        <rFont val="Calibri"/>
        <family val="2"/>
        <scheme val="minor"/>
      </rPr>
      <t/>
    </r>
  </si>
  <si>
    <r>
      <t>Abs(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yi)</t>
    </r>
    <r>
      <rPr>
        <vertAlign val="subscript"/>
        <sz val="8"/>
        <rFont val="Arial"/>
        <family val="2"/>
      </rPr>
      <t>23</t>
    </r>
    <r>
      <rPr>
        <sz val="11"/>
        <color theme="1"/>
        <rFont val="Calibri"/>
        <family val="2"/>
        <scheme val="minor"/>
      </rPr>
      <t/>
    </r>
  </si>
  <si>
    <t>Coeficiente de Variación</t>
  </si>
  <si>
    <t>Varianza de logaritmos</t>
  </si>
  <si>
    <r>
      <t xml:space="preserve">(Log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Log yi)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>05</t>
    </r>
  </si>
  <si>
    <r>
      <t xml:space="preserve">(Log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Log yi)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>06</t>
    </r>
    <r>
      <rPr>
        <sz val="11"/>
        <color theme="1"/>
        <rFont val="Calibri"/>
        <family val="2"/>
        <scheme val="minor"/>
      </rPr>
      <t/>
    </r>
  </si>
  <si>
    <r>
      <t xml:space="preserve">(Log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Log yi)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>07</t>
    </r>
    <r>
      <rPr>
        <sz val="11"/>
        <color theme="1"/>
        <rFont val="Calibri"/>
        <family val="2"/>
        <scheme val="minor"/>
      </rPr>
      <t/>
    </r>
  </si>
  <si>
    <r>
      <t xml:space="preserve">(Log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Log yi)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>08</t>
    </r>
    <r>
      <rPr>
        <sz val="11"/>
        <color theme="1"/>
        <rFont val="Calibri"/>
        <family val="2"/>
        <scheme val="minor"/>
      </rPr>
      <t/>
    </r>
  </si>
  <si>
    <r>
      <t xml:space="preserve">(Log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Log yi)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>09</t>
    </r>
    <r>
      <rPr>
        <sz val="11"/>
        <color theme="1"/>
        <rFont val="Calibri"/>
        <family val="2"/>
        <scheme val="minor"/>
      </rPr>
      <t/>
    </r>
  </si>
  <si>
    <r>
      <t xml:space="preserve">(Log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Log yi)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>10</t>
    </r>
    <r>
      <rPr>
        <sz val="11"/>
        <color theme="1"/>
        <rFont val="Calibri"/>
        <family val="2"/>
        <scheme val="minor"/>
      </rPr>
      <t/>
    </r>
  </si>
  <si>
    <r>
      <t xml:space="preserve">(Log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Log yi)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>11</t>
    </r>
    <r>
      <rPr>
        <sz val="11"/>
        <color theme="1"/>
        <rFont val="Calibri"/>
        <family val="2"/>
        <scheme val="minor"/>
      </rPr>
      <t/>
    </r>
  </si>
  <si>
    <r>
      <t xml:space="preserve">(Log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Log yi)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>12</t>
    </r>
    <r>
      <rPr>
        <sz val="11"/>
        <color theme="1"/>
        <rFont val="Calibri"/>
        <family val="2"/>
        <scheme val="minor"/>
      </rPr>
      <t/>
    </r>
  </si>
  <si>
    <r>
      <t xml:space="preserve">(Log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Log yi)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>13</t>
    </r>
    <r>
      <rPr>
        <sz val="11"/>
        <color theme="1"/>
        <rFont val="Calibri"/>
        <family val="2"/>
        <scheme val="minor"/>
      </rPr>
      <t/>
    </r>
  </si>
  <si>
    <r>
      <t xml:space="preserve">(Log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Log yi)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>14</t>
    </r>
    <r>
      <rPr>
        <sz val="11"/>
        <color theme="1"/>
        <rFont val="Calibri"/>
        <family val="2"/>
        <scheme val="minor"/>
      </rPr>
      <t/>
    </r>
  </si>
  <si>
    <r>
      <t xml:space="preserve">(Log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Log yi)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>15</t>
    </r>
    <r>
      <rPr>
        <sz val="11"/>
        <color theme="1"/>
        <rFont val="Calibri"/>
        <family val="2"/>
        <scheme val="minor"/>
      </rPr>
      <t/>
    </r>
  </si>
  <si>
    <r>
      <t xml:space="preserve">(Log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Log yi)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>16</t>
    </r>
    <r>
      <rPr>
        <sz val="11"/>
        <color theme="1"/>
        <rFont val="Calibri"/>
        <family val="2"/>
        <scheme val="minor"/>
      </rPr>
      <t/>
    </r>
  </si>
  <si>
    <r>
      <t xml:space="preserve">(Log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Log yi)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>17</t>
    </r>
    <r>
      <rPr>
        <sz val="11"/>
        <color theme="1"/>
        <rFont val="Calibri"/>
        <family val="2"/>
        <scheme val="minor"/>
      </rPr>
      <t/>
    </r>
  </si>
  <si>
    <r>
      <t xml:space="preserve">(Log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Log yi)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>18</t>
    </r>
    <r>
      <rPr>
        <sz val="11"/>
        <color theme="1"/>
        <rFont val="Calibri"/>
        <family val="2"/>
        <scheme val="minor"/>
      </rPr>
      <t/>
    </r>
  </si>
  <si>
    <r>
      <t xml:space="preserve">(Log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Log yi)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>19</t>
    </r>
    <r>
      <rPr>
        <sz val="11"/>
        <color theme="1"/>
        <rFont val="Calibri"/>
        <family val="2"/>
        <scheme val="minor"/>
      </rPr>
      <t/>
    </r>
  </si>
  <si>
    <r>
      <t xml:space="preserve">(Log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Log yi)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>20</t>
    </r>
    <r>
      <rPr>
        <sz val="11"/>
        <color theme="1"/>
        <rFont val="Calibri"/>
        <family val="2"/>
        <scheme val="minor"/>
      </rPr>
      <t/>
    </r>
  </si>
  <si>
    <r>
      <t xml:space="preserve">(Log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Log yi)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>21</t>
    </r>
    <r>
      <rPr>
        <sz val="11"/>
        <color theme="1"/>
        <rFont val="Calibri"/>
        <family val="2"/>
        <scheme val="minor"/>
      </rPr>
      <t/>
    </r>
  </si>
  <si>
    <r>
      <t xml:space="preserve">(Log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Log yi)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>22</t>
    </r>
    <r>
      <rPr>
        <sz val="11"/>
        <color theme="1"/>
        <rFont val="Calibri"/>
        <family val="2"/>
        <scheme val="minor"/>
      </rPr>
      <t/>
    </r>
  </si>
  <si>
    <r>
      <t xml:space="preserve">(Log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 xml:space="preserve"> - Log yi)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>23</t>
    </r>
    <r>
      <rPr>
        <sz val="11"/>
        <color theme="1"/>
        <rFont val="Calibri"/>
        <family val="2"/>
        <scheme val="minor"/>
      </rPr>
      <t/>
    </r>
  </si>
  <si>
    <t>Índice de Theil</t>
  </si>
  <si>
    <t>Varianza de Logarítmos</t>
  </si>
  <si>
    <r>
      <t xml:space="preserve">yi Log (yi /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)</t>
    </r>
    <r>
      <rPr>
        <vertAlign val="subscript"/>
        <sz val="8"/>
        <rFont val="Arial"/>
        <family val="2"/>
      </rPr>
      <t>05</t>
    </r>
  </si>
  <si>
    <r>
      <t xml:space="preserve">yi Log (yi /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)</t>
    </r>
    <r>
      <rPr>
        <vertAlign val="subscript"/>
        <sz val="8"/>
        <rFont val="Arial"/>
        <family val="2"/>
      </rPr>
      <t>06</t>
    </r>
    <r>
      <rPr>
        <sz val="11"/>
        <color theme="1"/>
        <rFont val="Calibri"/>
        <family val="2"/>
        <scheme val="minor"/>
      </rPr>
      <t/>
    </r>
  </si>
  <si>
    <r>
      <t xml:space="preserve">yi Log (yi /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)</t>
    </r>
    <r>
      <rPr>
        <vertAlign val="subscript"/>
        <sz val="8"/>
        <rFont val="Arial"/>
        <family val="2"/>
      </rPr>
      <t>07</t>
    </r>
    <r>
      <rPr>
        <sz val="11"/>
        <color theme="1"/>
        <rFont val="Calibri"/>
        <family val="2"/>
        <scheme val="minor"/>
      </rPr>
      <t/>
    </r>
  </si>
  <si>
    <r>
      <t xml:space="preserve">yi Log (yi /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)</t>
    </r>
    <r>
      <rPr>
        <vertAlign val="subscript"/>
        <sz val="8"/>
        <rFont val="Arial"/>
        <family val="2"/>
      </rPr>
      <t>08</t>
    </r>
    <r>
      <rPr>
        <sz val="11"/>
        <color theme="1"/>
        <rFont val="Calibri"/>
        <family val="2"/>
        <scheme val="minor"/>
      </rPr>
      <t/>
    </r>
  </si>
  <si>
    <r>
      <t xml:space="preserve">yi Log (yi /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)</t>
    </r>
    <r>
      <rPr>
        <vertAlign val="subscript"/>
        <sz val="8"/>
        <rFont val="Arial"/>
        <family val="2"/>
      </rPr>
      <t>09</t>
    </r>
    <r>
      <rPr>
        <sz val="11"/>
        <color theme="1"/>
        <rFont val="Calibri"/>
        <family val="2"/>
        <scheme val="minor"/>
      </rPr>
      <t/>
    </r>
  </si>
  <si>
    <r>
      <t xml:space="preserve">yi Log (yi /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)</t>
    </r>
    <r>
      <rPr>
        <vertAlign val="subscript"/>
        <sz val="8"/>
        <rFont val="Arial"/>
        <family val="2"/>
      </rPr>
      <t>10</t>
    </r>
    <r>
      <rPr>
        <sz val="11"/>
        <color theme="1"/>
        <rFont val="Calibri"/>
        <family val="2"/>
        <scheme val="minor"/>
      </rPr>
      <t/>
    </r>
  </si>
  <si>
    <r>
      <t xml:space="preserve">yi Log (yi /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)</t>
    </r>
    <r>
      <rPr>
        <vertAlign val="subscript"/>
        <sz val="8"/>
        <rFont val="Arial"/>
        <family val="2"/>
      </rPr>
      <t>11</t>
    </r>
    <r>
      <rPr>
        <sz val="11"/>
        <color theme="1"/>
        <rFont val="Calibri"/>
        <family val="2"/>
        <scheme val="minor"/>
      </rPr>
      <t/>
    </r>
  </si>
  <si>
    <r>
      <t xml:space="preserve">yi Log (yi /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)</t>
    </r>
    <r>
      <rPr>
        <vertAlign val="subscript"/>
        <sz val="8"/>
        <rFont val="Arial"/>
        <family val="2"/>
      </rPr>
      <t>12</t>
    </r>
    <r>
      <rPr>
        <sz val="11"/>
        <color theme="1"/>
        <rFont val="Calibri"/>
        <family val="2"/>
        <scheme val="minor"/>
      </rPr>
      <t/>
    </r>
  </si>
  <si>
    <r>
      <t xml:space="preserve">yi Log (yi /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)</t>
    </r>
    <r>
      <rPr>
        <vertAlign val="subscript"/>
        <sz val="8"/>
        <rFont val="Arial"/>
        <family val="2"/>
      </rPr>
      <t>13</t>
    </r>
    <r>
      <rPr>
        <sz val="11"/>
        <color theme="1"/>
        <rFont val="Calibri"/>
        <family val="2"/>
        <scheme val="minor"/>
      </rPr>
      <t/>
    </r>
  </si>
  <si>
    <r>
      <t xml:space="preserve">yi Log (yi /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)</t>
    </r>
    <r>
      <rPr>
        <vertAlign val="subscript"/>
        <sz val="8"/>
        <rFont val="Arial"/>
        <family val="2"/>
      </rPr>
      <t>14</t>
    </r>
    <r>
      <rPr>
        <sz val="11"/>
        <color theme="1"/>
        <rFont val="Calibri"/>
        <family val="2"/>
        <scheme val="minor"/>
      </rPr>
      <t/>
    </r>
  </si>
  <si>
    <r>
      <t xml:space="preserve">yi Log (yi /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)</t>
    </r>
    <r>
      <rPr>
        <vertAlign val="subscript"/>
        <sz val="8"/>
        <rFont val="Arial"/>
        <family val="2"/>
      </rPr>
      <t>15</t>
    </r>
    <r>
      <rPr>
        <sz val="11"/>
        <color theme="1"/>
        <rFont val="Calibri"/>
        <family val="2"/>
        <scheme val="minor"/>
      </rPr>
      <t/>
    </r>
  </si>
  <si>
    <r>
      <t xml:space="preserve">yi Log (yi /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)</t>
    </r>
    <r>
      <rPr>
        <vertAlign val="subscript"/>
        <sz val="8"/>
        <rFont val="Arial"/>
        <family val="2"/>
      </rPr>
      <t>16</t>
    </r>
    <r>
      <rPr>
        <sz val="11"/>
        <color theme="1"/>
        <rFont val="Calibri"/>
        <family val="2"/>
        <scheme val="minor"/>
      </rPr>
      <t/>
    </r>
  </si>
  <si>
    <r>
      <t xml:space="preserve">yi Log (yi /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)</t>
    </r>
    <r>
      <rPr>
        <vertAlign val="subscript"/>
        <sz val="8"/>
        <rFont val="Arial"/>
        <family val="2"/>
      </rPr>
      <t>17</t>
    </r>
    <r>
      <rPr>
        <sz val="11"/>
        <color theme="1"/>
        <rFont val="Calibri"/>
        <family val="2"/>
        <scheme val="minor"/>
      </rPr>
      <t/>
    </r>
  </si>
  <si>
    <r>
      <t xml:space="preserve">yi Log (yi /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)</t>
    </r>
    <r>
      <rPr>
        <vertAlign val="subscript"/>
        <sz val="8"/>
        <rFont val="Arial"/>
        <family val="2"/>
      </rPr>
      <t>18</t>
    </r>
    <r>
      <rPr>
        <sz val="11"/>
        <color theme="1"/>
        <rFont val="Calibri"/>
        <family val="2"/>
        <scheme val="minor"/>
      </rPr>
      <t/>
    </r>
  </si>
  <si>
    <r>
      <t xml:space="preserve">yi Log (yi /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)</t>
    </r>
    <r>
      <rPr>
        <vertAlign val="subscript"/>
        <sz val="8"/>
        <rFont val="Arial"/>
        <family val="2"/>
      </rPr>
      <t>19</t>
    </r>
    <r>
      <rPr>
        <sz val="11"/>
        <color theme="1"/>
        <rFont val="Calibri"/>
        <family val="2"/>
        <scheme val="minor"/>
      </rPr>
      <t/>
    </r>
  </si>
  <si>
    <r>
      <t xml:space="preserve">yi Log (yi /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)</t>
    </r>
    <r>
      <rPr>
        <vertAlign val="subscript"/>
        <sz val="8"/>
        <rFont val="Arial"/>
        <family val="2"/>
      </rPr>
      <t>20</t>
    </r>
    <r>
      <rPr>
        <sz val="11"/>
        <color theme="1"/>
        <rFont val="Calibri"/>
        <family val="2"/>
        <scheme val="minor"/>
      </rPr>
      <t/>
    </r>
  </si>
  <si>
    <r>
      <t xml:space="preserve">yi Log (yi /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)</t>
    </r>
    <r>
      <rPr>
        <vertAlign val="subscript"/>
        <sz val="8"/>
        <rFont val="Arial"/>
        <family val="2"/>
      </rPr>
      <t>21</t>
    </r>
    <r>
      <rPr>
        <sz val="11"/>
        <color theme="1"/>
        <rFont val="Calibri"/>
        <family val="2"/>
        <scheme val="minor"/>
      </rPr>
      <t/>
    </r>
  </si>
  <si>
    <r>
      <t xml:space="preserve">yi Log (yi /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)</t>
    </r>
    <r>
      <rPr>
        <vertAlign val="subscript"/>
        <sz val="8"/>
        <rFont val="Arial"/>
        <family val="2"/>
      </rPr>
      <t>22</t>
    </r>
    <r>
      <rPr>
        <sz val="11"/>
        <color theme="1"/>
        <rFont val="Calibri"/>
        <family val="2"/>
        <scheme val="minor"/>
      </rPr>
      <t/>
    </r>
  </si>
  <si>
    <r>
      <t xml:space="preserve">yi Log (yi /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)</t>
    </r>
    <r>
      <rPr>
        <vertAlign val="subscript"/>
        <sz val="8"/>
        <rFont val="Arial"/>
        <family val="2"/>
      </rPr>
      <t>23</t>
    </r>
    <r>
      <rPr>
        <sz val="11"/>
        <color theme="1"/>
        <rFont val="Calibri"/>
        <family val="2"/>
        <scheme val="minor"/>
      </rPr>
      <t/>
    </r>
  </si>
  <si>
    <t>Coeficiente de Gini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</si>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</sst>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0000"/>
    <numFmt numFmtId="166" formatCode="0.000"/>
    <numFmt numFmtId="167" formatCode="#,##0.00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5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vertAlign val="subscript"/>
      <sz val="8"/>
      <name val="Arial"/>
      <family val="2"/>
    </font>
    <font>
      <b/>
      <sz val="9"/>
      <color rgb="FF002060"/>
      <name val="Arial"/>
      <family val="2"/>
    </font>
    <font>
      <b/>
      <sz val="8"/>
      <color rgb="FF002060"/>
      <name val="Arial"/>
      <family val="2"/>
    </font>
    <font>
      <sz val="8"/>
      <name val="Arial"/>
      <family val="2"/>
    </font>
    <font>
      <sz val="9"/>
      <name val="Symbol"/>
      <family val="1"/>
      <charset val="2"/>
    </font>
    <font>
      <sz val="9"/>
      <name val="Arial"/>
      <family val="1"/>
      <charset val="2"/>
    </font>
    <font>
      <sz val="8"/>
      <name val="Symbol"/>
      <family val="1"/>
      <charset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rgb="FFE4E4E4"/>
      </left>
      <right style="thin">
        <color rgb="FFE4E4E4"/>
      </right>
      <top style="thin">
        <color rgb="FFE4E4E4"/>
      </top>
      <bottom/>
      <diagonal/>
    </border>
    <border>
      <left/>
      <right/>
      <top style="thin">
        <color rgb="FFE4E4E4"/>
      </top>
      <bottom style="thin">
        <color rgb="FFE4E4E4"/>
      </bottom>
      <diagonal/>
    </border>
    <border>
      <left/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4E4E4"/>
      </left>
      <right style="thin">
        <color rgb="FFE4E4E4"/>
      </right>
      <top/>
      <bottom/>
      <diagonal/>
    </border>
    <border>
      <left/>
      <right/>
      <top/>
      <bottom style="thin">
        <color rgb="FFE4E4E4"/>
      </bottom>
      <diagonal/>
    </border>
    <border>
      <left/>
      <right style="thin">
        <color rgb="FFE4E4E4"/>
      </right>
      <top/>
      <bottom style="thin">
        <color rgb="FFE4E4E4"/>
      </bottom>
      <diagonal/>
    </border>
    <border>
      <left style="thin">
        <color rgb="FFE4E4E4"/>
      </left>
      <right style="thin">
        <color rgb="FFE4E4E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18" fillId="0" borderId="10" xfId="0" applyFont="1" applyBorder="1" applyAlignment="1">
      <alignment vertical="top"/>
    </xf>
    <xf numFmtId="0" fontId="18" fillId="34" borderId="14" xfId="0" applyFont="1" applyFill="1" applyBorder="1" applyAlignment="1">
      <alignment horizontal="left" vertical="center" wrapText="1"/>
    </xf>
    <xf numFmtId="0" fontId="23" fillId="35" borderId="0" xfId="0" applyFont="1" applyFill="1"/>
    <xf numFmtId="0" fontId="0" fillId="35" borderId="0" xfId="0" applyFill="1"/>
    <xf numFmtId="0" fontId="24" fillId="35" borderId="0" xfId="0" applyFont="1" applyFill="1"/>
    <xf numFmtId="0" fontId="25" fillId="35" borderId="0" xfId="0" applyFont="1" applyFill="1"/>
    <xf numFmtId="0" fontId="26" fillId="35" borderId="0" xfId="0" applyFont="1" applyFill="1"/>
    <xf numFmtId="0" fontId="27" fillId="35" borderId="17" xfId="0" applyFont="1" applyFill="1" applyBorder="1" applyAlignment="1">
      <alignment horizontal="center" vertical="center" wrapText="1"/>
    </xf>
    <xf numFmtId="0" fontId="28" fillId="35" borderId="17" xfId="0" applyFont="1" applyFill="1" applyBorder="1" applyAlignment="1">
      <alignment horizontal="left" vertical="center" wrapText="1"/>
    </xf>
    <xf numFmtId="0" fontId="18" fillId="0" borderId="13" xfId="0" applyFont="1" applyBorder="1" applyAlignment="1">
      <alignment vertical="top"/>
    </xf>
    <xf numFmtId="0" fontId="18" fillId="33" borderId="11" xfId="0" applyFont="1" applyFill="1" applyBorder="1" applyAlignment="1">
      <alignment horizontal="center" wrapText="1"/>
    </xf>
    <xf numFmtId="0" fontId="21" fillId="35" borderId="17" xfId="0" applyFont="1" applyFill="1" applyBorder="1" applyAlignment="1">
      <alignment horizontal="left" vertical="top" indent="1"/>
    </xf>
    <xf numFmtId="164" fontId="18" fillId="35" borderId="17" xfId="0" applyNumberFormat="1" applyFont="1" applyFill="1" applyBorder="1" applyAlignment="1">
      <alignment horizontal="right" vertical="top"/>
    </xf>
    <xf numFmtId="0" fontId="18" fillId="35" borderId="17" xfId="0" applyFont="1" applyFill="1" applyBorder="1" applyAlignment="1">
      <alignment horizontal="left" vertical="top" indent="2"/>
    </xf>
    <xf numFmtId="0" fontId="18" fillId="34" borderId="14" xfId="0" applyFont="1" applyFill="1" applyBorder="1" applyAlignment="1">
      <alignment horizontal="left" vertical="center"/>
    </xf>
    <xf numFmtId="49" fontId="20" fillId="0" borderId="20" xfId="0" applyNumberFormat="1" applyFont="1" applyBorder="1" applyAlignment="1">
      <alignment horizontal="left" vertical="center" wrapText="1"/>
    </xf>
    <xf numFmtId="2" fontId="0" fillId="35" borderId="17" xfId="0" applyNumberFormat="1" applyFill="1" applyBorder="1"/>
    <xf numFmtId="164" fontId="18" fillId="0" borderId="10" xfId="0" applyNumberFormat="1" applyFont="1" applyBorder="1" applyAlignment="1">
      <alignment vertical="top"/>
    </xf>
    <xf numFmtId="0" fontId="29" fillId="33" borderId="21" xfId="0" applyFont="1" applyFill="1" applyBorder="1" applyAlignment="1">
      <alignment horizontal="center" wrapText="1"/>
    </xf>
    <xf numFmtId="0" fontId="18" fillId="35" borderId="17" xfId="0" applyFont="1" applyFill="1" applyBorder="1" applyAlignment="1">
      <alignment vertical="top"/>
    </xf>
    <xf numFmtId="0" fontId="19" fillId="0" borderId="10" xfId="0" applyFont="1" applyBorder="1" applyAlignment="1">
      <alignment horizontal="center" vertical="top"/>
    </xf>
    <xf numFmtId="10" fontId="29" fillId="0" borderId="10" xfId="42" applyNumberFormat="1" applyFont="1" applyFill="1" applyBorder="1" applyAlignment="1" applyProtection="1">
      <alignment vertical="top"/>
    </xf>
    <xf numFmtId="3" fontId="18" fillId="0" borderId="10" xfId="0" applyNumberFormat="1" applyFont="1" applyBorder="1" applyAlignment="1">
      <alignment vertical="top"/>
    </xf>
    <xf numFmtId="0" fontId="18" fillId="0" borderId="0" xfId="0" applyFont="1" applyAlignment="1">
      <alignment vertical="top"/>
    </xf>
    <xf numFmtId="164" fontId="18" fillId="0" borderId="0" xfId="0" applyNumberFormat="1" applyFont="1" applyAlignment="1">
      <alignment horizontal="right" vertical="top"/>
    </xf>
    <xf numFmtId="0" fontId="31" fillId="0" borderId="10" xfId="0" applyFont="1" applyBorder="1" applyAlignment="1">
      <alignment vertical="top"/>
    </xf>
    <xf numFmtId="0" fontId="29" fillId="0" borderId="10" xfId="0" applyFont="1" applyBorder="1" applyAlignment="1">
      <alignment vertical="top"/>
    </xf>
    <xf numFmtId="0" fontId="32" fillId="0" borderId="10" xfId="0" applyFont="1" applyBorder="1" applyAlignment="1">
      <alignment vertical="top"/>
    </xf>
    <xf numFmtId="0" fontId="32" fillId="0" borderId="10" xfId="0" applyFont="1" applyBorder="1" applyAlignment="1">
      <alignment vertical="center"/>
    </xf>
    <xf numFmtId="4" fontId="18" fillId="0" borderId="10" xfId="0" applyNumberFormat="1" applyFont="1" applyBorder="1" applyAlignment="1">
      <alignment vertical="top"/>
    </xf>
    <xf numFmtId="0" fontId="35" fillId="0" borderId="10" xfId="0" applyFont="1" applyBorder="1" applyAlignment="1">
      <alignment horizontal="right" vertical="top"/>
    </xf>
    <xf numFmtId="0" fontId="33" fillId="0" borderId="10" xfId="0" applyFont="1" applyBorder="1" applyAlignment="1">
      <alignment horizontal="center" vertical="top"/>
    </xf>
    <xf numFmtId="2" fontId="18" fillId="0" borderId="10" xfId="0" applyNumberFormat="1" applyFont="1" applyBorder="1" applyAlignment="1">
      <alignment vertical="top"/>
    </xf>
    <xf numFmtId="0" fontId="33" fillId="0" borderId="10" xfId="0" applyFont="1" applyBorder="1" applyAlignment="1">
      <alignment vertical="top"/>
    </xf>
    <xf numFmtId="165" fontId="18" fillId="0" borderId="10" xfId="0" applyNumberFormat="1" applyFont="1" applyBorder="1" applyAlignment="1">
      <alignment vertical="top"/>
    </xf>
    <xf numFmtId="1" fontId="18" fillId="0" borderId="10" xfId="0" applyNumberFormat="1" applyFont="1" applyBorder="1" applyAlignment="1">
      <alignment vertical="top"/>
    </xf>
    <xf numFmtId="1" fontId="19" fillId="0" borderId="10" xfId="0" applyNumberFormat="1" applyFont="1" applyBorder="1" applyAlignment="1">
      <alignment horizontal="center" vertical="top"/>
    </xf>
    <xf numFmtId="166" fontId="18" fillId="0" borderId="10" xfId="0" applyNumberFormat="1" applyFont="1" applyBorder="1" applyAlignment="1">
      <alignment vertical="top"/>
    </xf>
    <xf numFmtId="167" fontId="18" fillId="0" borderId="10" xfId="0" applyNumberFormat="1" applyFont="1" applyBorder="1" applyAlignment="1">
      <alignment vertical="top"/>
    </xf>
    <xf numFmtId="0" fontId="29" fillId="35" borderId="17" xfId="0" applyFont="1" applyFill="1" applyBorder="1" applyAlignment="1">
      <alignment horizontal="left" vertical="top" indent="1"/>
    </xf>
    <xf numFmtId="49" fontId="20" fillId="0" borderId="0" xfId="0" applyNumberFormat="1" applyFont="1" applyAlignment="1">
      <alignment horizontal="left" vertical="center" wrapText="1"/>
    </xf>
    <xf numFmtId="0" fontId="18" fillId="33" borderId="12" xfId="0" applyFont="1" applyFill="1" applyBorder="1" applyAlignment="1">
      <alignment horizontal="center" wrapText="1"/>
    </xf>
    <xf numFmtId="0" fontId="18" fillId="33" borderId="13" xfId="0" applyFont="1" applyFill="1" applyBorder="1" applyAlignment="1">
      <alignment horizontal="center" wrapText="1"/>
    </xf>
    <xf numFmtId="0" fontId="0" fillId="35" borderId="0" xfId="0" applyFill="1"/>
    <xf numFmtId="49" fontId="20" fillId="0" borderId="19" xfId="0" applyNumberFormat="1" applyFont="1" applyBorder="1" applyAlignment="1">
      <alignment horizontal="left" vertical="center" wrapText="1"/>
    </xf>
    <xf numFmtId="49" fontId="20" fillId="0" borderId="20" xfId="0" applyNumberFormat="1" applyFont="1" applyBorder="1" applyAlignment="1">
      <alignment horizontal="left" vertical="center" wrapText="1"/>
    </xf>
    <xf numFmtId="0" fontId="19" fillId="34" borderId="15" xfId="0" applyFont="1" applyFill="1" applyBorder="1" applyAlignment="1">
      <alignment horizontal="left" vertical="center" wrapText="1"/>
    </xf>
    <xf numFmtId="0" fontId="19" fillId="34" borderId="16" xfId="0" applyFont="1" applyFill="1" applyBorder="1" applyAlignment="1">
      <alignment horizontal="left" vertical="center" wrapText="1"/>
    </xf>
    <xf numFmtId="0" fontId="18" fillId="33" borderId="11" xfId="0" applyFont="1" applyFill="1" applyBorder="1" applyAlignment="1">
      <alignment wrapText="1"/>
    </xf>
    <xf numFmtId="0" fontId="18" fillId="33" borderId="18" xfId="0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 b="1"/>
              <a:t>Medidas estadísticas de desigualdad. Part. reales per cápita 2005-2023</a:t>
            </a:r>
          </a:p>
        </c:rich>
      </c:tx>
      <c:layout>
        <c:manualLayout>
          <c:xMode val="edge"/>
          <c:yMode val="edge"/>
          <c:x val="0.14001813064506174"/>
          <c:y val="1.3157894736842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8391732283464563E-2"/>
          <c:y val="0.14662280701754385"/>
          <c:w val="0.89105271216097992"/>
          <c:h val="0.70714152507252381"/>
        </c:manualLayout>
      </c:layout>
      <c:lineChart>
        <c:grouping val="standard"/>
        <c:varyColors val="0"/>
        <c:ser>
          <c:idx val="0"/>
          <c:order val="0"/>
          <c:tx>
            <c:strRef>
              <c:f>'Part. reales per cápita'!$A$47</c:f>
              <c:strCache>
                <c:ptCount val="1"/>
                <c:pt idx="0">
                  <c:v>Desviación Media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8933092224231474E-2"/>
                  <c:y val="-3.9473684210526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D2-4BB8-99D4-5A0AC88C8FDE}"/>
                </c:ext>
              </c:extLst>
            </c:dLbl>
            <c:dLbl>
              <c:idx val="18"/>
              <c:layout>
                <c:manualLayout>
                  <c:x val="-2.4110910186859555E-2"/>
                  <c:y val="-2.63157894736842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D2-4BB8-99D4-5A0AC88C8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'Part. reales per cápita'!$B$46:$T$46</c:f>
              <c:numCache>
                <c:formatCode>0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'Part. reales per cápita'!$B$47:$T$47</c:f>
              <c:numCache>
                <c:formatCode>#,##0.00</c:formatCode>
                <c:ptCount val="19"/>
                <c:pt idx="0">
                  <c:v>0.19833264945812509</c:v>
                </c:pt>
                <c:pt idx="1">
                  <c:v>0.19143155425903721</c:v>
                </c:pt>
                <c:pt idx="2">
                  <c:v>0.18563492224955158</c:v>
                </c:pt>
                <c:pt idx="3">
                  <c:v>0.16377504329204357</c:v>
                </c:pt>
                <c:pt idx="4">
                  <c:v>0.18928995870843082</c:v>
                </c:pt>
                <c:pt idx="5">
                  <c:v>0.15567356896428527</c:v>
                </c:pt>
                <c:pt idx="6">
                  <c:v>0.13595288277851453</c:v>
                </c:pt>
                <c:pt idx="7">
                  <c:v>0.13948280913140329</c:v>
                </c:pt>
                <c:pt idx="8">
                  <c:v>0.12969499018268227</c:v>
                </c:pt>
                <c:pt idx="9">
                  <c:v>0.12389822382108669</c:v>
                </c:pt>
                <c:pt idx="10">
                  <c:v>0.17830495389300041</c:v>
                </c:pt>
                <c:pt idx="11">
                  <c:v>0.17045947684759893</c:v>
                </c:pt>
                <c:pt idx="12">
                  <c:v>0.12623406146624619</c:v>
                </c:pt>
                <c:pt idx="13">
                  <c:v>0.12764895800474693</c:v>
                </c:pt>
                <c:pt idx="14">
                  <c:v>0.12748499479420272</c:v>
                </c:pt>
                <c:pt idx="15">
                  <c:v>0.14208915010076423</c:v>
                </c:pt>
                <c:pt idx="16">
                  <c:v>0.13556127201357496</c:v>
                </c:pt>
                <c:pt idx="17">
                  <c:v>0.12312614779071418</c:v>
                </c:pt>
                <c:pt idx="18">
                  <c:v>0.1283010486447522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2-4BB8-99D4-5A0AC88C8FDE}"/>
            </c:ext>
          </c:extLst>
        </c:ser>
        <c:ser>
          <c:idx val="1"/>
          <c:order val="1"/>
          <c:tx>
            <c:strRef>
              <c:f>'Part. reales per cápita'!$A$48</c:f>
              <c:strCache>
                <c:ptCount val="1"/>
                <c:pt idx="0">
                  <c:v>Coeficiente de Variación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166365280289339E-2"/>
                  <c:y val="-3.94736842105263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D2-4BB8-99D4-5A0AC88C8FDE}"/>
                </c:ext>
              </c:extLst>
            </c:dLbl>
            <c:dLbl>
              <c:idx val="18"/>
              <c:layout>
                <c:manualLayout>
                  <c:x val="-3.3755274261603373E-2"/>
                  <c:y val="-2.63157894736842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D2-4BB8-99D4-5A0AC88C8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'Part. reales per cápita'!$B$46:$T$46</c:f>
              <c:numCache>
                <c:formatCode>0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'Part. reales per cápita'!$B$48:$T$48</c:f>
              <c:numCache>
                <c:formatCode>0.00</c:formatCode>
                <c:ptCount val="19"/>
                <c:pt idx="0">
                  <c:v>0.29761681698678433</c:v>
                </c:pt>
                <c:pt idx="1">
                  <c:v>0.26853512854275163</c:v>
                </c:pt>
                <c:pt idx="2">
                  <c:v>0.23612436664109657</c:v>
                </c:pt>
                <c:pt idx="3">
                  <c:v>0.20494100302360713</c:v>
                </c:pt>
                <c:pt idx="4">
                  <c:v>0.26930989882132095</c:v>
                </c:pt>
                <c:pt idx="5">
                  <c:v>0.20975768993051505</c:v>
                </c:pt>
                <c:pt idx="6">
                  <c:v>0.17153167012426193</c:v>
                </c:pt>
                <c:pt idx="7">
                  <c:v>0.18315083597709256</c:v>
                </c:pt>
                <c:pt idx="8">
                  <c:v>0.18034147689637825</c:v>
                </c:pt>
                <c:pt idx="9">
                  <c:v>0.1641282978505634</c:v>
                </c:pt>
                <c:pt idx="10">
                  <c:v>0.3226625649409432</c:v>
                </c:pt>
                <c:pt idx="11">
                  <c:v>0.29586225221693707</c:v>
                </c:pt>
                <c:pt idx="12">
                  <c:v>0.18279336795164117</c:v>
                </c:pt>
                <c:pt idx="13">
                  <c:v>0.1831979958886501</c:v>
                </c:pt>
                <c:pt idx="14">
                  <c:v>0.1738989936878568</c:v>
                </c:pt>
                <c:pt idx="15">
                  <c:v>0.20733021237300181</c:v>
                </c:pt>
                <c:pt idx="16">
                  <c:v>0.19368024882400031</c:v>
                </c:pt>
                <c:pt idx="17">
                  <c:v>0.16397658871579046</c:v>
                </c:pt>
                <c:pt idx="18">
                  <c:v>0.17172748284078379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2-4BB8-99D4-5A0AC88C8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636672"/>
        <c:axId val="1060656512"/>
      </c:lineChart>
      <c:catAx>
        <c:axId val="12796366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0656512"/>
        <c:crosses val="autoZero"/>
        <c:auto val="1"/>
        <c:lblAlgn val="ctr"/>
        <c:lblOffset val="100"/>
        <c:noMultiLvlLbl val="0"/>
      </c:catAx>
      <c:valAx>
        <c:axId val="10606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96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2056973890922"/>
          <c:y val="0.93128367177786986"/>
          <c:w val="0.62615881875525048"/>
          <c:h val="6.8716328222130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 b="1"/>
              <a:t>Medidas estadísticas de desigualdad. Part. reales per cápita 2005-2023</a:t>
            </a:r>
          </a:p>
        </c:rich>
      </c:tx>
      <c:layout>
        <c:manualLayout>
          <c:xMode val="edge"/>
          <c:yMode val="edge"/>
          <c:x val="0.14001813064506174"/>
          <c:y val="1.3157894736842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8391732283464563E-2"/>
          <c:y val="0.14662280701754385"/>
          <c:w val="0.89105271216097992"/>
          <c:h val="0.7027555601602431"/>
        </c:manualLayout>
      </c:layout>
      <c:lineChart>
        <c:grouping val="standard"/>
        <c:varyColors val="0"/>
        <c:ser>
          <c:idx val="0"/>
          <c:order val="0"/>
          <c:tx>
            <c:strRef>
              <c:f>'Part. reales per cápita'!$A$51</c:f>
              <c:strCache>
                <c:ptCount val="1"/>
                <c:pt idx="0">
                  <c:v>Campo de Variación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8933092224231474E-2"/>
                  <c:y val="-3.9473684210526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9F-4D30-924C-FB2305B1244A}"/>
                </c:ext>
              </c:extLst>
            </c:dLbl>
            <c:dLbl>
              <c:idx val="18"/>
              <c:layout>
                <c:manualLayout>
                  <c:x val="-2.4110910186859555E-2"/>
                  <c:y val="-2.63157894736842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9F-4D30-924C-FB2305B124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'Part. reales per cápita'!$B$46:$T$46</c:f>
              <c:numCache>
                <c:formatCode>0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'Part. reales per cápita'!$B$51:$T$51</c:f>
              <c:numCache>
                <c:formatCode>0.00</c:formatCode>
                <c:ptCount val="19"/>
                <c:pt idx="0">
                  <c:v>1.6258510066126006</c:v>
                </c:pt>
                <c:pt idx="1">
                  <c:v>1.3839278730891722</c:v>
                </c:pt>
                <c:pt idx="2">
                  <c:v>1.0834920594395321</c:v>
                </c:pt>
                <c:pt idx="3">
                  <c:v>0.84611321772283821</c:v>
                </c:pt>
                <c:pt idx="4">
                  <c:v>1.2752274269693378</c:v>
                </c:pt>
                <c:pt idx="5">
                  <c:v>0.97383743760451846</c:v>
                </c:pt>
                <c:pt idx="6">
                  <c:v>0.6667194422126993</c:v>
                </c:pt>
                <c:pt idx="7">
                  <c:v>0.76895992354784737</c:v>
                </c:pt>
                <c:pt idx="8">
                  <c:v>0.82344831450514844</c:v>
                </c:pt>
                <c:pt idx="9">
                  <c:v>0.70385512073459899</c:v>
                </c:pt>
                <c:pt idx="10">
                  <c:v>1.5962347251027964</c:v>
                </c:pt>
                <c:pt idx="11">
                  <c:v>1.3895979971719417</c:v>
                </c:pt>
                <c:pt idx="12">
                  <c:v>0.74999248320195466</c:v>
                </c:pt>
                <c:pt idx="13">
                  <c:v>0.70536630662326205</c:v>
                </c:pt>
                <c:pt idx="14">
                  <c:v>0.70261434929380873</c:v>
                </c:pt>
                <c:pt idx="15">
                  <c:v>0.85824094049500321</c:v>
                </c:pt>
                <c:pt idx="16">
                  <c:v>0.83244682424617789</c:v>
                </c:pt>
                <c:pt idx="17">
                  <c:v>0.6784075895827445</c:v>
                </c:pt>
                <c:pt idx="18">
                  <c:v>0.72136494449899935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F-4D30-924C-FB2305B12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636672"/>
        <c:axId val="1060656512"/>
      </c:lineChart>
      <c:catAx>
        <c:axId val="12796366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0656512"/>
        <c:crosses val="autoZero"/>
        <c:auto val="1"/>
        <c:lblAlgn val="ctr"/>
        <c:lblOffset val="100"/>
        <c:noMultiLvlLbl val="0"/>
      </c:catAx>
      <c:valAx>
        <c:axId val="10606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96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67224350120793"/>
          <c:y val="0.93128367177786986"/>
          <c:w val="0.62615881875525048"/>
          <c:h val="6.8716328222130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 b="1"/>
              <a:t>Medidas estadísticas de desigualdad. Part. reales per cápita 2005-2023</a:t>
            </a:r>
          </a:p>
        </c:rich>
      </c:tx>
      <c:layout>
        <c:manualLayout>
          <c:xMode val="edge"/>
          <c:yMode val="edge"/>
          <c:x val="0.14001813064506174"/>
          <c:y val="1.3157894736842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8391732283464563E-2"/>
          <c:y val="0.14662280701754385"/>
          <c:w val="0.89105271216097992"/>
          <c:h val="0.7027555601602431"/>
        </c:manualLayout>
      </c:layout>
      <c:lineChart>
        <c:grouping val="standard"/>
        <c:varyColors val="0"/>
        <c:ser>
          <c:idx val="0"/>
          <c:order val="0"/>
          <c:tx>
            <c:strRef>
              <c:f>'Part. reales per cápita'!$A$54</c:f>
              <c:strCache>
                <c:ptCount val="1"/>
                <c:pt idx="0">
                  <c:v>Varianza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8577456298975285E-2"/>
                  <c:y val="-3.9473684210526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BD-4556-B042-259DA5555B4D}"/>
                </c:ext>
              </c:extLst>
            </c:dLbl>
            <c:dLbl>
              <c:idx val="18"/>
              <c:layout>
                <c:manualLayout>
                  <c:x val="-1.768112988310914E-16"/>
                  <c:y val="-3.9473684210526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BD-4556-B042-259DA5555B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'Part. reales per cápita'!$B$46:$T$46</c:f>
              <c:numCache>
                <c:formatCode>0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'Part. reales per cápita'!$B$54:$T$54</c:f>
              <c:numCache>
                <c:formatCode>#,##0</c:formatCode>
                <c:ptCount val="19"/>
                <c:pt idx="0">
                  <c:v>2131769.2915460095</c:v>
                </c:pt>
                <c:pt idx="1">
                  <c:v>2098584.8955912143</c:v>
                </c:pt>
                <c:pt idx="2">
                  <c:v>1485092.303695932</c:v>
                </c:pt>
                <c:pt idx="3">
                  <c:v>1559264.6454621404</c:v>
                </c:pt>
                <c:pt idx="4">
                  <c:v>1861389.5045766905</c:v>
                </c:pt>
                <c:pt idx="5">
                  <c:v>1368613.9416123852</c:v>
                </c:pt>
                <c:pt idx="6">
                  <c:v>953918.52446625382</c:v>
                </c:pt>
                <c:pt idx="7">
                  <c:v>1042868.5987319723</c:v>
                </c:pt>
                <c:pt idx="8">
                  <c:v>1108409.2526945621</c:v>
                </c:pt>
                <c:pt idx="9">
                  <c:v>994059.11300922185</c:v>
                </c:pt>
                <c:pt idx="10">
                  <c:v>4077246.4325701967</c:v>
                </c:pt>
                <c:pt idx="11">
                  <c:v>3620911.3432074189</c:v>
                </c:pt>
                <c:pt idx="12">
                  <c:v>1474334.0458357632</c:v>
                </c:pt>
                <c:pt idx="13">
                  <c:v>1555599.6135244593</c:v>
                </c:pt>
                <c:pt idx="14">
                  <c:v>1362671.9897370413</c:v>
                </c:pt>
                <c:pt idx="15">
                  <c:v>1595138.3802871406</c:v>
                </c:pt>
                <c:pt idx="16">
                  <c:v>1481321.2114148289</c:v>
                </c:pt>
                <c:pt idx="17">
                  <c:v>1236208.7154442146</c:v>
                </c:pt>
                <c:pt idx="18">
                  <c:v>1435234.9213505834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BD-4556-B042-259DA5555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636672"/>
        <c:axId val="1060656512"/>
      </c:lineChart>
      <c:catAx>
        <c:axId val="12796366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0656512"/>
        <c:crosses val="autoZero"/>
        <c:auto val="1"/>
        <c:lblAlgn val="ctr"/>
        <c:lblOffset val="100"/>
        <c:noMultiLvlLbl val="0"/>
      </c:catAx>
      <c:valAx>
        <c:axId val="10606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96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67224350120793"/>
          <c:y val="0.93128367177786986"/>
          <c:w val="0.62615881875525048"/>
          <c:h val="6.8716328222130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 b="1"/>
              <a:t>Medidas estadísticas de desigualdad. Part. reales per cápita 2005-2023</a:t>
            </a:r>
          </a:p>
        </c:rich>
      </c:tx>
      <c:layout>
        <c:manualLayout>
          <c:xMode val="edge"/>
          <c:yMode val="edge"/>
          <c:x val="0.14001813064506174"/>
          <c:y val="1.3157894736842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8391732283464563E-2"/>
          <c:y val="0.14662280701754385"/>
          <c:w val="0.89105271216097992"/>
          <c:h val="0.7027555601602431"/>
        </c:manualLayout>
      </c:layout>
      <c:lineChart>
        <c:grouping val="standard"/>
        <c:varyColors val="0"/>
        <c:ser>
          <c:idx val="0"/>
          <c:order val="0"/>
          <c:tx>
            <c:strRef>
              <c:f>'Part. reales per cápita'!$A$57</c:f>
              <c:strCache>
                <c:ptCount val="1"/>
                <c:pt idx="0">
                  <c:v>Varianza de logaritmos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8577456298975285E-2"/>
                  <c:y val="-3.9473684210526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B5-450E-8095-CB9F1BE995B8}"/>
                </c:ext>
              </c:extLst>
            </c:dLbl>
            <c:dLbl>
              <c:idx val="18"/>
              <c:layout>
                <c:manualLayout>
                  <c:x val="-2.1699819168173599E-2"/>
                  <c:y val="-3.9473684210526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B5-450E-8095-CB9F1BE995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'Part. reales per cápita'!$B$46:$T$46</c:f>
              <c:numCache>
                <c:formatCode>0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'Part. reales per cápita'!$B$57:$T$57</c:f>
              <c:numCache>
                <c:formatCode>0.000</c:formatCode>
                <c:ptCount val="19"/>
                <c:pt idx="0">
                  <c:v>1.0779475256461888E-2</c:v>
                </c:pt>
                <c:pt idx="1">
                  <c:v>9.9786894022397127E-3</c:v>
                </c:pt>
                <c:pt idx="2">
                  <c:v>8.7886068565979792E-3</c:v>
                </c:pt>
                <c:pt idx="3">
                  <c:v>6.8423964265401154E-3</c:v>
                </c:pt>
                <c:pt idx="4">
                  <c:v>9.9850379134752403E-3</c:v>
                </c:pt>
                <c:pt idx="5">
                  <c:v>6.6529199542340713E-3</c:v>
                </c:pt>
                <c:pt idx="6">
                  <c:v>4.8880950125333627E-3</c:v>
                </c:pt>
                <c:pt idx="7">
                  <c:v>5.3309872080112347E-3</c:v>
                </c:pt>
                <c:pt idx="8">
                  <c:v>5.0087061303168414E-3</c:v>
                </c:pt>
                <c:pt idx="9">
                  <c:v>4.2751644086977377E-3</c:v>
                </c:pt>
                <c:pt idx="10">
                  <c:v>1.0358835238161425E-2</c:v>
                </c:pt>
                <c:pt idx="11">
                  <c:v>9.5126405202547275E-3</c:v>
                </c:pt>
                <c:pt idx="12">
                  <c:v>5.1350447829174731E-3</c:v>
                </c:pt>
                <c:pt idx="13">
                  <c:v>5.1318432248688246E-3</c:v>
                </c:pt>
                <c:pt idx="14">
                  <c:v>4.7559242944508577E-3</c:v>
                </c:pt>
                <c:pt idx="15">
                  <c:v>6.2138021570034147E-3</c:v>
                </c:pt>
                <c:pt idx="16">
                  <c:v>5.7593574213403746E-3</c:v>
                </c:pt>
                <c:pt idx="17">
                  <c:v>4.4146511024982082E-3</c:v>
                </c:pt>
                <c:pt idx="18">
                  <c:v>4.7250479296728218E-3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5-450E-8095-CB9F1BE99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636672"/>
        <c:axId val="1060656512"/>
      </c:lineChart>
      <c:catAx>
        <c:axId val="12796366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0656512"/>
        <c:crosses val="autoZero"/>
        <c:auto val="1"/>
        <c:lblAlgn val="ctr"/>
        <c:lblOffset val="100"/>
        <c:noMultiLvlLbl val="0"/>
      </c:catAx>
      <c:valAx>
        <c:axId val="10606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96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67224350120793"/>
          <c:y val="0.93128367177786986"/>
          <c:w val="0.62615881875525048"/>
          <c:h val="6.8716328222130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 b="1"/>
              <a:t>Medidas de entropía de desigualdad. Part. reales per cápita 2005-2023</a:t>
            </a:r>
          </a:p>
        </c:rich>
      </c:tx>
      <c:layout>
        <c:manualLayout>
          <c:xMode val="edge"/>
          <c:yMode val="edge"/>
          <c:x val="0.14001813064506174"/>
          <c:y val="1.3157894736842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8391732283464563E-2"/>
          <c:y val="0.14662280701754385"/>
          <c:w val="0.89105271216097992"/>
          <c:h val="0.7027555601602431"/>
        </c:manualLayout>
      </c:layout>
      <c:lineChart>
        <c:grouping val="standard"/>
        <c:varyColors val="0"/>
        <c:ser>
          <c:idx val="0"/>
          <c:order val="0"/>
          <c:tx>
            <c:strRef>
              <c:f>'Part. reales per cápita'!$A$60</c:f>
              <c:strCache>
                <c:ptCount val="1"/>
                <c:pt idx="0">
                  <c:v>Índice de Theil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8577456298975285E-2"/>
                  <c:y val="-3.9473684210526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24-4810-A63C-B14E5549D7B4}"/>
                </c:ext>
              </c:extLst>
            </c:dLbl>
            <c:dLbl>
              <c:idx val="18"/>
              <c:layout>
                <c:manualLayout>
                  <c:x val="-2.1699819168173599E-2"/>
                  <c:y val="-3.9473684210526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24-4810-A63C-B14E5549D7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'Part. reales per cápita'!$B$46:$T$46</c:f>
              <c:numCache>
                <c:formatCode>0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'Part. reales per cápita'!$B$60:$T$60</c:f>
              <c:numCache>
                <c:formatCode>0.000</c:formatCode>
                <c:ptCount val="19"/>
                <c:pt idx="0">
                  <c:v>4.9799306067099057E-2</c:v>
                </c:pt>
                <c:pt idx="1">
                  <c:v>3.9161924867435152E-2</c:v>
                </c:pt>
                <c:pt idx="2">
                  <c:v>3.7608072707560558E-2</c:v>
                </c:pt>
                <c:pt idx="3">
                  <c:v>3.3776405895495756E-2</c:v>
                </c:pt>
                <c:pt idx="4">
                  <c:v>4.4707466913154213E-2</c:v>
                </c:pt>
                <c:pt idx="5">
                  <c:v>3.0203200156438355E-2</c:v>
                </c:pt>
                <c:pt idx="6">
                  <c:v>2.3982565334740094E-2</c:v>
                </c:pt>
                <c:pt idx="7">
                  <c:v>2.7121383368987242E-2</c:v>
                </c:pt>
                <c:pt idx="8">
                  <c:v>2.6091949939847411E-2</c:v>
                </c:pt>
                <c:pt idx="9">
                  <c:v>2.1236694482321784E-2</c:v>
                </c:pt>
                <c:pt idx="10">
                  <c:v>3.960178769629874E-2</c:v>
                </c:pt>
                <c:pt idx="11">
                  <c:v>3.2980161681706317E-2</c:v>
                </c:pt>
                <c:pt idx="12">
                  <c:v>1.1209466733068755E-2</c:v>
                </c:pt>
                <c:pt idx="13">
                  <c:v>9.7980983319316695E-3</c:v>
                </c:pt>
                <c:pt idx="14">
                  <c:v>6.9805221407251592E-3</c:v>
                </c:pt>
                <c:pt idx="15">
                  <c:v>1.3605344992892862E-2</c:v>
                </c:pt>
                <c:pt idx="16">
                  <c:v>7.5709078107895726E-3</c:v>
                </c:pt>
                <c:pt idx="17">
                  <c:v>4.1040143148504135E-3</c:v>
                </c:pt>
                <c:pt idx="18">
                  <c:v>7.473715071880647E-3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4-4810-A63C-B14E5549D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636672"/>
        <c:axId val="1060656512"/>
      </c:lineChart>
      <c:catAx>
        <c:axId val="12796366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0656512"/>
        <c:crosses val="autoZero"/>
        <c:auto val="1"/>
        <c:lblAlgn val="ctr"/>
        <c:lblOffset val="100"/>
        <c:noMultiLvlLbl val="0"/>
      </c:catAx>
      <c:valAx>
        <c:axId val="10606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96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67224350120793"/>
          <c:y val="0.93128367177786986"/>
          <c:w val="0.62615881875525048"/>
          <c:h val="6.8716328222130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 b="1"/>
              <a:t>Medidas de concentración. Part. reales per cápita 2005-2023</a:t>
            </a:r>
          </a:p>
        </c:rich>
      </c:tx>
      <c:layout>
        <c:manualLayout>
          <c:xMode val="edge"/>
          <c:yMode val="edge"/>
          <c:x val="0.23887286241118594"/>
          <c:y val="1.3157894736842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8391732283464563E-2"/>
          <c:y val="0.14662280701754385"/>
          <c:w val="0.89105271216097992"/>
          <c:h val="0.7027555601602431"/>
        </c:manualLayout>
      </c:layout>
      <c:lineChart>
        <c:grouping val="standard"/>
        <c:varyColors val="0"/>
        <c:ser>
          <c:idx val="0"/>
          <c:order val="0"/>
          <c:tx>
            <c:strRef>
              <c:f>'Part. reales per cápita'!$A$63</c:f>
              <c:strCache>
                <c:ptCount val="1"/>
                <c:pt idx="0">
                  <c:v>Coeficiente de Gini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8577456298975285E-2"/>
                  <c:y val="-3.9473684210526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8D-4426-B36F-35582726D032}"/>
                </c:ext>
              </c:extLst>
            </c:dLbl>
            <c:dLbl>
              <c:idx val="18"/>
              <c:layout>
                <c:manualLayout>
                  <c:x val="-2.1699819168173599E-2"/>
                  <c:y val="-3.9473684210526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8D-4426-B36F-35582726D0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'Part. reales per cápita'!$B$46:$T$46</c:f>
              <c:numCache>
                <c:formatCode>0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'Part. reales per cápita'!$B$63:$T$63</c:f>
              <c:numCache>
                <c:formatCode>0.000</c:formatCode>
                <c:ptCount val="19"/>
                <c:pt idx="0">
                  <c:v>0.14550187654461114</c:v>
                </c:pt>
                <c:pt idx="1">
                  <c:v>0.14275844405761079</c:v>
                </c:pt>
                <c:pt idx="2">
                  <c:v>0.13351768040479492</c:v>
                </c:pt>
                <c:pt idx="3">
                  <c:v>0.11420187904605698</c:v>
                </c:pt>
                <c:pt idx="4">
                  <c:v>0.14570860212065512</c:v>
                </c:pt>
                <c:pt idx="5">
                  <c:v>0.11414976097097841</c:v>
                </c:pt>
                <c:pt idx="6">
                  <c:v>0.10265939717652481</c:v>
                </c:pt>
                <c:pt idx="7">
                  <c:v>9.9939676479869025E-2</c:v>
                </c:pt>
                <c:pt idx="8">
                  <c:v>9.7905278853402403E-2</c:v>
                </c:pt>
                <c:pt idx="9">
                  <c:v>8.9600764042756589E-2</c:v>
                </c:pt>
                <c:pt idx="10">
                  <c:v>0.14233969458556317</c:v>
                </c:pt>
                <c:pt idx="11">
                  <c:v>0.14133418573808001</c:v>
                </c:pt>
                <c:pt idx="12">
                  <c:v>0.10434259214710995</c:v>
                </c:pt>
                <c:pt idx="13">
                  <c:v>0.10235562391728575</c:v>
                </c:pt>
                <c:pt idx="14">
                  <c:v>0.10136244957053972</c:v>
                </c:pt>
                <c:pt idx="15">
                  <c:v>0.11542348007299522</c:v>
                </c:pt>
                <c:pt idx="16">
                  <c:v>0.10911336770435136</c:v>
                </c:pt>
                <c:pt idx="17">
                  <c:v>9.4997643886347766E-2</c:v>
                </c:pt>
                <c:pt idx="18">
                  <c:v>9.6017541749858257E-2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D-4426-B36F-35582726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636672"/>
        <c:axId val="1060656512"/>
      </c:lineChart>
      <c:catAx>
        <c:axId val="12796366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0656512"/>
        <c:crosses val="autoZero"/>
        <c:auto val="1"/>
        <c:lblAlgn val="ctr"/>
        <c:lblOffset val="100"/>
        <c:noMultiLvlLbl val="0"/>
      </c:catAx>
      <c:valAx>
        <c:axId val="10606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96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67224350120793"/>
          <c:y val="0.93128367177786986"/>
          <c:w val="0.62615881875525048"/>
          <c:h val="6.8716328222130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64</xdr:row>
      <xdr:rowOff>0</xdr:rowOff>
    </xdr:from>
    <xdr:to>
      <xdr:col>8</xdr:col>
      <xdr:colOff>638174</xdr:colOff>
      <xdr:row>83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B5BD02-8FB5-4CF3-99EF-A75F6ACC7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85725</xdr:colOff>
      <xdr:row>83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162B7C-8EC6-4C44-B719-0F6B834E3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27</xdr:col>
      <xdr:colOff>542925</xdr:colOff>
      <xdr:row>83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611EDB7-FDCC-4D60-B82F-38330F90C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64</xdr:row>
      <xdr:rowOff>0</xdr:rowOff>
    </xdr:from>
    <xdr:to>
      <xdr:col>37</xdr:col>
      <xdr:colOff>161925</xdr:colOff>
      <xdr:row>83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CC1389-D960-414D-BFE3-8BE6979E7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64</xdr:row>
      <xdr:rowOff>0</xdr:rowOff>
    </xdr:from>
    <xdr:to>
      <xdr:col>45</xdr:col>
      <xdr:colOff>628650</xdr:colOff>
      <xdr:row>83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01227C1-24F4-4090-9A52-4AB4E4803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64</xdr:row>
      <xdr:rowOff>0</xdr:rowOff>
    </xdr:from>
    <xdr:to>
      <xdr:col>51</xdr:col>
      <xdr:colOff>695325</xdr:colOff>
      <xdr:row>83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A0AEBC-4857-4ABE-B6FA-452CD1A3F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7"/>
  <sheetViews>
    <sheetView showGridLines="0" workbookViewId="0">
      <selection activeCell="A4" sqref="A4"/>
    </sheetView>
  </sheetViews>
  <sheetFormatPr defaultColWidth="9.54296875" defaultRowHeight="11.5"/>
  <cols>
    <col min="1" max="1" width="23.26953125" style="1" customWidth="1"/>
    <col min="2" max="18" width="9.7265625" style="1" bestFit="1" customWidth="1"/>
    <col min="19" max="20" width="10.26953125" style="1" bestFit="1" customWidth="1"/>
    <col min="21" max="16384" width="9.54296875" style="1"/>
  </cols>
  <sheetData>
    <row r="1" spans="1:21" ht="30" customHeight="1">
      <c r="A1" s="41" t="s">
        <v>62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1">
      <c r="A2" s="49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1:21" ht="15" customHeight="1">
      <c r="A3" s="50" t="s">
        <v>137</v>
      </c>
      <c r="B3" s="11">
        <v>2005</v>
      </c>
      <c r="C3" s="11">
        <v>2006</v>
      </c>
      <c r="D3" s="11">
        <v>2007</v>
      </c>
      <c r="E3" s="11">
        <v>2008</v>
      </c>
      <c r="F3" s="11">
        <v>2009</v>
      </c>
      <c r="G3" s="11">
        <v>2010</v>
      </c>
      <c r="H3" s="11">
        <v>2011</v>
      </c>
      <c r="I3" s="11">
        <v>2012</v>
      </c>
      <c r="J3" s="11">
        <v>2013</v>
      </c>
      <c r="K3" s="11">
        <v>2014</v>
      </c>
      <c r="L3" s="11">
        <v>2015</v>
      </c>
      <c r="M3" s="11">
        <v>2016</v>
      </c>
      <c r="N3" s="11">
        <v>2017</v>
      </c>
      <c r="O3" s="11">
        <v>2018</v>
      </c>
      <c r="P3" s="11">
        <v>2019</v>
      </c>
      <c r="Q3" s="11">
        <v>2020</v>
      </c>
      <c r="R3" s="11">
        <v>2021</v>
      </c>
      <c r="S3" s="11">
        <v>2022</v>
      </c>
      <c r="T3" s="11">
        <v>2023</v>
      </c>
    </row>
    <row r="4" spans="1:21" ht="13">
      <c r="A4" s="12" t="s">
        <v>1</v>
      </c>
      <c r="B4" s="13">
        <v>278892.35200000001</v>
      </c>
      <c r="C4" s="13">
        <v>329337.34899999999</v>
      </c>
      <c r="D4" s="13">
        <v>332757.75699999998</v>
      </c>
      <c r="E4" s="13">
        <v>423454.85800000001</v>
      </c>
      <c r="F4" s="13">
        <v>375717.34399999998</v>
      </c>
      <c r="G4" s="13">
        <v>437327.62053000001</v>
      </c>
      <c r="H4" s="13">
        <v>477256.19056000002</v>
      </c>
      <c r="I4" s="13">
        <v>494264.53239000001</v>
      </c>
      <c r="J4" s="13">
        <v>532455.48057999997</v>
      </c>
      <c r="K4" s="13">
        <v>584904.34869999997</v>
      </c>
      <c r="L4" s="13">
        <v>629130.29003000003</v>
      </c>
      <c r="M4" s="13">
        <v>693777.57857999997</v>
      </c>
      <c r="N4" s="13">
        <v>772417.56325999997</v>
      </c>
      <c r="O4" s="13">
        <v>844045.17657999997</v>
      </c>
      <c r="P4" s="13">
        <v>878997.18579000002</v>
      </c>
      <c r="Q4" s="13">
        <v>843545.30804000003</v>
      </c>
      <c r="R4" s="13">
        <v>917232.55978000001</v>
      </c>
      <c r="S4" s="13">
        <v>1062434.2808099999</v>
      </c>
      <c r="T4" s="13">
        <v>1148914.74667</v>
      </c>
      <c r="U4" s="10"/>
    </row>
    <row r="5" spans="1:21">
      <c r="A5" s="14" t="s">
        <v>2</v>
      </c>
      <c r="B5" s="13">
        <v>3290.4450000000002</v>
      </c>
      <c r="C5" s="13">
        <v>3982.5990000000002</v>
      </c>
      <c r="D5" s="13">
        <v>4059.739</v>
      </c>
      <c r="E5" s="13">
        <v>4935.0540000000001</v>
      </c>
      <c r="F5" s="13">
        <v>4266.4269999999997</v>
      </c>
      <c r="G5" s="13">
        <v>4820.431278</v>
      </c>
      <c r="H5" s="13">
        <v>5260.1198979999999</v>
      </c>
      <c r="I5" s="13">
        <v>5550.8767820000003</v>
      </c>
      <c r="J5" s="13">
        <v>5921.0173219999997</v>
      </c>
      <c r="K5" s="13">
        <v>6405.5335535000004</v>
      </c>
      <c r="L5" s="13">
        <v>7011.0811537</v>
      </c>
      <c r="M5" s="13">
        <v>7803.0874688000004</v>
      </c>
      <c r="N5" s="13">
        <v>8207.1743289000005</v>
      </c>
      <c r="O5" s="13">
        <v>9225.5088316000001</v>
      </c>
      <c r="P5" s="13">
        <v>9254.2926625</v>
      </c>
      <c r="Q5" s="13">
        <v>9246.3167909999993</v>
      </c>
      <c r="R5" s="13">
        <v>10333.095209999999</v>
      </c>
      <c r="S5" s="13">
        <v>11944.303347999999</v>
      </c>
      <c r="T5" s="13">
        <v>12118.406724</v>
      </c>
      <c r="U5" s="10"/>
    </row>
    <row r="6" spans="1:21">
      <c r="A6" s="14" t="s">
        <v>3</v>
      </c>
      <c r="B6" s="13">
        <v>8158.0569999999998</v>
      </c>
      <c r="C6" s="13">
        <v>9269.625</v>
      </c>
      <c r="D6" s="13">
        <v>9551.5480000000007</v>
      </c>
      <c r="E6" s="13">
        <v>11947.564</v>
      </c>
      <c r="F6" s="13">
        <v>10707.475</v>
      </c>
      <c r="G6" s="13">
        <v>12393.397521000001</v>
      </c>
      <c r="H6" s="13">
        <v>12877.745261</v>
      </c>
      <c r="I6" s="13">
        <v>13728.009201999999</v>
      </c>
      <c r="J6" s="13">
        <v>14767.317967999999</v>
      </c>
      <c r="K6" s="13">
        <v>16315.129598</v>
      </c>
      <c r="L6" s="13">
        <v>17230.278483999999</v>
      </c>
      <c r="M6" s="13">
        <v>19901.886450999998</v>
      </c>
      <c r="N6" s="13">
        <v>22883.871008999999</v>
      </c>
      <c r="O6" s="13">
        <v>24633.384942000001</v>
      </c>
      <c r="P6" s="13">
        <v>24471.652097999999</v>
      </c>
      <c r="Q6" s="13">
        <v>25972.466280000001</v>
      </c>
      <c r="R6" s="13">
        <v>28279.89748</v>
      </c>
      <c r="S6" s="13">
        <v>33746.680103999999</v>
      </c>
      <c r="T6" s="13">
        <v>36122.000942999999</v>
      </c>
      <c r="U6" s="10"/>
    </row>
    <row r="7" spans="1:21">
      <c r="A7" s="14" t="s">
        <v>4</v>
      </c>
      <c r="B7" s="13">
        <v>1957.9390000000001</v>
      </c>
      <c r="C7" s="13">
        <v>2319.1709999999998</v>
      </c>
      <c r="D7" s="13">
        <v>2510.511</v>
      </c>
      <c r="E7" s="13">
        <v>2953.0639999999999</v>
      </c>
      <c r="F7" s="13">
        <v>2737.4369999999999</v>
      </c>
      <c r="G7" s="13">
        <v>2982.0897690000002</v>
      </c>
      <c r="H7" s="13">
        <v>3300.2569250000001</v>
      </c>
      <c r="I7" s="13">
        <v>3354.6639479999999</v>
      </c>
      <c r="J7" s="13">
        <v>3570.4318170000001</v>
      </c>
      <c r="K7" s="13">
        <v>3901.4885878</v>
      </c>
      <c r="L7" s="13">
        <v>4122.8498354000003</v>
      </c>
      <c r="M7" s="13">
        <v>4440.5301396000004</v>
      </c>
      <c r="N7" s="13">
        <v>5353.6432750000004</v>
      </c>
      <c r="O7" s="13">
        <v>6095.6528108000002</v>
      </c>
      <c r="P7" s="13">
        <v>6675.3607620000002</v>
      </c>
      <c r="Q7" s="13">
        <v>6330.4057780000003</v>
      </c>
      <c r="R7" s="13">
        <v>6740.1884300000002</v>
      </c>
      <c r="S7" s="13">
        <v>7913.1416939999999</v>
      </c>
      <c r="T7" s="13">
        <v>9460.1949860000004</v>
      </c>
      <c r="U7" s="10"/>
    </row>
    <row r="8" spans="1:21">
      <c r="A8" s="14" t="s">
        <v>5</v>
      </c>
      <c r="B8" s="13">
        <v>2835.098</v>
      </c>
      <c r="C8" s="13">
        <v>3353.88</v>
      </c>
      <c r="D8" s="13">
        <v>3382.723</v>
      </c>
      <c r="E8" s="13">
        <v>6009.9690000000001</v>
      </c>
      <c r="F8" s="13">
        <v>4906.1009999999997</v>
      </c>
      <c r="G8" s="13">
        <v>5625.8224650000002</v>
      </c>
      <c r="H8" s="13">
        <v>5979.1064189999997</v>
      </c>
      <c r="I8" s="13">
        <v>6752.5522110000002</v>
      </c>
      <c r="J8" s="13">
        <v>6931.2991419999998</v>
      </c>
      <c r="K8" s="13">
        <v>7010.1433206000002</v>
      </c>
      <c r="L8" s="13">
        <v>8442.1073452000001</v>
      </c>
      <c r="M8" s="13">
        <v>7959.9479021999996</v>
      </c>
      <c r="N8" s="13">
        <v>7113.2801737</v>
      </c>
      <c r="O8" s="13">
        <v>8897.3498775999997</v>
      </c>
      <c r="P8" s="13">
        <v>9761.1526895999996</v>
      </c>
      <c r="Q8" s="13">
        <v>8647.9362490000003</v>
      </c>
      <c r="R8" s="13">
        <v>8897.3518199999999</v>
      </c>
      <c r="S8" s="13">
        <v>8849.0806580000008</v>
      </c>
      <c r="T8" s="13">
        <v>10875.020008</v>
      </c>
      <c r="U8" s="10"/>
    </row>
    <row r="9" spans="1:21">
      <c r="A9" s="14" t="s">
        <v>6</v>
      </c>
      <c r="B9" s="13">
        <v>6595.884</v>
      </c>
      <c r="C9" s="13">
        <v>8111.4309999999996</v>
      </c>
      <c r="D9" s="13">
        <v>8066.5860000000002</v>
      </c>
      <c r="E9" s="13">
        <v>10069.539000000001</v>
      </c>
      <c r="F9" s="13">
        <v>9057.9030000000002</v>
      </c>
      <c r="G9" s="13">
        <v>10581.87686</v>
      </c>
      <c r="H9" s="13">
        <v>11559.161980000001</v>
      </c>
      <c r="I9" s="13">
        <v>11977.377924</v>
      </c>
      <c r="J9" s="13">
        <v>12640.550998999999</v>
      </c>
      <c r="K9" s="13">
        <v>14012.643563</v>
      </c>
      <c r="L9" s="13">
        <v>14534.075779000001</v>
      </c>
      <c r="M9" s="13">
        <v>16793.771457999999</v>
      </c>
      <c r="N9" s="13">
        <v>18629.80386</v>
      </c>
      <c r="O9" s="13">
        <v>19596.547545000001</v>
      </c>
      <c r="P9" s="13">
        <v>20896.925661000001</v>
      </c>
      <c r="Q9" s="13">
        <v>19417.504306999999</v>
      </c>
      <c r="R9" s="13">
        <v>21509.504550000001</v>
      </c>
      <c r="S9" s="13">
        <v>24503.518132000001</v>
      </c>
      <c r="T9" s="13">
        <v>27023.808001000001</v>
      </c>
      <c r="U9" s="10"/>
    </row>
    <row r="10" spans="1:21">
      <c r="A10" s="14" t="s">
        <v>7</v>
      </c>
      <c r="B10" s="13">
        <v>2265.498</v>
      </c>
      <c r="C10" s="13">
        <v>2529.9899999999998</v>
      </c>
      <c r="D10" s="13">
        <v>2595.34</v>
      </c>
      <c r="E10" s="13">
        <v>3088.29</v>
      </c>
      <c r="F10" s="13">
        <v>2848.0929999999998</v>
      </c>
      <c r="G10" s="13">
        <v>3084.31529</v>
      </c>
      <c r="H10" s="13">
        <v>3399.3964569999998</v>
      </c>
      <c r="I10" s="13">
        <v>3613.6505969999998</v>
      </c>
      <c r="J10" s="13">
        <v>3708.5641390000001</v>
      </c>
      <c r="K10" s="13">
        <v>3951.9153331000002</v>
      </c>
      <c r="L10" s="13">
        <v>4243.6738293999997</v>
      </c>
      <c r="M10" s="13">
        <v>4932.2765799999997</v>
      </c>
      <c r="N10" s="13">
        <v>5243.7683811999996</v>
      </c>
      <c r="O10" s="13">
        <v>5812.5931418999999</v>
      </c>
      <c r="P10" s="13">
        <v>5657.1378615000003</v>
      </c>
      <c r="Q10" s="13">
        <v>6011.5424169999997</v>
      </c>
      <c r="R10" s="13">
        <v>6277.6615700000002</v>
      </c>
      <c r="S10" s="13">
        <v>7268.067368</v>
      </c>
      <c r="T10" s="13">
        <v>7136.9149100000004</v>
      </c>
      <c r="U10" s="10"/>
    </row>
    <row r="11" spans="1:21">
      <c r="A11" s="14" t="s">
        <v>8</v>
      </c>
      <c r="B11" s="13">
        <v>11142.878000000001</v>
      </c>
      <c r="C11" s="13">
        <v>12941.154</v>
      </c>
      <c r="D11" s="13">
        <v>13169.846</v>
      </c>
      <c r="E11" s="13">
        <v>16878.085999999999</v>
      </c>
      <c r="F11" s="13">
        <v>15186.678</v>
      </c>
      <c r="G11" s="13">
        <v>17481.803714000001</v>
      </c>
      <c r="H11" s="13">
        <v>19040.781611999999</v>
      </c>
      <c r="I11" s="13">
        <v>20315.416809999999</v>
      </c>
      <c r="J11" s="13">
        <v>21547.420602999999</v>
      </c>
      <c r="K11" s="13">
        <v>23517.747023</v>
      </c>
      <c r="L11" s="13">
        <v>24372.998543000002</v>
      </c>
      <c r="M11" s="13">
        <v>26962.791103</v>
      </c>
      <c r="N11" s="13">
        <v>29742.838143000001</v>
      </c>
      <c r="O11" s="13">
        <v>32018.912345000001</v>
      </c>
      <c r="P11" s="13">
        <v>31813.356803999999</v>
      </c>
      <c r="Q11" s="13">
        <v>34028.886476</v>
      </c>
      <c r="R11" s="13">
        <v>37189.518779999999</v>
      </c>
      <c r="S11" s="13">
        <v>44560.468445999999</v>
      </c>
      <c r="T11" s="13">
        <v>44450.050689999996</v>
      </c>
      <c r="U11" s="10"/>
    </row>
    <row r="12" spans="1:21">
      <c r="A12" s="14" t="s">
        <v>9</v>
      </c>
      <c r="B12" s="13">
        <v>8185.0140000000001</v>
      </c>
      <c r="C12" s="13">
        <v>9390.7669999999998</v>
      </c>
      <c r="D12" s="13">
        <v>9449.0949999999993</v>
      </c>
      <c r="E12" s="13">
        <v>12211.321</v>
      </c>
      <c r="F12" s="13">
        <v>10811.017</v>
      </c>
      <c r="G12" s="13">
        <v>12556.612902999999</v>
      </c>
      <c r="H12" s="13">
        <v>13055.890982000001</v>
      </c>
      <c r="I12" s="13">
        <v>13875.642319</v>
      </c>
      <c r="J12" s="13">
        <v>15397.681693</v>
      </c>
      <c r="K12" s="13">
        <v>17403.638718999999</v>
      </c>
      <c r="L12" s="13">
        <v>18761.159189000002</v>
      </c>
      <c r="M12" s="13">
        <v>20346.057000000001</v>
      </c>
      <c r="N12" s="13">
        <v>23357.641336000001</v>
      </c>
      <c r="O12" s="13">
        <v>24586.455988000002</v>
      </c>
      <c r="P12" s="13">
        <v>25617.806567</v>
      </c>
      <c r="Q12" s="13">
        <v>25718.070926</v>
      </c>
      <c r="R12" s="13">
        <v>27594.081569999998</v>
      </c>
      <c r="S12" s="13">
        <v>32660.516866000002</v>
      </c>
      <c r="T12" s="13">
        <v>35977.130925999998</v>
      </c>
      <c r="U12" s="10"/>
    </row>
    <row r="13" spans="1:21">
      <c r="A13" s="14" t="s">
        <v>10</v>
      </c>
      <c r="B13" s="13">
        <v>34899.345999999998</v>
      </c>
      <c r="C13" s="13">
        <v>44207.146999999997</v>
      </c>
      <c r="D13" s="13">
        <v>43355.572</v>
      </c>
      <c r="E13" s="13">
        <v>51973.695</v>
      </c>
      <c r="F13" s="13">
        <v>46702.553999999996</v>
      </c>
      <c r="G13" s="13">
        <v>52591.564000999999</v>
      </c>
      <c r="H13" s="13">
        <v>56308.082544999997</v>
      </c>
      <c r="I13" s="13">
        <v>55264.167436000003</v>
      </c>
      <c r="J13" s="13">
        <v>58790.708767999997</v>
      </c>
      <c r="K13" s="13">
        <v>63706.117009000001</v>
      </c>
      <c r="L13" s="13">
        <v>73151.122277000002</v>
      </c>
      <c r="M13" s="13">
        <v>81494.386125999998</v>
      </c>
      <c r="N13" s="13">
        <v>87709.884619999997</v>
      </c>
      <c r="O13" s="13">
        <v>93187.364459000004</v>
      </c>
      <c r="P13" s="13">
        <v>93348.525041999994</v>
      </c>
      <c r="Q13" s="13">
        <v>87506.430821000002</v>
      </c>
      <c r="R13" s="13">
        <v>93206.826910000003</v>
      </c>
      <c r="S13" s="13">
        <v>103910.53179399999</v>
      </c>
      <c r="T13" s="13">
        <v>112654.505295</v>
      </c>
      <c r="U13" s="10"/>
    </row>
    <row r="14" spans="1:21">
      <c r="A14" s="14" t="s">
        <v>11</v>
      </c>
      <c r="B14" s="13">
        <v>3587.712</v>
      </c>
      <c r="C14" s="13">
        <v>4365.72</v>
      </c>
      <c r="D14" s="13">
        <v>4313.8670000000002</v>
      </c>
      <c r="E14" s="13">
        <v>5467.0559999999996</v>
      </c>
      <c r="F14" s="13">
        <v>4865.7190000000001</v>
      </c>
      <c r="G14" s="13">
        <v>5634.9237700000003</v>
      </c>
      <c r="H14" s="13">
        <v>6070.7983610000001</v>
      </c>
      <c r="I14" s="13">
        <v>6428.1437070000002</v>
      </c>
      <c r="J14" s="13">
        <v>7021.1226290000004</v>
      </c>
      <c r="K14" s="13">
        <v>7727.8753813000003</v>
      </c>
      <c r="L14" s="13">
        <v>8371.9841964999996</v>
      </c>
      <c r="M14" s="13">
        <v>9103.0176960000008</v>
      </c>
      <c r="N14" s="13">
        <v>10432.666866699999</v>
      </c>
      <c r="O14" s="13">
        <v>11470.446856299999</v>
      </c>
      <c r="P14" s="13">
        <v>11162.090354</v>
      </c>
      <c r="Q14" s="13">
        <v>10847.27037</v>
      </c>
      <c r="R14" s="13">
        <v>12536.88941</v>
      </c>
      <c r="S14" s="13">
        <v>13340.932777</v>
      </c>
      <c r="T14" s="13">
        <v>16636.483834999999</v>
      </c>
      <c r="U14" s="10"/>
    </row>
    <row r="15" spans="1:21">
      <c r="A15" s="14" t="s">
        <v>12</v>
      </c>
      <c r="B15" s="13">
        <v>10323.09</v>
      </c>
      <c r="C15" s="13">
        <v>12239.034</v>
      </c>
      <c r="D15" s="13">
        <v>12421.269</v>
      </c>
      <c r="E15" s="13">
        <v>16265.105</v>
      </c>
      <c r="F15" s="13">
        <v>13992.824000000001</v>
      </c>
      <c r="G15" s="13">
        <v>16847.789481</v>
      </c>
      <c r="H15" s="13">
        <v>19147.385202000001</v>
      </c>
      <c r="I15" s="13">
        <v>19768.068662999998</v>
      </c>
      <c r="J15" s="13">
        <v>21675.193736000001</v>
      </c>
      <c r="K15" s="13">
        <v>24198.306563999999</v>
      </c>
      <c r="L15" s="13">
        <v>26734.575934</v>
      </c>
      <c r="M15" s="13">
        <v>30005.941586000001</v>
      </c>
      <c r="N15" s="13">
        <v>33367.277521999997</v>
      </c>
      <c r="O15" s="13">
        <v>35992.359834000003</v>
      </c>
      <c r="P15" s="13">
        <v>39119.703624000002</v>
      </c>
      <c r="Q15" s="13">
        <v>36549.833331000002</v>
      </c>
      <c r="R15" s="13">
        <v>39403.177499999998</v>
      </c>
      <c r="S15" s="13">
        <v>49505.882968999998</v>
      </c>
      <c r="T15" s="13">
        <v>51753.303660999998</v>
      </c>
      <c r="U15" s="10"/>
    </row>
    <row r="16" spans="1:21">
      <c r="A16" s="14" t="s">
        <v>13</v>
      </c>
      <c r="B16" s="13">
        <v>5946.45</v>
      </c>
      <c r="C16" s="13">
        <v>6630.9070000000002</v>
      </c>
      <c r="D16" s="13">
        <v>6697.2520000000004</v>
      </c>
      <c r="E16" s="13">
        <v>9007.59</v>
      </c>
      <c r="F16" s="13">
        <v>7877.11</v>
      </c>
      <c r="G16" s="13">
        <v>9522.5507099999995</v>
      </c>
      <c r="H16" s="13">
        <v>10939.107884999999</v>
      </c>
      <c r="I16" s="13">
        <v>11508.963072</v>
      </c>
      <c r="J16" s="13">
        <v>12299.168637000001</v>
      </c>
      <c r="K16" s="13">
        <v>13843.727961000001</v>
      </c>
      <c r="L16" s="13">
        <v>15002.896634000001</v>
      </c>
      <c r="M16" s="13">
        <v>16053.232512</v>
      </c>
      <c r="N16" s="13">
        <v>17090.098181000001</v>
      </c>
      <c r="O16" s="13">
        <v>20259.191712</v>
      </c>
      <c r="P16" s="13">
        <v>20198.704364000001</v>
      </c>
      <c r="Q16" s="13">
        <v>19753.722836000001</v>
      </c>
      <c r="R16" s="13">
        <v>20792.5524</v>
      </c>
      <c r="S16" s="13">
        <v>24631.467326999998</v>
      </c>
      <c r="T16" s="13">
        <v>25635.486167999999</v>
      </c>
      <c r="U16" s="10"/>
    </row>
    <row r="17" spans="1:21">
      <c r="A17" s="14" t="s">
        <v>14</v>
      </c>
      <c r="B17" s="13">
        <v>5161.5</v>
      </c>
      <c r="C17" s="13">
        <v>6083.3209999999999</v>
      </c>
      <c r="D17" s="13">
        <v>6184.991</v>
      </c>
      <c r="E17" s="13">
        <v>8043.8509999999997</v>
      </c>
      <c r="F17" s="13">
        <v>7150.1819999999998</v>
      </c>
      <c r="G17" s="13">
        <v>8307.2820520000005</v>
      </c>
      <c r="H17" s="13">
        <v>9293.1674579999999</v>
      </c>
      <c r="I17" s="13">
        <v>10046.724167</v>
      </c>
      <c r="J17" s="13">
        <v>10883.214834</v>
      </c>
      <c r="K17" s="13">
        <v>11552.8068996</v>
      </c>
      <c r="L17" s="13">
        <v>12176.7598273</v>
      </c>
      <c r="M17" s="13">
        <v>13769.0102291</v>
      </c>
      <c r="N17" s="13">
        <v>15392.959948</v>
      </c>
      <c r="O17" s="13">
        <v>16368.977177000001</v>
      </c>
      <c r="P17" s="13">
        <v>17973.996872</v>
      </c>
      <c r="Q17" s="13">
        <v>16622.004516000001</v>
      </c>
      <c r="R17" s="13">
        <v>17259.188699999999</v>
      </c>
      <c r="S17" s="13">
        <v>20918.905441999999</v>
      </c>
      <c r="T17" s="13">
        <v>23110.268999</v>
      </c>
      <c r="U17" s="10"/>
    </row>
    <row r="18" spans="1:21">
      <c r="A18" s="14" t="s">
        <v>15</v>
      </c>
      <c r="B18" s="13">
        <v>17292.875</v>
      </c>
      <c r="C18" s="13">
        <v>21022.404999999999</v>
      </c>
      <c r="D18" s="13">
        <v>21669.33</v>
      </c>
      <c r="E18" s="13">
        <v>27210.260999999999</v>
      </c>
      <c r="F18" s="13">
        <v>24086.582999999999</v>
      </c>
      <c r="G18" s="13">
        <v>28071.052137999999</v>
      </c>
      <c r="H18" s="13">
        <v>30887.470898</v>
      </c>
      <c r="I18" s="13">
        <v>31330.886215999999</v>
      </c>
      <c r="J18" s="13">
        <v>33594.064337999996</v>
      </c>
      <c r="K18" s="13">
        <v>37222.249969999997</v>
      </c>
      <c r="L18" s="13">
        <v>41140.616804999998</v>
      </c>
      <c r="M18" s="13">
        <v>46544.052685000002</v>
      </c>
      <c r="N18" s="13">
        <v>52679.505718</v>
      </c>
      <c r="O18" s="13">
        <v>55571.877218000001</v>
      </c>
      <c r="P18" s="13">
        <v>57286.037821999998</v>
      </c>
      <c r="Q18" s="13">
        <v>55418.719955</v>
      </c>
      <c r="R18" s="13">
        <v>61014.381159999997</v>
      </c>
      <c r="S18" s="13">
        <v>70592.166070000007</v>
      </c>
      <c r="T18" s="13">
        <v>76834.701788000006</v>
      </c>
      <c r="U18" s="10"/>
    </row>
    <row r="19" spans="1:21">
      <c r="A19" s="14" t="s">
        <v>16</v>
      </c>
      <c r="B19" s="13">
        <v>32430.434000000001</v>
      </c>
      <c r="C19" s="13">
        <v>38539.055</v>
      </c>
      <c r="D19" s="13">
        <v>39239.883000000002</v>
      </c>
      <c r="E19" s="13">
        <v>51157.813999999998</v>
      </c>
      <c r="F19" s="13">
        <v>43994.428999999996</v>
      </c>
      <c r="G19" s="13">
        <v>53409.655661999997</v>
      </c>
      <c r="H19" s="13">
        <v>59629.293403000003</v>
      </c>
      <c r="I19" s="13">
        <v>61333.208886</v>
      </c>
      <c r="J19" s="13">
        <v>67234.670255000005</v>
      </c>
      <c r="K19" s="13">
        <v>75260.980108000003</v>
      </c>
      <c r="L19" s="13">
        <v>81718.984331</v>
      </c>
      <c r="M19" s="13">
        <v>88553.802177000005</v>
      </c>
      <c r="N19" s="13">
        <v>102335.59827</v>
      </c>
      <c r="O19" s="13">
        <v>115582.108343</v>
      </c>
      <c r="P19" s="13">
        <v>121181.64175900001</v>
      </c>
      <c r="Q19" s="13">
        <v>115000.176779</v>
      </c>
      <c r="R19" s="13">
        <v>121652.92219</v>
      </c>
      <c r="S19" s="13">
        <v>141501.308468</v>
      </c>
      <c r="T19" s="13">
        <v>150707.11661299999</v>
      </c>
      <c r="U19" s="10"/>
    </row>
    <row r="20" spans="1:21">
      <c r="A20" s="14" t="s">
        <v>17</v>
      </c>
      <c r="B20" s="13">
        <v>8223.1749999999993</v>
      </c>
      <c r="C20" s="13">
        <v>9615.8009999999995</v>
      </c>
      <c r="D20" s="13">
        <v>9702.768</v>
      </c>
      <c r="E20" s="13">
        <v>12613.689</v>
      </c>
      <c r="F20" s="13">
        <v>11070.36</v>
      </c>
      <c r="G20" s="13">
        <v>13344.066305</v>
      </c>
      <c r="H20" s="13">
        <v>14888.045212000001</v>
      </c>
      <c r="I20" s="13">
        <v>15388.775379999999</v>
      </c>
      <c r="J20" s="13">
        <v>17030.306464000001</v>
      </c>
      <c r="K20" s="13">
        <v>18485.607085</v>
      </c>
      <c r="L20" s="13">
        <v>19619.287102999999</v>
      </c>
      <c r="M20" s="13">
        <v>22039.105149999999</v>
      </c>
      <c r="N20" s="13">
        <v>23653.818960000001</v>
      </c>
      <c r="O20" s="13">
        <v>27182.415986</v>
      </c>
      <c r="P20" s="13">
        <v>28617.151473999998</v>
      </c>
      <c r="Q20" s="13">
        <v>26527.124066</v>
      </c>
      <c r="R20" s="13">
        <v>30117.23659</v>
      </c>
      <c r="S20" s="13">
        <v>35086.709639000001</v>
      </c>
      <c r="T20" s="13">
        <v>37417.873476000001</v>
      </c>
      <c r="U20" s="10"/>
    </row>
    <row r="21" spans="1:21">
      <c r="A21" s="14" t="s">
        <v>18</v>
      </c>
      <c r="B21" s="13">
        <v>4236.9889999999996</v>
      </c>
      <c r="C21" s="13">
        <v>4818.6629999999996</v>
      </c>
      <c r="D21" s="13">
        <v>4765.4989999999998</v>
      </c>
      <c r="E21" s="13">
        <v>5998.107</v>
      </c>
      <c r="F21" s="13">
        <v>5309.3689999999997</v>
      </c>
      <c r="G21" s="13">
        <v>6229.703305</v>
      </c>
      <c r="H21" s="13">
        <v>6943.5329039999997</v>
      </c>
      <c r="I21" s="13">
        <v>6939.2642230000001</v>
      </c>
      <c r="J21" s="13">
        <v>7451.3688300000003</v>
      </c>
      <c r="K21" s="13">
        <v>8296.8393947000004</v>
      </c>
      <c r="L21" s="13">
        <v>8765.3611008999997</v>
      </c>
      <c r="M21" s="13">
        <v>9135.8922168999998</v>
      </c>
      <c r="N21" s="13">
        <v>10447.2564499</v>
      </c>
      <c r="O21" s="13">
        <v>11307.1658056</v>
      </c>
      <c r="P21" s="13">
        <v>11889.205203899999</v>
      </c>
      <c r="Q21" s="13">
        <v>11062.050869999999</v>
      </c>
      <c r="R21" s="13">
        <v>12160.298629999999</v>
      </c>
      <c r="S21" s="13">
        <v>14181.989441</v>
      </c>
      <c r="T21" s="13">
        <v>15157.901854</v>
      </c>
      <c r="U21" s="10"/>
    </row>
    <row r="22" spans="1:21">
      <c r="A22" s="14" t="s">
        <v>19</v>
      </c>
      <c r="B22" s="13">
        <v>2794.62</v>
      </c>
      <c r="C22" s="13">
        <v>3193.7049999999999</v>
      </c>
      <c r="D22" s="13">
        <v>3319.0529999999999</v>
      </c>
      <c r="E22" s="13">
        <v>4138.4930000000004</v>
      </c>
      <c r="F22" s="13">
        <v>3943.7640000000001</v>
      </c>
      <c r="G22" s="13">
        <v>4456.2990719999998</v>
      </c>
      <c r="H22" s="13">
        <v>4778.5976950000004</v>
      </c>
      <c r="I22" s="13">
        <v>4953.0835770000003</v>
      </c>
      <c r="J22" s="13">
        <v>5336.0109030000003</v>
      </c>
      <c r="K22" s="13">
        <v>5878.8003676999997</v>
      </c>
      <c r="L22" s="13">
        <v>6289.4372638000004</v>
      </c>
      <c r="M22" s="13">
        <v>6948.8346217999997</v>
      </c>
      <c r="N22" s="13">
        <v>7804.9955077000004</v>
      </c>
      <c r="O22" s="13">
        <v>7981.1333255</v>
      </c>
      <c r="P22" s="13">
        <v>8886.6263541000008</v>
      </c>
      <c r="Q22" s="13">
        <v>7904.2964650000004</v>
      </c>
      <c r="R22" s="13">
        <v>8306.5650999999998</v>
      </c>
      <c r="S22" s="13">
        <v>10238.835551</v>
      </c>
      <c r="T22" s="13">
        <v>11641.047763</v>
      </c>
      <c r="U22" s="10"/>
    </row>
    <row r="23" spans="1:21">
      <c r="A23" s="14" t="s">
        <v>20</v>
      </c>
      <c r="B23" s="13">
        <v>13252.058000000001</v>
      </c>
      <c r="C23" s="13">
        <v>15505.166999999999</v>
      </c>
      <c r="D23" s="13">
        <v>16157.852000000001</v>
      </c>
      <c r="E23" s="13">
        <v>20563.956999999999</v>
      </c>
      <c r="F23" s="13">
        <v>17976.009999999998</v>
      </c>
      <c r="G23" s="13">
        <v>20436.563656999999</v>
      </c>
      <c r="H23" s="13">
        <v>22504.024581000001</v>
      </c>
      <c r="I23" s="13">
        <v>22411.12557</v>
      </c>
      <c r="J23" s="13">
        <v>23942.882661</v>
      </c>
      <c r="K23" s="13">
        <v>26829.460464</v>
      </c>
      <c r="L23" s="13">
        <v>28929.470465999999</v>
      </c>
      <c r="M23" s="13">
        <v>33692.728302000003</v>
      </c>
      <c r="N23" s="13">
        <v>36196.898424999999</v>
      </c>
      <c r="O23" s="13">
        <v>39326.113168000003</v>
      </c>
      <c r="P23" s="13">
        <v>42097.391661000001</v>
      </c>
      <c r="Q23" s="13">
        <v>40317.061543000003</v>
      </c>
      <c r="R23" s="13">
        <v>46629.972450000001</v>
      </c>
      <c r="S23" s="13">
        <v>54684.902287999997</v>
      </c>
      <c r="T23" s="13">
        <v>62148.951797000002</v>
      </c>
      <c r="U23" s="10"/>
    </row>
    <row r="24" spans="1:21">
      <c r="A24" s="14" t="s">
        <v>21</v>
      </c>
      <c r="B24" s="13">
        <v>7002.5469999999996</v>
      </c>
      <c r="C24" s="13">
        <v>7886.8620000000001</v>
      </c>
      <c r="D24" s="13">
        <v>7954.7340000000004</v>
      </c>
      <c r="E24" s="13">
        <v>10560.501</v>
      </c>
      <c r="F24" s="13">
        <v>9299.3490000000002</v>
      </c>
      <c r="G24" s="13">
        <v>11179.786330999999</v>
      </c>
      <c r="H24" s="13">
        <v>12351.626532</v>
      </c>
      <c r="I24" s="13">
        <v>13119.623063999999</v>
      </c>
      <c r="J24" s="13">
        <v>14423.718832</v>
      </c>
      <c r="K24" s="13">
        <v>16185.623197999999</v>
      </c>
      <c r="L24" s="13">
        <v>16220.345592</v>
      </c>
      <c r="M24" s="13">
        <v>17796.428158999999</v>
      </c>
      <c r="N24" s="13">
        <v>19517.300176000001</v>
      </c>
      <c r="O24" s="13">
        <v>21536.217224</v>
      </c>
      <c r="P24" s="13">
        <v>22926.360831000002</v>
      </c>
      <c r="Q24" s="13">
        <v>22209.574908999999</v>
      </c>
      <c r="R24" s="13">
        <v>22710.288189999999</v>
      </c>
      <c r="S24" s="13">
        <v>31529.215387</v>
      </c>
      <c r="T24" s="13">
        <v>30779.842932</v>
      </c>
      <c r="U24" s="10"/>
    </row>
    <row r="25" spans="1:21">
      <c r="A25" s="14" t="s">
        <v>22</v>
      </c>
      <c r="B25" s="13">
        <v>11101.495000000001</v>
      </c>
      <c r="C25" s="13">
        <v>12897.871999999999</v>
      </c>
      <c r="D25" s="13">
        <v>13012.563</v>
      </c>
      <c r="E25" s="13">
        <v>17183.842000000001</v>
      </c>
      <c r="F25" s="13">
        <v>14816.425999999999</v>
      </c>
      <c r="G25" s="13">
        <v>18241.535817</v>
      </c>
      <c r="H25" s="13">
        <v>19498.508554</v>
      </c>
      <c r="I25" s="13">
        <v>20862.752757999999</v>
      </c>
      <c r="J25" s="13">
        <v>23135.971925999998</v>
      </c>
      <c r="K25" s="13">
        <v>25466.965154000001</v>
      </c>
      <c r="L25" s="13">
        <v>27024.851275000001</v>
      </c>
      <c r="M25" s="13">
        <v>29473.575712999998</v>
      </c>
      <c r="N25" s="13">
        <v>33576.943349000001</v>
      </c>
      <c r="O25" s="13">
        <v>36004.270809000001</v>
      </c>
      <c r="P25" s="13">
        <v>38198.575351</v>
      </c>
      <c r="Q25" s="13">
        <v>35558.372610999999</v>
      </c>
      <c r="R25" s="13">
        <v>39138.425600000002</v>
      </c>
      <c r="S25" s="13">
        <v>46082.621181000002</v>
      </c>
      <c r="T25" s="13">
        <v>52334.580031999998</v>
      </c>
      <c r="U25" s="10"/>
    </row>
    <row r="26" spans="1:21">
      <c r="A26" s="14" t="s">
        <v>23</v>
      </c>
      <c r="B26" s="13">
        <v>4887.4340000000002</v>
      </c>
      <c r="C26" s="13">
        <v>5581.4380000000001</v>
      </c>
      <c r="D26" s="13">
        <v>5897.3630000000003</v>
      </c>
      <c r="E26" s="13">
        <v>7358.0559999999996</v>
      </c>
      <c r="F26" s="13">
        <v>6555.201</v>
      </c>
      <c r="G26" s="13">
        <v>7152.6377119999997</v>
      </c>
      <c r="H26" s="13">
        <v>7916.741884</v>
      </c>
      <c r="I26" s="13">
        <v>8573.6242110000003</v>
      </c>
      <c r="J26" s="13">
        <v>9144.1811049999997</v>
      </c>
      <c r="K26" s="13">
        <v>10017.4139323</v>
      </c>
      <c r="L26" s="13">
        <v>10963.573115900001</v>
      </c>
      <c r="M26" s="13">
        <v>12460.014592899999</v>
      </c>
      <c r="N26" s="13">
        <v>13831.2094395</v>
      </c>
      <c r="O26" s="13">
        <v>15172.478918000001</v>
      </c>
      <c r="P26" s="13">
        <v>15858.589833</v>
      </c>
      <c r="Q26" s="13">
        <v>15768.410704</v>
      </c>
      <c r="R26" s="13">
        <v>17595.868859999999</v>
      </c>
      <c r="S26" s="13">
        <v>20024.191683000001</v>
      </c>
      <c r="T26" s="13">
        <v>23614.679743000001</v>
      </c>
      <c r="U26" s="10"/>
    </row>
    <row r="27" spans="1:21">
      <c r="A27" s="14" t="s">
        <v>24</v>
      </c>
      <c r="B27" s="13">
        <v>3599.0140000000001</v>
      </c>
      <c r="C27" s="13">
        <v>4282.3919999999998</v>
      </c>
      <c r="D27" s="13">
        <v>4594.1059999999998</v>
      </c>
      <c r="E27" s="13">
        <v>5574.3770000000004</v>
      </c>
      <c r="F27" s="13">
        <v>5092.5219999999999</v>
      </c>
      <c r="G27" s="13">
        <v>5694.8824649999997</v>
      </c>
      <c r="H27" s="13">
        <v>6240.5750230000003</v>
      </c>
      <c r="I27" s="13">
        <v>6349.9169030000003</v>
      </c>
      <c r="J27" s="13">
        <v>6903.9396960000004</v>
      </c>
      <c r="K27" s="13">
        <v>7637.3410602000004</v>
      </c>
      <c r="L27" s="13">
        <v>8332.2117352000005</v>
      </c>
      <c r="M27" s="13">
        <v>8995.4637705999994</v>
      </c>
      <c r="N27" s="13">
        <v>10311.1330911</v>
      </c>
      <c r="O27" s="13">
        <v>11546.550106000001</v>
      </c>
      <c r="P27" s="13">
        <v>11747.009527</v>
      </c>
      <c r="Q27" s="13">
        <v>11675.865879999999</v>
      </c>
      <c r="R27" s="13">
        <v>12469.1865</v>
      </c>
      <c r="S27" s="13">
        <v>14203.25534</v>
      </c>
      <c r="T27" s="13">
        <v>18403.026962</v>
      </c>
      <c r="U27" s="10"/>
    </row>
    <row r="28" spans="1:21">
      <c r="A28" s="14" t="s">
        <v>25</v>
      </c>
      <c r="B28" s="13">
        <v>5197.5730000000003</v>
      </c>
      <c r="C28" s="13">
        <v>5991.6750000000002</v>
      </c>
      <c r="D28" s="13">
        <v>6281.8789999999999</v>
      </c>
      <c r="E28" s="13">
        <v>7965.509</v>
      </c>
      <c r="F28" s="13">
        <v>6996.2619999999997</v>
      </c>
      <c r="G28" s="13">
        <v>8346.0284190000002</v>
      </c>
      <c r="H28" s="13">
        <v>9169.9621850000003</v>
      </c>
      <c r="I28" s="13">
        <v>9647.0730980000008</v>
      </c>
      <c r="J28" s="13">
        <v>10596.000534999999</v>
      </c>
      <c r="K28" s="13">
        <v>11527.9328396</v>
      </c>
      <c r="L28" s="13">
        <v>12156.9620715</v>
      </c>
      <c r="M28" s="13">
        <v>14026.1036229</v>
      </c>
      <c r="N28" s="13">
        <v>17398.779026</v>
      </c>
      <c r="O28" s="13">
        <v>17760.943655999999</v>
      </c>
      <c r="P28" s="13">
        <v>19116.589022</v>
      </c>
      <c r="Q28" s="13">
        <v>18059.817528</v>
      </c>
      <c r="R28" s="13">
        <v>18694.431329999999</v>
      </c>
      <c r="S28" s="13">
        <v>22111.925893</v>
      </c>
      <c r="T28" s="13">
        <v>22719.315844000001</v>
      </c>
      <c r="U28" s="10"/>
    </row>
    <row r="29" spans="1:21">
      <c r="A29" s="14" t="s">
        <v>26</v>
      </c>
      <c r="B29" s="13">
        <v>6748.1760000000004</v>
      </c>
      <c r="C29" s="13">
        <v>8012.4930000000004</v>
      </c>
      <c r="D29" s="13">
        <v>8133.1270000000004</v>
      </c>
      <c r="E29" s="13">
        <v>10392.117</v>
      </c>
      <c r="F29" s="13">
        <v>9395.1640000000007</v>
      </c>
      <c r="G29" s="13">
        <v>11008.075666000001</v>
      </c>
      <c r="H29" s="13">
        <v>11695.659089000001</v>
      </c>
      <c r="I29" s="13">
        <v>12366.414167999999</v>
      </c>
      <c r="J29" s="13">
        <v>12911.281023</v>
      </c>
      <c r="K29" s="13">
        <v>14764.882496</v>
      </c>
      <c r="L29" s="13">
        <v>15214.512919000001</v>
      </c>
      <c r="M29" s="13">
        <v>16357.008112</v>
      </c>
      <c r="N29" s="13">
        <v>18597.995627</v>
      </c>
      <c r="O29" s="13">
        <v>20736.576507999998</v>
      </c>
      <c r="P29" s="13">
        <v>21395.460185</v>
      </c>
      <c r="Q29" s="13">
        <v>20633.013498</v>
      </c>
      <c r="R29" s="13">
        <v>23269.26082</v>
      </c>
      <c r="S29" s="13">
        <v>25595.581252</v>
      </c>
      <c r="T29" s="13">
        <v>28117.841998</v>
      </c>
      <c r="U29" s="10"/>
    </row>
    <row r="30" spans="1:21">
      <c r="A30" s="14" t="s">
        <v>27</v>
      </c>
      <c r="B30" s="13">
        <v>8670.4230000000007</v>
      </c>
      <c r="C30" s="13">
        <v>10104.022000000001</v>
      </c>
      <c r="D30" s="13">
        <v>10277.82</v>
      </c>
      <c r="E30" s="13">
        <v>13010.546</v>
      </c>
      <c r="F30" s="13">
        <v>11604.815000000001</v>
      </c>
      <c r="G30" s="13">
        <v>13020.734096</v>
      </c>
      <c r="H30" s="13">
        <v>14400.054173</v>
      </c>
      <c r="I30" s="13">
        <v>14867.265524</v>
      </c>
      <c r="J30" s="13">
        <v>15811.372625</v>
      </c>
      <c r="K30" s="13">
        <v>17165.075511999999</v>
      </c>
      <c r="L30" s="13">
        <v>17843.366000999999</v>
      </c>
      <c r="M30" s="13">
        <v>18664.163736999999</v>
      </c>
      <c r="N30" s="13">
        <v>21399.505096000001</v>
      </c>
      <c r="O30" s="13">
        <v>23232.304210999999</v>
      </c>
      <c r="P30" s="13">
        <v>24267.789736999999</v>
      </c>
      <c r="Q30" s="13">
        <v>22738.316116000002</v>
      </c>
      <c r="R30" s="13">
        <v>24079.8927</v>
      </c>
      <c r="S30" s="13">
        <v>28760.069863000001</v>
      </c>
      <c r="T30" s="13">
        <v>29566.161001</v>
      </c>
      <c r="U30" s="10"/>
    </row>
    <row r="31" spans="1:21">
      <c r="A31" s="14" t="s">
        <v>28</v>
      </c>
      <c r="B31" s="13">
        <v>13432.365</v>
      </c>
      <c r="C31" s="13">
        <v>14577.518</v>
      </c>
      <c r="D31" s="13">
        <v>13032.404</v>
      </c>
      <c r="E31" s="13">
        <v>16159.449000000001</v>
      </c>
      <c r="F31" s="13">
        <v>15240.28</v>
      </c>
      <c r="G31" s="13">
        <v>16533.435265</v>
      </c>
      <c r="H31" s="13">
        <v>17174.687666000002</v>
      </c>
      <c r="I31" s="13">
        <v>18650.199952999999</v>
      </c>
      <c r="J31" s="13">
        <v>19390.164057999998</v>
      </c>
      <c r="K31" s="13">
        <v>19688.637245000002</v>
      </c>
      <c r="L31" s="13">
        <v>21028.760323999999</v>
      </c>
      <c r="M31" s="13">
        <v>22336.225799</v>
      </c>
      <c r="N31" s="13">
        <v>21678.211744</v>
      </c>
      <c r="O31" s="13">
        <v>24078.087806</v>
      </c>
      <c r="P31" s="13">
        <v>26072.344981999999</v>
      </c>
      <c r="Q31" s="13">
        <v>24102.922146000001</v>
      </c>
      <c r="R31" s="13">
        <v>26180.536990000001</v>
      </c>
      <c r="S31" s="13">
        <v>28151.841015999998</v>
      </c>
      <c r="T31" s="13">
        <v>30583.587293</v>
      </c>
      <c r="U31" s="10"/>
    </row>
    <row r="32" spans="1:21">
      <c r="A32" s="14" t="s">
        <v>29</v>
      </c>
      <c r="B32" s="13">
        <v>8881.3940000000002</v>
      </c>
      <c r="C32" s="13">
        <v>10146.879000000001</v>
      </c>
      <c r="D32" s="13">
        <v>10803.347</v>
      </c>
      <c r="E32" s="13">
        <v>13548.308000000001</v>
      </c>
      <c r="F32" s="13">
        <v>12125.49</v>
      </c>
      <c r="G32" s="13">
        <v>14170.704062000001</v>
      </c>
      <c r="H32" s="13">
        <v>14842.287264000001</v>
      </c>
      <c r="I32" s="13">
        <v>15754.394374</v>
      </c>
      <c r="J32" s="13">
        <v>16847.430262999998</v>
      </c>
      <c r="K32" s="13">
        <v>18647.227312999999</v>
      </c>
      <c r="L32" s="13">
        <v>19963.352041999999</v>
      </c>
      <c r="M32" s="13">
        <v>21853.939447000001</v>
      </c>
      <c r="N32" s="13">
        <v>23715.234850000001</v>
      </c>
      <c r="O32" s="13">
        <v>25949.997027000001</v>
      </c>
      <c r="P32" s="13">
        <v>27689.979255999999</v>
      </c>
      <c r="Q32" s="13">
        <v>26407.036104999999</v>
      </c>
      <c r="R32" s="13">
        <v>28035.036690000001</v>
      </c>
      <c r="S32" s="13">
        <v>31988.553800999998</v>
      </c>
      <c r="T32" s="13">
        <v>34097.795128999998</v>
      </c>
      <c r="U32" s="10"/>
    </row>
    <row r="33" spans="1:21">
      <c r="A33" s="14" t="s">
        <v>30</v>
      </c>
      <c r="B33" s="13">
        <v>2765.0439999999999</v>
      </c>
      <c r="C33" s="13">
        <v>3207.806</v>
      </c>
      <c r="D33" s="13">
        <v>3241.5279999999998</v>
      </c>
      <c r="E33" s="13">
        <v>4113.9129999999996</v>
      </c>
      <c r="F33" s="13">
        <v>3913.87</v>
      </c>
      <c r="G33" s="13">
        <v>4566.8139149999997</v>
      </c>
      <c r="H33" s="13">
        <v>4941.3170499999997</v>
      </c>
      <c r="I33" s="13">
        <v>5145.6009119999999</v>
      </c>
      <c r="J33" s="13">
        <v>5460.362666</v>
      </c>
      <c r="K33" s="13">
        <v>6101.1947012999999</v>
      </c>
      <c r="L33" s="13">
        <v>6321.9010609999996</v>
      </c>
      <c r="M33" s="13">
        <v>6952.6328800000001</v>
      </c>
      <c r="N33" s="13">
        <v>7644.8519807000002</v>
      </c>
      <c r="O33" s="13">
        <v>8241.1804033000008</v>
      </c>
      <c r="P33" s="13">
        <v>8580.6550941000005</v>
      </c>
      <c r="Q33" s="13">
        <v>8607.4034410000004</v>
      </c>
      <c r="R33" s="13">
        <v>9098.3056400000005</v>
      </c>
      <c r="S33" s="13">
        <v>9660.5691490000008</v>
      </c>
      <c r="T33" s="13">
        <v>11230.359662999999</v>
      </c>
      <c r="U33" s="10"/>
    </row>
    <row r="34" spans="1:21">
      <c r="A34" s="14" t="s">
        <v>31</v>
      </c>
      <c r="B34" s="13">
        <v>16059.105</v>
      </c>
      <c r="C34" s="13">
        <v>18346.710999999999</v>
      </c>
      <c r="D34" s="13">
        <v>19087.293000000001</v>
      </c>
      <c r="E34" s="13">
        <v>24593.584999999999</v>
      </c>
      <c r="F34" s="13">
        <v>21614.626</v>
      </c>
      <c r="G34" s="13">
        <v>25972.583532000001</v>
      </c>
      <c r="H34" s="13">
        <v>28944.646987</v>
      </c>
      <c r="I34" s="13">
        <v>29668.904353000002</v>
      </c>
      <c r="J34" s="13">
        <v>31761.983972000002</v>
      </c>
      <c r="K34" s="13">
        <v>34439.149080000003</v>
      </c>
      <c r="L34" s="13">
        <v>34408.688506999999</v>
      </c>
      <c r="M34" s="13">
        <v>37119.401816999998</v>
      </c>
      <c r="N34" s="13">
        <v>43414.414079000002</v>
      </c>
      <c r="O34" s="13">
        <v>49010.068338999998</v>
      </c>
      <c r="P34" s="13">
        <v>51005.778700000003</v>
      </c>
      <c r="Q34" s="13">
        <v>49714.696728000003</v>
      </c>
      <c r="R34" s="13">
        <v>59511.49007</v>
      </c>
      <c r="S34" s="13">
        <v>60598.710134000001</v>
      </c>
      <c r="T34" s="13">
        <v>66213.182167999999</v>
      </c>
      <c r="U34" s="10"/>
    </row>
    <row r="35" spans="1:21">
      <c r="A35" s="14" t="s">
        <v>32</v>
      </c>
      <c r="B35" s="13">
        <v>4415.7389999999996</v>
      </c>
      <c r="C35" s="13">
        <v>5391.4880000000003</v>
      </c>
      <c r="D35" s="13">
        <v>5484.7610000000004</v>
      </c>
      <c r="E35" s="13">
        <v>6917.2290000000003</v>
      </c>
      <c r="F35" s="13">
        <v>6354.6949999999997</v>
      </c>
      <c r="G35" s="13">
        <v>7023.810066</v>
      </c>
      <c r="H35" s="13">
        <v>7594.1548659999999</v>
      </c>
      <c r="I35" s="13">
        <v>8000.1166370000001</v>
      </c>
      <c r="J35" s="13">
        <v>9043.5234949999995</v>
      </c>
      <c r="K35" s="13">
        <v>10081.2929697</v>
      </c>
      <c r="L35" s="13">
        <v>10818.909859199999</v>
      </c>
      <c r="M35" s="13">
        <v>11653.026782999999</v>
      </c>
      <c r="N35" s="13">
        <v>13248.940718600001</v>
      </c>
      <c r="O35" s="13">
        <v>14614.0684348</v>
      </c>
      <c r="P35" s="13">
        <v>15028.483585</v>
      </c>
      <c r="Q35" s="13">
        <v>14538.973094000001</v>
      </c>
      <c r="R35" s="13">
        <v>15551.50864</v>
      </c>
      <c r="S35" s="13">
        <v>18991.924373000002</v>
      </c>
      <c r="T35" s="13">
        <v>20789.355554999998</v>
      </c>
      <c r="U35" s="10"/>
    </row>
    <row r="36" spans="1:21">
      <c r="A36" s="14" t="s">
        <v>33</v>
      </c>
      <c r="B36" s="13">
        <v>3552.9810000000002</v>
      </c>
      <c r="C36" s="13">
        <v>4358.24</v>
      </c>
      <c r="D36" s="13">
        <v>4344.1080000000002</v>
      </c>
      <c r="E36" s="13">
        <v>5544.9210000000003</v>
      </c>
      <c r="F36" s="13">
        <v>5218.6090000000004</v>
      </c>
      <c r="G36" s="13">
        <v>6038.7932410000003</v>
      </c>
      <c r="H36" s="13">
        <v>6624.003584</v>
      </c>
      <c r="I36" s="13">
        <v>6718.0457429999997</v>
      </c>
      <c r="J36" s="13">
        <v>7282.5546430000004</v>
      </c>
      <c r="K36" s="13">
        <v>7660.6022962999996</v>
      </c>
      <c r="L36" s="13">
        <v>8214.1354288999992</v>
      </c>
      <c r="M36" s="13">
        <v>9609.2427398</v>
      </c>
      <c r="N36" s="13">
        <v>10440.0631087</v>
      </c>
      <c r="O36" s="13">
        <v>11066.8737728</v>
      </c>
      <c r="P36" s="13">
        <v>11200.810035500001</v>
      </c>
      <c r="Q36" s="13">
        <v>10649.084486</v>
      </c>
      <c r="R36" s="13">
        <v>10997.017599999999</v>
      </c>
      <c r="S36" s="13">
        <v>14696.413446</v>
      </c>
      <c r="T36" s="13">
        <v>13603.849969999999</v>
      </c>
      <c r="U36" s="10"/>
    </row>
    <row r="37" spans="1:21">
      <c r="A37" s="2"/>
    </row>
  </sheetData>
  <mergeCells count="2">
    <mergeCell ref="A1:T1"/>
    <mergeCell ref="B2:T2"/>
  </mergeCells>
  <printOptions horizontalCentered="1"/>
  <pageMargins left="0.5" right="0.5" top="0.5" bottom="0.8" header="0.5" footer="0.5"/>
  <pageSetup fitToHeight="32767" orientation="landscape" errors="blank" horizontalDpi="0"/>
  <headerFooter>
    <oddFooter>Page &amp;P of 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4"/>
  <sheetViews>
    <sheetView workbookViewId="0">
      <selection activeCell="A5" sqref="A5"/>
    </sheetView>
  </sheetViews>
  <sheetFormatPr defaultColWidth="10.90625" defaultRowHeight="14.5"/>
  <cols>
    <col min="1" max="1" width="17.1796875" style="4" customWidth="1"/>
    <col min="2" max="7" width="9.54296875" style="4" bestFit="1" customWidth="1"/>
    <col min="8" max="9" width="10.54296875" style="4" bestFit="1" customWidth="1"/>
    <col min="10" max="14" width="9.54296875" style="4" bestFit="1" customWidth="1"/>
    <col min="15" max="19" width="10.54296875" style="4" bestFit="1" customWidth="1"/>
    <col min="20" max="254" width="9.1796875" style="4" customWidth="1"/>
    <col min="255" max="255" width="17.1796875" style="4" customWidth="1"/>
    <col min="256" max="263" width="9.54296875" style="4" bestFit="1" customWidth="1"/>
    <col min="264" max="265" width="10.54296875" style="4" bestFit="1" customWidth="1"/>
    <col min="266" max="270" width="9.54296875" style="4" bestFit="1" customWidth="1"/>
    <col min="271" max="275" width="10.54296875" style="4" bestFit="1" customWidth="1"/>
    <col min="276" max="510" width="9.1796875" style="4" customWidth="1"/>
    <col min="511" max="511" width="17.1796875" style="4" customWidth="1"/>
    <col min="512" max="519" width="9.54296875" style="4" bestFit="1" customWidth="1"/>
    <col min="520" max="521" width="10.54296875" style="4" bestFit="1" customWidth="1"/>
    <col min="522" max="526" width="9.54296875" style="4" bestFit="1" customWidth="1"/>
    <col min="527" max="531" width="10.54296875" style="4" bestFit="1" customWidth="1"/>
    <col min="532" max="766" width="9.1796875" style="4" customWidth="1"/>
    <col min="767" max="767" width="17.1796875" style="4" customWidth="1"/>
    <col min="768" max="775" width="9.54296875" style="4" bestFit="1" customWidth="1"/>
    <col min="776" max="777" width="10.54296875" style="4" bestFit="1" customWidth="1"/>
    <col min="778" max="782" width="9.54296875" style="4" bestFit="1" customWidth="1"/>
    <col min="783" max="787" width="10.54296875" style="4" bestFit="1" customWidth="1"/>
    <col min="788" max="1022" width="9.1796875" style="4" customWidth="1"/>
    <col min="1023" max="1023" width="17.1796875" style="4" customWidth="1"/>
    <col min="1024" max="1031" width="9.54296875" style="4" bestFit="1" customWidth="1"/>
    <col min="1032" max="1033" width="10.54296875" style="4" bestFit="1" customWidth="1"/>
    <col min="1034" max="1038" width="9.54296875" style="4" bestFit="1" customWidth="1"/>
    <col min="1039" max="1043" width="10.54296875" style="4" bestFit="1" customWidth="1"/>
    <col min="1044" max="1278" width="9.1796875" style="4" customWidth="1"/>
    <col min="1279" max="1279" width="17.1796875" style="4" customWidth="1"/>
    <col min="1280" max="1287" width="9.54296875" style="4" bestFit="1" customWidth="1"/>
    <col min="1288" max="1289" width="10.54296875" style="4" bestFit="1" customWidth="1"/>
    <col min="1290" max="1294" width="9.54296875" style="4" bestFit="1" customWidth="1"/>
    <col min="1295" max="1299" width="10.54296875" style="4" bestFit="1" customWidth="1"/>
    <col min="1300" max="1534" width="9.1796875" style="4" customWidth="1"/>
    <col min="1535" max="1535" width="17.1796875" style="4" customWidth="1"/>
    <col min="1536" max="1543" width="9.54296875" style="4" bestFit="1" customWidth="1"/>
    <col min="1544" max="1545" width="10.54296875" style="4" bestFit="1" customWidth="1"/>
    <col min="1546" max="1550" width="9.54296875" style="4" bestFit="1" customWidth="1"/>
    <col min="1551" max="1555" width="10.54296875" style="4" bestFit="1" customWidth="1"/>
    <col min="1556" max="1790" width="9.1796875" style="4" customWidth="1"/>
    <col min="1791" max="1791" width="17.1796875" style="4" customWidth="1"/>
    <col min="1792" max="1799" width="9.54296875" style="4" bestFit="1" customWidth="1"/>
    <col min="1800" max="1801" width="10.54296875" style="4" bestFit="1" customWidth="1"/>
    <col min="1802" max="1806" width="9.54296875" style="4" bestFit="1" customWidth="1"/>
    <col min="1807" max="1811" width="10.54296875" style="4" bestFit="1" customWidth="1"/>
    <col min="1812" max="2046" width="9.1796875" style="4" customWidth="1"/>
    <col min="2047" max="2047" width="17.1796875" style="4" customWidth="1"/>
    <col min="2048" max="2055" width="9.54296875" style="4" bestFit="1" customWidth="1"/>
    <col min="2056" max="2057" width="10.54296875" style="4" bestFit="1" customWidth="1"/>
    <col min="2058" max="2062" width="9.54296875" style="4" bestFit="1" customWidth="1"/>
    <col min="2063" max="2067" width="10.54296875" style="4" bestFit="1" customWidth="1"/>
    <col min="2068" max="2302" width="9.1796875" style="4" customWidth="1"/>
    <col min="2303" max="2303" width="17.1796875" style="4" customWidth="1"/>
    <col min="2304" max="2311" width="9.54296875" style="4" bestFit="1" customWidth="1"/>
    <col min="2312" max="2313" width="10.54296875" style="4" bestFit="1" customWidth="1"/>
    <col min="2314" max="2318" width="9.54296875" style="4" bestFit="1" customWidth="1"/>
    <col min="2319" max="2323" width="10.54296875" style="4" bestFit="1" customWidth="1"/>
    <col min="2324" max="2558" width="9.1796875" style="4" customWidth="1"/>
    <col min="2559" max="2559" width="17.1796875" style="4" customWidth="1"/>
    <col min="2560" max="2567" width="9.54296875" style="4" bestFit="1" customWidth="1"/>
    <col min="2568" max="2569" width="10.54296875" style="4" bestFit="1" customWidth="1"/>
    <col min="2570" max="2574" width="9.54296875" style="4" bestFit="1" customWidth="1"/>
    <col min="2575" max="2579" width="10.54296875" style="4" bestFit="1" customWidth="1"/>
    <col min="2580" max="2814" width="9.1796875" style="4" customWidth="1"/>
    <col min="2815" max="2815" width="17.1796875" style="4" customWidth="1"/>
    <col min="2816" max="2823" width="9.54296875" style="4" bestFit="1" customWidth="1"/>
    <col min="2824" max="2825" width="10.54296875" style="4" bestFit="1" customWidth="1"/>
    <col min="2826" max="2830" width="9.54296875" style="4" bestFit="1" customWidth="1"/>
    <col min="2831" max="2835" width="10.54296875" style="4" bestFit="1" customWidth="1"/>
    <col min="2836" max="3070" width="9.1796875" style="4" customWidth="1"/>
    <col min="3071" max="3071" width="17.1796875" style="4" customWidth="1"/>
    <col min="3072" max="3079" width="9.54296875" style="4" bestFit="1" customWidth="1"/>
    <col min="3080" max="3081" width="10.54296875" style="4" bestFit="1" customWidth="1"/>
    <col min="3082" max="3086" width="9.54296875" style="4" bestFit="1" customWidth="1"/>
    <col min="3087" max="3091" width="10.54296875" style="4" bestFit="1" customWidth="1"/>
    <col min="3092" max="3326" width="9.1796875" style="4" customWidth="1"/>
    <col min="3327" max="3327" width="17.1796875" style="4" customWidth="1"/>
    <col min="3328" max="3335" width="9.54296875" style="4" bestFit="1" customWidth="1"/>
    <col min="3336" max="3337" width="10.54296875" style="4" bestFit="1" customWidth="1"/>
    <col min="3338" max="3342" width="9.54296875" style="4" bestFit="1" customWidth="1"/>
    <col min="3343" max="3347" width="10.54296875" style="4" bestFit="1" customWidth="1"/>
    <col min="3348" max="3582" width="9.1796875" style="4" customWidth="1"/>
    <col min="3583" max="3583" width="17.1796875" style="4" customWidth="1"/>
    <col min="3584" max="3591" width="9.54296875" style="4" bestFit="1" customWidth="1"/>
    <col min="3592" max="3593" width="10.54296875" style="4" bestFit="1" customWidth="1"/>
    <col min="3594" max="3598" width="9.54296875" style="4" bestFit="1" customWidth="1"/>
    <col min="3599" max="3603" width="10.54296875" style="4" bestFit="1" customWidth="1"/>
    <col min="3604" max="3838" width="9.1796875" style="4" customWidth="1"/>
    <col min="3839" max="3839" width="17.1796875" style="4" customWidth="1"/>
    <col min="3840" max="3847" width="9.54296875" style="4" bestFit="1" customWidth="1"/>
    <col min="3848" max="3849" width="10.54296875" style="4" bestFit="1" customWidth="1"/>
    <col min="3850" max="3854" width="9.54296875" style="4" bestFit="1" customWidth="1"/>
    <col min="3855" max="3859" width="10.54296875" style="4" bestFit="1" customWidth="1"/>
    <col min="3860" max="4094" width="9.1796875" style="4" customWidth="1"/>
    <col min="4095" max="4095" width="17.1796875" style="4" customWidth="1"/>
    <col min="4096" max="4103" width="9.54296875" style="4" bestFit="1" customWidth="1"/>
    <col min="4104" max="4105" width="10.54296875" style="4" bestFit="1" customWidth="1"/>
    <col min="4106" max="4110" width="9.54296875" style="4" bestFit="1" customWidth="1"/>
    <col min="4111" max="4115" width="10.54296875" style="4" bestFit="1" customWidth="1"/>
    <col min="4116" max="4350" width="9.1796875" style="4" customWidth="1"/>
    <col min="4351" max="4351" width="17.1796875" style="4" customWidth="1"/>
    <col min="4352" max="4359" width="9.54296875" style="4" bestFit="1" customWidth="1"/>
    <col min="4360" max="4361" width="10.54296875" style="4" bestFit="1" customWidth="1"/>
    <col min="4362" max="4366" width="9.54296875" style="4" bestFit="1" customWidth="1"/>
    <col min="4367" max="4371" width="10.54296875" style="4" bestFit="1" customWidth="1"/>
    <col min="4372" max="4606" width="9.1796875" style="4" customWidth="1"/>
    <col min="4607" max="4607" width="17.1796875" style="4" customWidth="1"/>
    <col min="4608" max="4615" width="9.54296875" style="4" bestFit="1" customWidth="1"/>
    <col min="4616" max="4617" width="10.54296875" style="4" bestFit="1" customWidth="1"/>
    <col min="4618" max="4622" width="9.54296875" style="4" bestFit="1" customWidth="1"/>
    <col min="4623" max="4627" width="10.54296875" style="4" bestFit="1" customWidth="1"/>
    <col min="4628" max="4862" width="9.1796875" style="4" customWidth="1"/>
    <col min="4863" max="4863" width="17.1796875" style="4" customWidth="1"/>
    <col min="4864" max="4871" width="9.54296875" style="4" bestFit="1" customWidth="1"/>
    <col min="4872" max="4873" width="10.54296875" style="4" bestFit="1" customWidth="1"/>
    <col min="4874" max="4878" width="9.54296875" style="4" bestFit="1" customWidth="1"/>
    <col min="4879" max="4883" width="10.54296875" style="4" bestFit="1" customWidth="1"/>
    <col min="4884" max="5118" width="9.1796875" style="4" customWidth="1"/>
    <col min="5119" max="5119" width="17.1796875" style="4" customWidth="1"/>
    <col min="5120" max="5127" width="9.54296875" style="4" bestFit="1" customWidth="1"/>
    <col min="5128" max="5129" width="10.54296875" style="4" bestFit="1" customWidth="1"/>
    <col min="5130" max="5134" width="9.54296875" style="4" bestFit="1" customWidth="1"/>
    <col min="5135" max="5139" width="10.54296875" style="4" bestFit="1" customWidth="1"/>
    <col min="5140" max="5374" width="9.1796875" style="4" customWidth="1"/>
    <col min="5375" max="5375" width="17.1796875" style="4" customWidth="1"/>
    <col min="5376" max="5383" width="9.54296875" style="4" bestFit="1" customWidth="1"/>
    <col min="5384" max="5385" width="10.54296875" style="4" bestFit="1" customWidth="1"/>
    <col min="5386" max="5390" width="9.54296875" style="4" bestFit="1" customWidth="1"/>
    <col min="5391" max="5395" width="10.54296875" style="4" bestFit="1" customWidth="1"/>
    <col min="5396" max="5630" width="9.1796875" style="4" customWidth="1"/>
    <col min="5631" max="5631" width="17.1796875" style="4" customWidth="1"/>
    <col min="5632" max="5639" width="9.54296875" style="4" bestFit="1" customWidth="1"/>
    <col min="5640" max="5641" width="10.54296875" style="4" bestFit="1" customWidth="1"/>
    <col min="5642" max="5646" width="9.54296875" style="4" bestFit="1" customWidth="1"/>
    <col min="5647" max="5651" width="10.54296875" style="4" bestFit="1" customWidth="1"/>
    <col min="5652" max="5886" width="9.1796875" style="4" customWidth="1"/>
    <col min="5887" max="5887" width="17.1796875" style="4" customWidth="1"/>
    <col min="5888" max="5895" width="9.54296875" style="4" bestFit="1" customWidth="1"/>
    <col min="5896" max="5897" width="10.54296875" style="4" bestFit="1" customWidth="1"/>
    <col min="5898" max="5902" width="9.54296875" style="4" bestFit="1" customWidth="1"/>
    <col min="5903" max="5907" width="10.54296875" style="4" bestFit="1" customWidth="1"/>
    <col min="5908" max="6142" width="9.1796875" style="4" customWidth="1"/>
    <col min="6143" max="6143" width="17.1796875" style="4" customWidth="1"/>
    <col min="6144" max="6151" width="9.54296875" style="4" bestFit="1" customWidth="1"/>
    <col min="6152" max="6153" width="10.54296875" style="4" bestFit="1" customWidth="1"/>
    <col min="6154" max="6158" width="9.54296875" style="4" bestFit="1" customWidth="1"/>
    <col min="6159" max="6163" width="10.54296875" style="4" bestFit="1" customWidth="1"/>
    <col min="6164" max="6398" width="9.1796875" style="4" customWidth="1"/>
    <col min="6399" max="6399" width="17.1796875" style="4" customWidth="1"/>
    <col min="6400" max="6407" width="9.54296875" style="4" bestFit="1" customWidth="1"/>
    <col min="6408" max="6409" width="10.54296875" style="4" bestFit="1" customWidth="1"/>
    <col min="6410" max="6414" width="9.54296875" style="4" bestFit="1" customWidth="1"/>
    <col min="6415" max="6419" width="10.54296875" style="4" bestFit="1" customWidth="1"/>
    <col min="6420" max="6654" width="9.1796875" style="4" customWidth="1"/>
    <col min="6655" max="6655" width="17.1796875" style="4" customWidth="1"/>
    <col min="6656" max="6663" width="9.54296875" style="4" bestFit="1" customWidth="1"/>
    <col min="6664" max="6665" width="10.54296875" style="4" bestFit="1" customWidth="1"/>
    <col min="6666" max="6670" width="9.54296875" style="4" bestFit="1" customWidth="1"/>
    <col min="6671" max="6675" width="10.54296875" style="4" bestFit="1" customWidth="1"/>
    <col min="6676" max="6910" width="9.1796875" style="4" customWidth="1"/>
    <col min="6911" max="6911" width="17.1796875" style="4" customWidth="1"/>
    <col min="6912" max="6919" width="9.54296875" style="4" bestFit="1" customWidth="1"/>
    <col min="6920" max="6921" width="10.54296875" style="4" bestFit="1" customWidth="1"/>
    <col min="6922" max="6926" width="9.54296875" style="4" bestFit="1" customWidth="1"/>
    <col min="6927" max="6931" width="10.54296875" style="4" bestFit="1" customWidth="1"/>
    <col min="6932" max="7166" width="9.1796875" style="4" customWidth="1"/>
    <col min="7167" max="7167" width="17.1796875" style="4" customWidth="1"/>
    <col min="7168" max="7175" width="9.54296875" style="4" bestFit="1" customWidth="1"/>
    <col min="7176" max="7177" width="10.54296875" style="4" bestFit="1" customWidth="1"/>
    <col min="7178" max="7182" width="9.54296875" style="4" bestFit="1" customWidth="1"/>
    <col min="7183" max="7187" width="10.54296875" style="4" bestFit="1" customWidth="1"/>
    <col min="7188" max="7422" width="9.1796875" style="4" customWidth="1"/>
    <col min="7423" max="7423" width="17.1796875" style="4" customWidth="1"/>
    <col min="7424" max="7431" width="9.54296875" style="4" bestFit="1" customWidth="1"/>
    <col min="7432" max="7433" width="10.54296875" style="4" bestFit="1" customWidth="1"/>
    <col min="7434" max="7438" width="9.54296875" style="4" bestFit="1" customWidth="1"/>
    <col min="7439" max="7443" width="10.54296875" style="4" bestFit="1" customWidth="1"/>
    <col min="7444" max="7678" width="9.1796875" style="4" customWidth="1"/>
    <col min="7679" max="7679" width="17.1796875" style="4" customWidth="1"/>
    <col min="7680" max="7687" width="9.54296875" style="4" bestFit="1" customWidth="1"/>
    <col min="7688" max="7689" width="10.54296875" style="4" bestFit="1" customWidth="1"/>
    <col min="7690" max="7694" width="9.54296875" style="4" bestFit="1" customWidth="1"/>
    <col min="7695" max="7699" width="10.54296875" style="4" bestFit="1" customWidth="1"/>
    <col min="7700" max="7934" width="9.1796875" style="4" customWidth="1"/>
    <col min="7935" max="7935" width="17.1796875" style="4" customWidth="1"/>
    <col min="7936" max="7943" width="9.54296875" style="4" bestFit="1" customWidth="1"/>
    <col min="7944" max="7945" width="10.54296875" style="4" bestFit="1" customWidth="1"/>
    <col min="7946" max="7950" width="9.54296875" style="4" bestFit="1" customWidth="1"/>
    <col min="7951" max="7955" width="10.54296875" style="4" bestFit="1" customWidth="1"/>
    <col min="7956" max="8190" width="9.1796875" style="4" customWidth="1"/>
    <col min="8191" max="8191" width="17.1796875" style="4" customWidth="1"/>
    <col min="8192" max="8199" width="9.54296875" style="4" bestFit="1" customWidth="1"/>
    <col min="8200" max="8201" width="10.54296875" style="4" bestFit="1" customWidth="1"/>
    <col min="8202" max="8206" width="9.54296875" style="4" bestFit="1" customWidth="1"/>
    <col min="8207" max="8211" width="10.54296875" style="4" bestFit="1" customWidth="1"/>
    <col min="8212" max="8446" width="9.1796875" style="4" customWidth="1"/>
    <col min="8447" max="8447" width="17.1796875" style="4" customWidth="1"/>
    <col min="8448" max="8455" width="9.54296875" style="4" bestFit="1" customWidth="1"/>
    <col min="8456" max="8457" width="10.54296875" style="4" bestFit="1" customWidth="1"/>
    <col min="8458" max="8462" width="9.54296875" style="4" bestFit="1" customWidth="1"/>
    <col min="8463" max="8467" width="10.54296875" style="4" bestFit="1" customWidth="1"/>
    <col min="8468" max="8702" width="9.1796875" style="4" customWidth="1"/>
    <col min="8703" max="8703" width="17.1796875" style="4" customWidth="1"/>
    <col min="8704" max="8711" width="9.54296875" style="4" bestFit="1" customWidth="1"/>
    <col min="8712" max="8713" width="10.54296875" style="4" bestFit="1" customWidth="1"/>
    <col min="8714" max="8718" width="9.54296875" style="4" bestFit="1" customWidth="1"/>
    <col min="8719" max="8723" width="10.54296875" style="4" bestFit="1" customWidth="1"/>
    <col min="8724" max="8958" width="9.1796875" style="4" customWidth="1"/>
    <col min="8959" max="8959" width="17.1796875" style="4" customWidth="1"/>
    <col min="8960" max="8967" width="9.54296875" style="4" bestFit="1" customWidth="1"/>
    <col min="8968" max="8969" width="10.54296875" style="4" bestFit="1" customWidth="1"/>
    <col min="8970" max="8974" width="9.54296875" style="4" bestFit="1" customWidth="1"/>
    <col min="8975" max="8979" width="10.54296875" style="4" bestFit="1" customWidth="1"/>
    <col min="8980" max="9214" width="9.1796875" style="4" customWidth="1"/>
    <col min="9215" max="9215" width="17.1796875" style="4" customWidth="1"/>
    <col min="9216" max="9223" width="9.54296875" style="4" bestFit="1" customWidth="1"/>
    <col min="9224" max="9225" width="10.54296875" style="4" bestFit="1" customWidth="1"/>
    <col min="9226" max="9230" width="9.54296875" style="4" bestFit="1" customWidth="1"/>
    <col min="9231" max="9235" width="10.54296875" style="4" bestFit="1" customWidth="1"/>
    <col min="9236" max="9470" width="9.1796875" style="4" customWidth="1"/>
    <col min="9471" max="9471" width="17.1796875" style="4" customWidth="1"/>
    <col min="9472" max="9479" width="9.54296875" style="4" bestFit="1" customWidth="1"/>
    <col min="9480" max="9481" width="10.54296875" style="4" bestFit="1" customWidth="1"/>
    <col min="9482" max="9486" width="9.54296875" style="4" bestFit="1" customWidth="1"/>
    <col min="9487" max="9491" width="10.54296875" style="4" bestFit="1" customWidth="1"/>
    <col min="9492" max="9726" width="9.1796875" style="4" customWidth="1"/>
    <col min="9727" max="9727" width="17.1796875" style="4" customWidth="1"/>
    <col min="9728" max="9735" width="9.54296875" style="4" bestFit="1" customWidth="1"/>
    <col min="9736" max="9737" width="10.54296875" style="4" bestFit="1" customWidth="1"/>
    <col min="9738" max="9742" width="9.54296875" style="4" bestFit="1" customWidth="1"/>
    <col min="9743" max="9747" width="10.54296875" style="4" bestFit="1" customWidth="1"/>
    <col min="9748" max="9982" width="9.1796875" style="4" customWidth="1"/>
    <col min="9983" max="9983" width="17.1796875" style="4" customWidth="1"/>
    <col min="9984" max="9991" width="9.54296875" style="4" bestFit="1" customWidth="1"/>
    <col min="9992" max="9993" width="10.54296875" style="4" bestFit="1" customWidth="1"/>
    <col min="9994" max="9998" width="9.54296875" style="4" bestFit="1" customWidth="1"/>
    <col min="9999" max="10003" width="10.54296875" style="4" bestFit="1" customWidth="1"/>
    <col min="10004" max="10238" width="9.1796875" style="4" customWidth="1"/>
    <col min="10239" max="10239" width="17.1796875" style="4" customWidth="1"/>
    <col min="10240" max="10247" width="9.54296875" style="4" bestFit="1" customWidth="1"/>
    <col min="10248" max="10249" width="10.54296875" style="4" bestFit="1" customWidth="1"/>
    <col min="10250" max="10254" width="9.54296875" style="4" bestFit="1" customWidth="1"/>
    <col min="10255" max="10259" width="10.54296875" style="4" bestFit="1" customWidth="1"/>
    <col min="10260" max="10494" width="9.1796875" style="4" customWidth="1"/>
    <col min="10495" max="10495" width="17.1796875" style="4" customWidth="1"/>
    <col min="10496" max="10503" width="9.54296875" style="4" bestFit="1" customWidth="1"/>
    <col min="10504" max="10505" width="10.54296875" style="4" bestFit="1" customWidth="1"/>
    <col min="10506" max="10510" width="9.54296875" style="4" bestFit="1" customWidth="1"/>
    <col min="10511" max="10515" width="10.54296875" style="4" bestFit="1" customWidth="1"/>
    <col min="10516" max="10750" width="9.1796875" style="4" customWidth="1"/>
    <col min="10751" max="10751" width="17.1796875" style="4" customWidth="1"/>
    <col min="10752" max="10759" width="9.54296875" style="4" bestFit="1" customWidth="1"/>
    <col min="10760" max="10761" width="10.54296875" style="4" bestFit="1" customWidth="1"/>
    <col min="10762" max="10766" width="9.54296875" style="4" bestFit="1" customWidth="1"/>
    <col min="10767" max="10771" width="10.54296875" style="4" bestFit="1" customWidth="1"/>
    <col min="10772" max="11006" width="9.1796875" style="4" customWidth="1"/>
    <col min="11007" max="11007" width="17.1796875" style="4" customWidth="1"/>
    <col min="11008" max="11015" width="9.54296875" style="4" bestFit="1" customWidth="1"/>
    <col min="11016" max="11017" width="10.54296875" style="4" bestFit="1" customWidth="1"/>
    <col min="11018" max="11022" width="9.54296875" style="4" bestFit="1" customWidth="1"/>
    <col min="11023" max="11027" width="10.54296875" style="4" bestFit="1" customWidth="1"/>
    <col min="11028" max="11262" width="9.1796875" style="4" customWidth="1"/>
    <col min="11263" max="11263" width="17.1796875" style="4" customWidth="1"/>
    <col min="11264" max="11271" width="9.54296875" style="4" bestFit="1" customWidth="1"/>
    <col min="11272" max="11273" width="10.54296875" style="4" bestFit="1" customWidth="1"/>
    <col min="11274" max="11278" width="9.54296875" style="4" bestFit="1" customWidth="1"/>
    <col min="11279" max="11283" width="10.54296875" style="4" bestFit="1" customWidth="1"/>
    <col min="11284" max="11518" width="9.1796875" style="4" customWidth="1"/>
    <col min="11519" max="11519" width="17.1796875" style="4" customWidth="1"/>
    <col min="11520" max="11527" width="9.54296875" style="4" bestFit="1" customWidth="1"/>
    <col min="11528" max="11529" width="10.54296875" style="4" bestFit="1" customWidth="1"/>
    <col min="11530" max="11534" width="9.54296875" style="4" bestFit="1" customWidth="1"/>
    <col min="11535" max="11539" width="10.54296875" style="4" bestFit="1" customWidth="1"/>
    <col min="11540" max="11774" width="9.1796875" style="4" customWidth="1"/>
    <col min="11775" max="11775" width="17.1796875" style="4" customWidth="1"/>
    <col min="11776" max="11783" width="9.54296875" style="4" bestFit="1" customWidth="1"/>
    <col min="11784" max="11785" width="10.54296875" style="4" bestFit="1" customWidth="1"/>
    <col min="11786" max="11790" width="9.54296875" style="4" bestFit="1" customWidth="1"/>
    <col min="11791" max="11795" width="10.54296875" style="4" bestFit="1" customWidth="1"/>
    <col min="11796" max="12030" width="9.1796875" style="4" customWidth="1"/>
    <col min="12031" max="12031" width="17.1796875" style="4" customWidth="1"/>
    <col min="12032" max="12039" width="9.54296875" style="4" bestFit="1" customWidth="1"/>
    <col min="12040" max="12041" width="10.54296875" style="4" bestFit="1" customWidth="1"/>
    <col min="12042" max="12046" width="9.54296875" style="4" bestFit="1" customWidth="1"/>
    <col min="12047" max="12051" width="10.54296875" style="4" bestFit="1" customWidth="1"/>
    <col min="12052" max="12286" width="9.1796875" style="4" customWidth="1"/>
    <col min="12287" max="12287" width="17.1796875" style="4" customWidth="1"/>
    <col min="12288" max="12295" width="9.54296875" style="4" bestFit="1" customWidth="1"/>
    <col min="12296" max="12297" width="10.54296875" style="4" bestFit="1" customWidth="1"/>
    <col min="12298" max="12302" width="9.54296875" style="4" bestFit="1" customWidth="1"/>
    <col min="12303" max="12307" width="10.54296875" style="4" bestFit="1" customWidth="1"/>
    <col min="12308" max="12542" width="9.1796875" style="4" customWidth="1"/>
    <col min="12543" max="12543" width="17.1796875" style="4" customWidth="1"/>
    <col min="12544" max="12551" width="9.54296875" style="4" bestFit="1" customWidth="1"/>
    <col min="12552" max="12553" width="10.54296875" style="4" bestFit="1" customWidth="1"/>
    <col min="12554" max="12558" width="9.54296875" style="4" bestFit="1" customWidth="1"/>
    <col min="12559" max="12563" width="10.54296875" style="4" bestFit="1" customWidth="1"/>
    <col min="12564" max="12798" width="9.1796875" style="4" customWidth="1"/>
    <col min="12799" max="12799" width="17.1796875" style="4" customWidth="1"/>
    <col min="12800" max="12807" width="9.54296875" style="4" bestFit="1" customWidth="1"/>
    <col min="12808" max="12809" width="10.54296875" style="4" bestFit="1" customWidth="1"/>
    <col min="12810" max="12814" width="9.54296875" style="4" bestFit="1" customWidth="1"/>
    <col min="12815" max="12819" width="10.54296875" style="4" bestFit="1" customWidth="1"/>
    <col min="12820" max="13054" width="9.1796875" style="4" customWidth="1"/>
    <col min="13055" max="13055" width="17.1796875" style="4" customWidth="1"/>
    <col min="13056" max="13063" width="9.54296875" style="4" bestFit="1" customWidth="1"/>
    <col min="13064" max="13065" width="10.54296875" style="4" bestFit="1" customWidth="1"/>
    <col min="13066" max="13070" width="9.54296875" style="4" bestFit="1" customWidth="1"/>
    <col min="13071" max="13075" width="10.54296875" style="4" bestFit="1" customWidth="1"/>
    <col min="13076" max="13310" width="9.1796875" style="4" customWidth="1"/>
    <col min="13311" max="13311" width="17.1796875" style="4" customWidth="1"/>
    <col min="13312" max="13319" width="9.54296875" style="4" bestFit="1" customWidth="1"/>
    <col min="13320" max="13321" width="10.54296875" style="4" bestFit="1" customWidth="1"/>
    <col min="13322" max="13326" width="9.54296875" style="4" bestFit="1" customWidth="1"/>
    <col min="13327" max="13331" width="10.54296875" style="4" bestFit="1" customWidth="1"/>
    <col min="13332" max="13566" width="9.1796875" style="4" customWidth="1"/>
    <col min="13567" max="13567" width="17.1796875" style="4" customWidth="1"/>
    <col min="13568" max="13575" width="9.54296875" style="4" bestFit="1" customWidth="1"/>
    <col min="13576" max="13577" width="10.54296875" style="4" bestFit="1" customWidth="1"/>
    <col min="13578" max="13582" width="9.54296875" style="4" bestFit="1" customWidth="1"/>
    <col min="13583" max="13587" width="10.54296875" style="4" bestFit="1" customWidth="1"/>
    <col min="13588" max="13822" width="9.1796875" style="4" customWidth="1"/>
    <col min="13823" max="13823" width="17.1796875" style="4" customWidth="1"/>
    <col min="13824" max="13831" width="9.54296875" style="4" bestFit="1" customWidth="1"/>
    <col min="13832" max="13833" width="10.54296875" style="4" bestFit="1" customWidth="1"/>
    <col min="13834" max="13838" width="9.54296875" style="4" bestFit="1" customWidth="1"/>
    <col min="13839" max="13843" width="10.54296875" style="4" bestFit="1" customWidth="1"/>
    <col min="13844" max="14078" width="9.1796875" style="4" customWidth="1"/>
    <col min="14079" max="14079" width="17.1796875" style="4" customWidth="1"/>
    <col min="14080" max="14087" width="9.54296875" style="4" bestFit="1" customWidth="1"/>
    <col min="14088" max="14089" width="10.54296875" style="4" bestFit="1" customWidth="1"/>
    <col min="14090" max="14094" width="9.54296875" style="4" bestFit="1" customWidth="1"/>
    <col min="14095" max="14099" width="10.54296875" style="4" bestFit="1" customWidth="1"/>
    <col min="14100" max="14334" width="9.1796875" style="4" customWidth="1"/>
    <col min="14335" max="14335" width="17.1796875" style="4" customWidth="1"/>
    <col min="14336" max="14343" width="9.54296875" style="4" bestFit="1" customWidth="1"/>
    <col min="14344" max="14345" width="10.54296875" style="4" bestFit="1" customWidth="1"/>
    <col min="14346" max="14350" width="9.54296875" style="4" bestFit="1" customWidth="1"/>
    <col min="14351" max="14355" width="10.54296875" style="4" bestFit="1" customWidth="1"/>
    <col min="14356" max="14590" width="9.1796875" style="4" customWidth="1"/>
    <col min="14591" max="14591" width="17.1796875" style="4" customWidth="1"/>
    <col min="14592" max="14599" width="9.54296875" style="4" bestFit="1" customWidth="1"/>
    <col min="14600" max="14601" width="10.54296875" style="4" bestFit="1" customWidth="1"/>
    <col min="14602" max="14606" width="9.54296875" style="4" bestFit="1" customWidth="1"/>
    <col min="14607" max="14611" width="10.54296875" style="4" bestFit="1" customWidth="1"/>
    <col min="14612" max="14846" width="9.1796875" style="4" customWidth="1"/>
    <col min="14847" max="14847" width="17.1796875" style="4" customWidth="1"/>
    <col min="14848" max="14855" width="9.54296875" style="4" bestFit="1" customWidth="1"/>
    <col min="14856" max="14857" width="10.54296875" style="4" bestFit="1" customWidth="1"/>
    <col min="14858" max="14862" width="9.54296875" style="4" bestFit="1" customWidth="1"/>
    <col min="14863" max="14867" width="10.54296875" style="4" bestFit="1" customWidth="1"/>
    <col min="14868" max="15102" width="9.1796875" style="4" customWidth="1"/>
    <col min="15103" max="15103" width="17.1796875" style="4" customWidth="1"/>
    <col min="15104" max="15111" width="9.54296875" style="4" bestFit="1" customWidth="1"/>
    <col min="15112" max="15113" width="10.54296875" style="4" bestFit="1" customWidth="1"/>
    <col min="15114" max="15118" width="9.54296875" style="4" bestFit="1" customWidth="1"/>
    <col min="15119" max="15123" width="10.54296875" style="4" bestFit="1" customWidth="1"/>
    <col min="15124" max="15358" width="9.1796875" style="4" customWidth="1"/>
    <col min="15359" max="15359" width="17.1796875" style="4" customWidth="1"/>
    <col min="15360" max="15367" width="9.54296875" style="4" bestFit="1" customWidth="1"/>
    <col min="15368" max="15369" width="10.54296875" style="4" bestFit="1" customWidth="1"/>
    <col min="15370" max="15374" width="9.54296875" style="4" bestFit="1" customWidth="1"/>
    <col min="15375" max="15379" width="10.54296875" style="4" bestFit="1" customWidth="1"/>
    <col min="15380" max="15614" width="9.1796875" style="4" customWidth="1"/>
    <col min="15615" max="15615" width="17.1796875" style="4" customWidth="1"/>
    <col min="15616" max="15623" width="9.54296875" style="4" bestFit="1" customWidth="1"/>
    <col min="15624" max="15625" width="10.54296875" style="4" bestFit="1" customWidth="1"/>
    <col min="15626" max="15630" width="9.54296875" style="4" bestFit="1" customWidth="1"/>
    <col min="15631" max="15635" width="10.54296875" style="4" bestFit="1" customWidth="1"/>
    <col min="15636" max="15870" width="9.1796875" style="4" customWidth="1"/>
    <col min="15871" max="15871" width="17.1796875" style="4" customWidth="1"/>
    <col min="15872" max="15879" width="9.54296875" style="4" bestFit="1" customWidth="1"/>
    <col min="15880" max="15881" width="10.54296875" style="4" bestFit="1" customWidth="1"/>
    <col min="15882" max="15886" width="9.54296875" style="4" bestFit="1" customWidth="1"/>
    <col min="15887" max="15891" width="10.54296875" style="4" bestFit="1" customWidth="1"/>
    <col min="15892" max="16126" width="9.1796875" style="4" customWidth="1"/>
    <col min="16127" max="16127" width="17.1796875" style="4" customWidth="1"/>
    <col min="16128" max="16135" width="9.54296875" style="4" bestFit="1" customWidth="1"/>
    <col min="16136" max="16137" width="10.54296875" style="4" bestFit="1" customWidth="1"/>
    <col min="16138" max="16142" width="9.54296875" style="4" bestFit="1" customWidth="1"/>
    <col min="16143" max="16147" width="10.54296875" style="4" bestFit="1" customWidth="1"/>
    <col min="16148" max="16384" width="9.1796875" style="4" customWidth="1"/>
  </cols>
  <sheetData>
    <row r="1" spans="1:20" ht="15.5">
      <c r="A1" s="3" t="s">
        <v>47</v>
      </c>
    </row>
    <row r="2" spans="1:20">
      <c r="A2" s="5" t="s">
        <v>48</v>
      </c>
    </row>
    <row r="3" spans="1:20">
      <c r="A3" s="6" t="s">
        <v>49</v>
      </c>
    </row>
    <row r="4" spans="1:20">
      <c r="A4" s="7" t="s">
        <v>50</v>
      </c>
    </row>
    <row r="5" spans="1:20">
      <c r="A5" s="8" t="s">
        <v>51</v>
      </c>
      <c r="B5" s="8">
        <v>2005</v>
      </c>
      <c r="C5" s="8">
        <v>2006</v>
      </c>
      <c r="D5" s="8">
        <v>2007</v>
      </c>
      <c r="E5" s="8">
        <v>2008</v>
      </c>
      <c r="F5" s="8">
        <v>2009</v>
      </c>
      <c r="G5" s="8">
        <v>2010</v>
      </c>
      <c r="H5" s="8">
        <v>2011</v>
      </c>
      <c r="I5" s="8">
        <v>2012</v>
      </c>
      <c r="J5" s="8">
        <v>2013</v>
      </c>
      <c r="K5" s="8">
        <v>2014</v>
      </c>
      <c r="L5" s="8">
        <v>2015</v>
      </c>
      <c r="M5" s="8">
        <v>2016</v>
      </c>
      <c r="N5" s="8">
        <v>2017</v>
      </c>
      <c r="O5" s="8">
        <v>2018</v>
      </c>
      <c r="P5" s="8">
        <v>2019</v>
      </c>
      <c r="Q5" s="8">
        <v>2020</v>
      </c>
      <c r="R5" s="8">
        <v>2021</v>
      </c>
      <c r="S5" s="8">
        <v>2022</v>
      </c>
      <c r="T5" s="8">
        <v>2023</v>
      </c>
    </row>
    <row r="6" spans="1:20">
      <c r="A6" s="9" t="s">
        <v>52</v>
      </c>
      <c r="B6" s="17">
        <v>52.826173793315</v>
      </c>
      <c r="C6" s="17">
        <v>56.052349831725998</v>
      </c>
      <c r="D6" s="17">
        <v>59.487121201588998</v>
      </c>
      <c r="E6" s="17">
        <v>63.240985581532001</v>
      </c>
      <c r="F6" s="17">
        <v>66.557015593692</v>
      </c>
      <c r="G6" s="17">
        <v>69.467530051658002</v>
      </c>
      <c r="H6" s="17">
        <v>73.406084621510999</v>
      </c>
      <c r="I6" s="17">
        <v>76.740346905026996</v>
      </c>
      <c r="J6" s="17">
        <v>78.047912288747995</v>
      </c>
      <c r="K6" s="17">
        <v>81.457333185634994</v>
      </c>
      <c r="L6" s="17">
        <v>84.084681597612999</v>
      </c>
      <c r="M6" s="17">
        <v>89.195001848275993</v>
      </c>
      <c r="N6" s="17">
        <v>95.052968306793005</v>
      </c>
      <c r="O6" s="17">
        <v>100.000000004136</v>
      </c>
      <c r="P6" s="17">
        <v>104.319010211945</v>
      </c>
      <c r="Q6" s="17">
        <v>109.138329572948</v>
      </c>
      <c r="R6" s="17">
        <v>114.03642808419499</v>
      </c>
      <c r="S6" s="17">
        <v>121.598434535167</v>
      </c>
      <c r="T6" s="17">
        <v>127.049833115543</v>
      </c>
    </row>
    <row r="7" spans="1:20">
      <c r="A7" s="9" t="s">
        <v>2</v>
      </c>
      <c r="B7" s="17">
        <v>54.395626272935999</v>
      </c>
      <c r="C7" s="17">
        <v>56.668478533398002</v>
      </c>
      <c r="D7" s="17">
        <v>59.215493859953</v>
      </c>
      <c r="E7" s="17">
        <v>61.354990556337</v>
      </c>
      <c r="F7" s="17">
        <v>66.168453640782005</v>
      </c>
      <c r="G7" s="17">
        <v>67.634997283879002</v>
      </c>
      <c r="H7" s="17">
        <v>69.302330561244005</v>
      </c>
      <c r="I7" s="17">
        <v>73.010240811060996</v>
      </c>
      <c r="J7" s="17">
        <v>74.839643944426001</v>
      </c>
      <c r="K7" s="17">
        <v>76.623712725603994</v>
      </c>
      <c r="L7" s="17">
        <v>81.534360049463999</v>
      </c>
      <c r="M7" s="17">
        <v>89.029459575545005</v>
      </c>
      <c r="N7" s="17">
        <v>94.357608589769995</v>
      </c>
      <c r="O7" s="17">
        <v>100</v>
      </c>
      <c r="P7" s="17">
        <v>104.053407005629</v>
      </c>
      <c r="Q7" s="17">
        <v>113.41197408098201</v>
      </c>
      <c r="R7" s="17">
        <v>117.397965670612</v>
      </c>
      <c r="S7" s="17">
        <v>121.83461319417199</v>
      </c>
      <c r="T7" s="17">
        <v>126.711688598093</v>
      </c>
    </row>
    <row r="8" spans="1:20">
      <c r="A8" s="9" t="s">
        <v>53</v>
      </c>
      <c r="B8" s="17">
        <v>54.604387491455</v>
      </c>
      <c r="C8" s="17">
        <v>56.931261727973002</v>
      </c>
      <c r="D8" s="17">
        <v>59.605156791379997</v>
      </c>
      <c r="E8" s="17">
        <v>61.948726968769002</v>
      </c>
      <c r="F8" s="17">
        <v>67.354686536624996</v>
      </c>
      <c r="G8" s="17">
        <v>67.828118077263994</v>
      </c>
      <c r="H8" s="17">
        <v>69.221786083644005</v>
      </c>
      <c r="I8" s="17">
        <v>72.766654855379002</v>
      </c>
      <c r="J8" s="17">
        <v>73.382497141469003</v>
      </c>
      <c r="K8" s="17">
        <v>77.590245552683996</v>
      </c>
      <c r="L8" s="17">
        <v>84.649794569858997</v>
      </c>
      <c r="M8" s="17">
        <v>91.347948860440994</v>
      </c>
      <c r="N8" s="17">
        <v>95.354572504496005</v>
      </c>
      <c r="O8" s="17">
        <v>100</v>
      </c>
      <c r="P8" s="17">
        <v>104.662332108516</v>
      </c>
      <c r="Q8" s="17">
        <v>109.824596560454</v>
      </c>
      <c r="R8" s="17">
        <v>114.48291757907</v>
      </c>
      <c r="S8" s="17">
        <v>124.299599712893</v>
      </c>
      <c r="T8" s="17">
        <v>131.391829898504</v>
      </c>
    </row>
    <row r="9" spans="1:20">
      <c r="A9" s="9" t="s">
        <v>4</v>
      </c>
      <c r="B9" s="17">
        <v>54.861866260728</v>
      </c>
      <c r="C9" s="17">
        <v>56.836517113223003</v>
      </c>
      <c r="D9" s="17">
        <v>59.761111352042001</v>
      </c>
      <c r="E9" s="17">
        <v>63.373471170804002</v>
      </c>
      <c r="F9" s="17">
        <v>67.959225216888996</v>
      </c>
      <c r="G9" s="17">
        <v>69.466150836259999</v>
      </c>
      <c r="H9" s="17">
        <v>71.353726250397997</v>
      </c>
      <c r="I9" s="17">
        <v>74.089533365118001</v>
      </c>
      <c r="J9" s="17">
        <v>76.632352881428005</v>
      </c>
      <c r="K9" s="17">
        <v>80.863456398797993</v>
      </c>
      <c r="L9" s="17">
        <v>85.192324718468996</v>
      </c>
      <c r="M9" s="17">
        <v>90.941870146469</v>
      </c>
      <c r="N9" s="17">
        <v>96.132980012231997</v>
      </c>
      <c r="O9" s="17">
        <v>100</v>
      </c>
      <c r="P9" s="17">
        <v>104.049557870413</v>
      </c>
      <c r="Q9" s="17">
        <v>107.840492238301</v>
      </c>
      <c r="R9" s="17">
        <v>113.874012196856</v>
      </c>
      <c r="S9" s="17">
        <v>123.326417596464</v>
      </c>
      <c r="T9" s="17">
        <v>130.15266642942601</v>
      </c>
    </row>
    <row r="10" spans="1:20">
      <c r="A10" s="9" t="s">
        <v>5</v>
      </c>
      <c r="B10" s="17">
        <v>53.237254351921997</v>
      </c>
      <c r="C10" s="17">
        <v>61.257845841055001</v>
      </c>
      <c r="D10" s="17">
        <v>70.735440472977004</v>
      </c>
      <c r="E10" s="17">
        <v>86.898656051786006</v>
      </c>
      <c r="F10" s="17">
        <v>68.288635167302004</v>
      </c>
      <c r="G10" s="17">
        <v>81.029953968458003</v>
      </c>
      <c r="H10" s="17">
        <v>106.39611414158399</v>
      </c>
      <c r="I10" s="17">
        <v>107.567167831779</v>
      </c>
      <c r="J10" s="17">
        <v>98.141838435650001</v>
      </c>
      <c r="K10" s="17">
        <v>99.595923728122003</v>
      </c>
      <c r="L10" s="17">
        <v>65.958528401322994</v>
      </c>
      <c r="M10" s="17">
        <v>66.170638166190002</v>
      </c>
      <c r="N10" s="17">
        <v>86.658982730887004</v>
      </c>
      <c r="O10" s="17">
        <v>100</v>
      </c>
      <c r="P10" s="17">
        <v>117.61428087057</v>
      </c>
      <c r="Q10" s="17">
        <v>92.081957244950004</v>
      </c>
      <c r="R10" s="17">
        <v>98.386915703016996</v>
      </c>
      <c r="S10" s="17">
        <v>103.46401511320001</v>
      </c>
      <c r="T10" s="17">
        <v>117.653875498099</v>
      </c>
    </row>
    <row r="11" spans="1:20">
      <c r="A11" s="9" t="s">
        <v>6</v>
      </c>
      <c r="B11" s="17">
        <v>45.507654522593</v>
      </c>
      <c r="C11" s="17">
        <v>48.200479158763997</v>
      </c>
      <c r="D11" s="17">
        <v>51.09739955589</v>
      </c>
      <c r="E11" s="17">
        <v>55.143131368391998</v>
      </c>
      <c r="F11" s="17">
        <v>61.606611885683002</v>
      </c>
      <c r="G11" s="17">
        <v>62.814084344751997</v>
      </c>
      <c r="H11" s="17">
        <v>67.403386874293005</v>
      </c>
      <c r="I11" s="17">
        <v>70.597422927164004</v>
      </c>
      <c r="J11" s="17">
        <v>70.691313485812003</v>
      </c>
      <c r="K11" s="17">
        <v>74.387703530395996</v>
      </c>
      <c r="L11" s="17">
        <v>82.172937671488995</v>
      </c>
      <c r="M11" s="17">
        <v>89.688006342335996</v>
      </c>
      <c r="N11" s="17">
        <v>94.677830649529994</v>
      </c>
      <c r="O11" s="17">
        <v>100</v>
      </c>
      <c r="P11" s="17">
        <v>105.23553421426401</v>
      </c>
      <c r="Q11" s="17">
        <v>113.622304870292</v>
      </c>
      <c r="R11" s="17">
        <v>117.500182834071</v>
      </c>
      <c r="S11" s="17">
        <v>122.85783358745699</v>
      </c>
      <c r="T11" s="17">
        <v>126.88802992589601</v>
      </c>
    </row>
    <row r="12" spans="1:20">
      <c r="A12" s="9" t="s">
        <v>7</v>
      </c>
      <c r="B12" s="17">
        <v>51.583167801347997</v>
      </c>
      <c r="C12" s="17">
        <v>53.528240388842001</v>
      </c>
      <c r="D12" s="17">
        <v>56.993217795652001</v>
      </c>
      <c r="E12" s="17">
        <v>59.828178292269001</v>
      </c>
      <c r="F12" s="17">
        <v>64.499478717523999</v>
      </c>
      <c r="G12" s="17">
        <v>66.834213337191002</v>
      </c>
      <c r="H12" s="17">
        <v>69.353321260524993</v>
      </c>
      <c r="I12" s="17">
        <v>72.663305380134005</v>
      </c>
      <c r="J12" s="17">
        <v>76.167505585312995</v>
      </c>
      <c r="K12" s="17">
        <v>79.904621135167005</v>
      </c>
      <c r="L12" s="17">
        <v>83.025278416063998</v>
      </c>
      <c r="M12" s="17">
        <v>88.193554670650997</v>
      </c>
      <c r="N12" s="17">
        <v>93.213260518268996</v>
      </c>
      <c r="O12" s="17">
        <v>100</v>
      </c>
      <c r="P12" s="17">
        <v>104.980823706021</v>
      </c>
      <c r="Q12" s="17">
        <v>108.9500398712</v>
      </c>
      <c r="R12" s="17">
        <v>114.528497223922</v>
      </c>
      <c r="S12" s="17">
        <v>123.49395524424899</v>
      </c>
      <c r="T12" s="17">
        <v>133.01673781167301</v>
      </c>
    </row>
    <row r="13" spans="1:20">
      <c r="A13" s="9" t="s">
        <v>8</v>
      </c>
      <c r="B13" s="17">
        <v>54.600667828185998</v>
      </c>
      <c r="C13" s="17">
        <v>58.203638036496997</v>
      </c>
      <c r="D13" s="17">
        <v>61.934052258511002</v>
      </c>
      <c r="E13" s="17">
        <v>65.902762807578</v>
      </c>
      <c r="F13" s="17">
        <v>68.302435464558002</v>
      </c>
      <c r="G13" s="17">
        <v>70.872480215869004</v>
      </c>
      <c r="H13" s="17">
        <v>75.091823709649006</v>
      </c>
      <c r="I13" s="17">
        <v>79.199081518810999</v>
      </c>
      <c r="J13" s="17">
        <v>81.394482772974996</v>
      </c>
      <c r="K13" s="17">
        <v>83.856350864998007</v>
      </c>
      <c r="L13" s="17">
        <v>87.109381938935002</v>
      </c>
      <c r="M13" s="17">
        <v>92.583140981238003</v>
      </c>
      <c r="N13" s="17">
        <v>94.881290032172998</v>
      </c>
      <c r="O13" s="17">
        <v>100</v>
      </c>
      <c r="P13" s="17">
        <v>104.22342022509601</v>
      </c>
      <c r="Q13" s="17">
        <v>109.276085176441</v>
      </c>
      <c r="R13" s="17">
        <v>114.934582774936</v>
      </c>
      <c r="S13" s="17">
        <v>123.36457144248701</v>
      </c>
      <c r="T13" s="17">
        <v>130.89409270392599</v>
      </c>
    </row>
    <row r="14" spans="1:20">
      <c r="A14" s="9" t="s">
        <v>9</v>
      </c>
      <c r="B14" s="17">
        <v>54.233517506486997</v>
      </c>
      <c r="C14" s="17">
        <v>56.862585010990003</v>
      </c>
      <c r="D14" s="17">
        <v>60.525072120555002</v>
      </c>
      <c r="E14" s="17">
        <v>61.997752211616003</v>
      </c>
      <c r="F14" s="17">
        <v>66.189791776215998</v>
      </c>
      <c r="G14" s="17">
        <v>68.442094708202006</v>
      </c>
      <c r="H14" s="17">
        <v>70.214073490087003</v>
      </c>
      <c r="I14" s="17">
        <v>74.894948564293998</v>
      </c>
      <c r="J14" s="17">
        <v>74.597645782021004</v>
      </c>
      <c r="K14" s="17">
        <v>78.957489323014002</v>
      </c>
      <c r="L14" s="17">
        <v>86.495008760451</v>
      </c>
      <c r="M14" s="17">
        <v>91.627334846123006</v>
      </c>
      <c r="N14" s="17">
        <v>96.640079987001997</v>
      </c>
      <c r="O14" s="17">
        <v>100</v>
      </c>
      <c r="P14" s="17">
        <v>103.58704224492099</v>
      </c>
      <c r="Q14" s="17">
        <v>108.64098440835799</v>
      </c>
      <c r="R14" s="17">
        <v>115.11644052603501</v>
      </c>
      <c r="S14" s="17">
        <v>122.720599419788</v>
      </c>
      <c r="T14" s="17">
        <v>131.23558303489301</v>
      </c>
    </row>
    <row r="15" spans="1:20">
      <c r="A15" s="9" t="s">
        <v>54</v>
      </c>
      <c r="B15" s="17">
        <v>59.596435147386998</v>
      </c>
      <c r="C15" s="17">
        <v>61.928604028584999</v>
      </c>
      <c r="D15" s="17">
        <v>65.484650526289002</v>
      </c>
      <c r="E15" s="17">
        <v>68.125838293870004</v>
      </c>
      <c r="F15" s="17">
        <v>73.369530388894006</v>
      </c>
      <c r="G15" s="17">
        <v>75.482653651671001</v>
      </c>
      <c r="H15" s="17">
        <v>77.579743847461998</v>
      </c>
      <c r="I15" s="17">
        <v>80.322812167563995</v>
      </c>
      <c r="J15" s="17">
        <v>83.684103825679003</v>
      </c>
      <c r="K15" s="17">
        <v>86.731654702553996</v>
      </c>
      <c r="L15" s="17">
        <v>89.290575367106996</v>
      </c>
      <c r="M15" s="17">
        <v>92.694281259582993</v>
      </c>
      <c r="N15" s="17">
        <v>95.950002365385998</v>
      </c>
      <c r="O15" s="17">
        <v>100.000000027067</v>
      </c>
      <c r="P15" s="17">
        <v>102.933924049065</v>
      </c>
      <c r="Q15" s="17">
        <v>107.94434662519799</v>
      </c>
      <c r="R15" s="17">
        <v>111.139812664736</v>
      </c>
      <c r="S15" s="17">
        <v>117.61718865164799</v>
      </c>
      <c r="T15" s="17">
        <v>123.945470440861</v>
      </c>
    </row>
    <row r="16" spans="1:20">
      <c r="A16" s="9" t="s">
        <v>11</v>
      </c>
      <c r="B16" s="17">
        <v>53.157874535792999</v>
      </c>
      <c r="C16" s="17">
        <v>55.295445085196</v>
      </c>
      <c r="D16" s="17">
        <v>58.782316501293003</v>
      </c>
      <c r="E16" s="17">
        <v>62.405322349994002</v>
      </c>
      <c r="F16" s="17">
        <v>67.237353032756999</v>
      </c>
      <c r="G16" s="17">
        <v>68.954720498485003</v>
      </c>
      <c r="H16" s="17">
        <v>75.593050781228996</v>
      </c>
      <c r="I16" s="17">
        <v>79.042584169405998</v>
      </c>
      <c r="J16" s="17">
        <v>79.244655824459997</v>
      </c>
      <c r="K16" s="17">
        <v>81.712241465952005</v>
      </c>
      <c r="L16" s="17">
        <v>86.699311999635995</v>
      </c>
      <c r="M16" s="17">
        <v>92.785625178182002</v>
      </c>
      <c r="N16" s="17">
        <v>97.844087289623999</v>
      </c>
      <c r="O16" s="17">
        <v>100</v>
      </c>
      <c r="P16" s="17">
        <v>105.025455549635</v>
      </c>
      <c r="Q16" s="17">
        <v>112.308624142873</v>
      </c>
      <c r="R16" s="17">
        <v>119.96451254413201</v>
      </c>
      <c r="S16" s="17">
        <v>128.05546801369499</v>
      </c>
      <c r="T16" s="17">
        <v>132.967770544046</v>
      </c>
    </row>
    <row r="17" spans="1:20">
      <c r="A17" s="9" t="s">
        <v>12</v>
      </c>
      <c r="B17" s="17">
        <v>50.266349079382998</v>
      </c>
      <c r="C17" s="17">
        <v>54.191281238229998</v>
      </c>
      <c r="D17" s="17">
        <v>56.660849315230003</v>
      </c>
      <c r="E17" s="17">
        <v>59.832021602285998</v>
      </c>
      <c r="F17" s="17">
        <v>63.509838777120002</v>
      </c>
      <c r="G17" s="17">
        <v>65.530301007554002</v>
      </c>
      <c r="H17" s="17">
        <v>68.876680781247998</v>
      </c>
      <c r="I17" s="17">
        <v>72.530210679717001</v>
      </c>
      <c r="J17" s="17">
        <v>73.765223778736001</v>
      </c>
      <c r="K17" s="17">
        <v>77.880567266712006</v>
      </c>
      <c r="L17" s="17">
        <v>83.096314357446005</v>
      </c>
      <c r="M17" s="17">
        <v>87.856162622167005</v>
      </c>
      <c r="N17" s="17">
        <v>95.026934826833994</v>
      </c>
      <c r="O17" s="17">
        <v>100</v>
      </c>
      <c r="P17" s="17">
        <v>103.36245775147199</v>
      </c>
      <c r="Q17" s="17">
        <v>109.301016722334</v>
      </c>
      <c r="R17" s="17">
        <v>113.762369798938</v>
      </c>
      <c r="S17" s="17">
        <v>121.358173562237</v>
      </c>
      <c r="T17" s="17">
        <v>124.416735163379</v>
      </c>
    </row>
    <row r="18" spans="1:20">
      <c r="A18" s="9" t="s">
        <v>13</v>
      </c>
      <c r="B18" s="17">
        <v>53.272919242416002</v>
      </c>
      <c r="C18" s="17">
        <v>55.014163184871997</v>
      </c>
      <c r="D18" s="17">
        <v>58.659065164844002</v>
      </c>
      <c r="E18" s="17">
        <v>60.602465170401999</v>
      </c>
      <c r="F18" s="17">
        <v>66.317653842048003</v>
      </c>
      <c r="G18" s="17">
        <v>68.659296192536004</v>
      </c>
      <c r="H18" s="17">
        <v>71.706928315081001</v>
      </c>
      <c r="I18" s="17">
        <v>75.723065781436006</v>
      </c>
      <c r="J18" s="17">
        <v>78.348457098314</v>
      </c>
      <c r="K18" s="17">
        <v>81.576386506529005</v>
      </c>
      <c r="L18" s="17">
        <v>86.300751094315999</v>
      </c>
      <c r="M18" s="17">
        <v>90.967046799450003</v>
      </c>
      <c r="N18" s="17">
        <v>95.928343349444006</v>
      </c>
      <c r="O18" s="17">
        <v>100</v>
      </c>
      <c r="P18" s="17">
        <v>104.625007675861</v>
      </c>
      <c r="Q18" s="17">
        <v>111.432531420001</v>
      </c>
      <c r="R18" s="17">
        <v>116.095968381026</v>
      </c>
      <c r="S18" s="17">
        <v>124.397761336096</v>
      </c>
      <c r="T18" s="17">
        <v>130.71136795971501</v>
      </c>
    </row>
    <row r="19" spans="1:20">
      <c r="A19" s="9" t="s">
        <v>14</v>
      </c>
      <c r="B19" s="17">
        <v>38.944824418796998</v>
      </c>
      <c r="C19" s="17">
        <v>47.430947635907003</v>
      </c>
      <c r="D19" s="17">
        <v>48.334667192113997</v>
      </c>
      <c r="E19" s="17">
        <v>52.641167294269003</v>
      </c>
      <c r="F19" s="17">
        <v>52.569516520371003</v>
      </c>
      <c r="G19" s="17">
        <v>58.068594460961997</v>
      </c>
      <c r="H19" s="17">
        <v>61.245965463803998</v>
      </c>
      <c r="I19" s="17">
        <v>67.572024193578997</v>
      </c>
      <c r="J19" s="17">
        <v>67.246308888895001</v>
      </c>
      <c r="K19" s="17">
        <v>72.834911117095999</v>
      </c>
      <c r="L19" s="17">
        <v>78.090576725286994</v>
      </c>
      <c r="M19" s="17">
        <v>79.365181332296999</v>
      </c>
      <c r="N19" s="17">
        <v>90.523479918264002</v>
      </c>
      <c r="O19" s="17">
        <v>100</v>
      </c>
      <c r="P19" s="17">
        <v>102.811702976381</v>
      </c>
      <c r="Q19" s="17">
        <v>107.808292071322</v>
      </c>
      <c r="R19" s="17">
        <v>112.608791625309</v>
      </c>
      <c r="S19" s="17">
        <v>119.966737106162</v>
      </c>
      <c r="T19" s="17">
        <v>122.95729736449501</v>
      </c>
    </row>
    <row r="20" spans="1:20">
      <c r="A20" s="9" t="s">
        <v>15</v>
      </c>
      <c r="B20" s="17">
        <v>52.030822666627998</v>
      </c>
      <c r="C20" s="17">
        <v>54.126943710086998</v>
      </c>
      <c r="D20" s="17">
        <v>57.120477435392999</v>
      </c>
      <c r="E20" s="17">
        <v>60.071701281534999</v>
      </c>
      <c r="F20" s="17">
        <v>64.832678442497993</v>
      </c>
      <c r="G20" s="17">
        <v>67.428784923259997</v>
      </c>
      <c r="H20" s="17">
        <v>70.18102798372</v>
      </c>
      <c r="I20" s="17">
        <v>74.018275638199995</v>
      </c>
      <c r="J20" s="17">
        <v>76.772552075982006</v>
      </c>
      <c r="K20" s="17">
        <v>80.608241750071002</v>
      </c>
      <c r="L20" s="17">
        <v>84.790800040006005</v>
      </c>
      <c r="M20" s="17">
        <v>90.947922035153994</v>
      </c>
      <c r="N20" s="17">
        <v>95.864590475276003</v>
      </c>
      <c r="O20" s="17">
        <v>100</v>
      </c>
      <c r="P20" s="17">
        <v>104.511862706057</v>
      </c>
      <c r="Q20" s="17">
        <v>111.00060553726701</v>
      </c>
      <c r="R20" s="17">
        <v>115.483476313129</v>
      </c>
      <c r="S20" s="17">
        <v>123.845945230862</v>
      </c>
      <c r="T20" s="17">
        <v>130.00315357620801</v>
      </c>
    </row>
    <row r="21" spans="1:20">
      <c r="A21" s="9" t="s">
        <v>16</v>
      </c>
      <c r="B21" s="17">
        <v>54.200065031533001</v>
      </c>
      <c r="C21" s="17">
        <v>56.230307432712998</v>
      </c>
      <c r="D21" s="17">
        <v>59.314455875337003</v>
      </c>
      <c r="E21" s="17">
        <v>62.341439566048003</v>
      </c>
      <c r="F21" s="17">
        <v>67.754034003721998</v>
      </c>
      <c r="G21" s="17">
        <v>70.311948365228005</v>
      </c>
      <c r="H21" s="17">
        <v>73.770958189804006</v>
      </c>
      <c r="I21" s="17">
        <v>76.944707170628007</v>
      </c>
      <c r="J21" s="17">
        <v>80.013050665692006</v>
      </c>
      <c r="K21" s="17">
        <v>84.089284144771995</v>
      </c>
      <c r="L21" s="17">
        <v>88.043082542723994</v>
      </c>
      <c r="M21" s="17">
        <v>92.660992866496002</v>
      </c>
      <c r="N21" s="17">
        <v>96.667554681252994</v>
      </c>
      <c r="O21" s="17">
        <v>100</v>
      </c>
      <c r="P21" s="17">
        <v>103.910380187304</v>
      </c>
      <c r="Q21" s="17">
        <v>109.476633468405</v>
      </c>
      <c r="R21" s="17">
        <v>114.128525507931</v>
      </c>
      <c r="S21" s="17">
        <v>121.333440592377</v>
      </c>
      <c r="T21" s="17">
        <v>126.860986116351</v>
      </c>
    </row>
    <row r="22" spans="1:20">
      <c r="A22" s="9" t="s">
        <v>55</v>
      </c>
      <c r="B22" s="17">
        <v>48.703258295106998</v>
      </c>
      <c r="C22" s="17">
        <v>51.028493172247998</v>
      </c>
      <c r="D22" s="17">
        <v>54.823392747512997</v>
      </c>
      <c r="E22" s="17">
        <v>57.776593184264001</v>
      </c>
      <c r="F22" s="17">
        <v>63.885640644913998</v>
      </c>
      <c r="G22" s="17">
        <v>65.739384953707997</v>
      </c>
      <c r="H22" s="17">
        <v>71.497623996886006</v>
      </c>
      <c r="I22" s="17">
        <v>73.672750268841995</v>
      </c>
      <c r="J22" s="17">
        <v>76.354097293655997</v>
      </c>
      <c r="K22" s="17">
        <v>79.709001770968996</v>
      </c>
      <c r="L22" s="17">
        <v>82.496972197486002</v>
      </c>
      <c r="M22" s="17">
        <v>88.537443713347002</v>
      </c>
      <c r="N22" s="17">
        <v>95.477351581470003</v>
      </c>
      <c r="O22" s="17">
        <v>100</v>
      </c>
      <c r="P22" s="17">
        <v>104.873623440757</v>
      </c>
      <c r="Q22" s="17">
        <v>109.820879006898</v>
      </c>
      <c r="R22" s="17">
        <v>115.339462989148</v>
      </c>
      <c r="S22" s="17">
        <v>126.452412356314</v>
      </c>
      <c r="T22" s="17">
        <v>129.563504684799</v>
      </c>
    </row>
    <row r="23" spans="1:20">
      <c r="A23" s="9" t="s">
        <v>18</v>
      </c>
      <c r="B23" s="17">
        <v>56.279986025191</v>
      </c>
      <c r="C23" s="17">
        <v>58.400483498774001</v>
      </c>
      <c r="D23" s="17">
        <v>61.038543316926997</v>
      </c>
      <c r="E23" s="17">
        <v>62.886318146424998</v>
      </c>
      <c r="F23" s="17">
        <v>67.996195248597004</v>
      </c>
      <c r="G23" s="17">
        <v>70.269463674253004</v>
      </c>
      <c r="H23" s="17">
        <v>71.361316896727999</v>
      </c>
      <c r="I23" s="17">
        <v>74.241780459981996</v>
      </c>
      <c r="J23" s="17">
        <v>76.090074057476997</v>
      </c>
      <c r="K23" s="17">
        <v>78.862871119461005</v>
      </c>
      <c r="L23" s="17">
        <v>83.027915588132004</v>
      </c>
      <c r="M23" s="17">
        <v>89.395108744772003</v>
      </c>
      <c r="N23" s="17">
        <v>94.965685511320999</v>
      </c>
      <c r="O23" s="17">
        <v>100</v>
      </c>
      <c r="P23" s="17">
        <v>103.241178988746</v>
      </c>
      <c r="Q23" s="17">
        <v>108.50047409921299</v>
      </c>
      <c r="R23" s="17">
        <v>113.260760153905</v>
      </c>
      <c r="S23" s="17">
        <v>122.117521343451</v>
      </c>
      <c r="T23" s="17">
        <v>127.12018510206801</v>
      </c>
    </row>
    <row r="24" spans="1:20">
      <c r="A24" s="9" t="s">
        <v>19</v>
      </c>
      <c r="B24" s="17">
        <v>50.941250798112002</v>
      </c>
      <c r="C24" s="17">
        <v>53.313810984290001</v>
      </c>
      <c r="D24" s="17">
        <v>56.490753758647003</v>
      </c>
      <c r="E24" s="17">
        <v>59.721198694178</v>
      </c>
      <c r="F24" s="17">
        <v>64.239059776716005</v>
      </c>
      <c r="G24" s="17">
        <v>67.877402484716001</v>
      </c>
      <c r="H24" s="17">
        <v>71.121266725487999</v>
      </c>
      <c r="I24" s="17">
        <v>73.859013489041004</v>
      </c>
      <c r="J24" s="17">
        <v>76.032315575637995</v>
      </c>
      <c r="K24" s="17">
        <v>79.179012181261001</v>
      </c>
      <c r="L24" s="17">
        <v>83.209249377993004</v>
      </c>
      <c r="M24" s="17">
        <v>88.557697461787001</v>
      </c>
      <c r="N24" s="17">
        <v>94.227930172683003</v>
      </c>
      <c r="O24" s="17">
        <v>100</v>
      </c>
      <c r="P24" s="17">
        <v>104.49006295383801</v>
      </c>
      <c r="Q24" s="17">
        <v>108.844923683171</v>
      </c>
      <c r="R24" s="17">
        <v>116.199662907918</v>
      </c>
      <c r="S24" s="17">
        <v>126.52106739707099</v>
      </c>
      <c r="T24" s="17">
        <v>134.48894207357699</v>
      </c>
    </row>
    <row r="25" spans="1:20">
      <c r="A25" s="9" t="s">
        <v>20</v>
      </c>
      <c r="B25" s="17">
        <v>52.359848670821997</v>
      </c>
      <c r="C25" s="17">
        <v>55.177132255159997</v>
      </c>
      <c r="D25" s="17">
        <v>58.430819714663997</v>
      </c>
      <c r="E25" s="17">
        <v>61.227694324696003</v>
      </c>
      <c r="F25" s="17">
        <v>65.429748199414007</v>
      </c>
      <c r="G25" s="17">
        <v>67.891171822786006</v>
      </c>
      <c r="H25" s="17">
        <v>69.849358879706003</v>
      </c>
      <c r="I25" s="17">
        <v>73.133190569817998</v>
      </c>
      <c r="J25" s="17">
        <v>74.645461984462003</v>
      </c>
      <c r="K25" s="17">
        <v>78.332775729389994</v>
      </c>
      <c r="L25" s="17">
        <v>83.311810375921993</v>
      </c>
      <c r="M25" s="17">
        <v>89.142725399076994</v>
      </c>
      <c r="N25" s="17">
        <v>94.634831031504007</v>
      </c>
      <c r="O25" s="17">
        <v>100</v>
      </c>
      <c r="P25" s="17">
        <v>103.731793351457</v>
      </c>
      <c r="Q25" s="17">
        <v>109.13307754004499</v>
      </c>
      <c r="R25" s="17">
        <v>114.323632652415</v>
      </c>
      <c r="S25" s="17">
        <v>121.50625758402499</v>
      </c>
      <c r="T25" s="17">
        <v>125.451333193534</v>
      </c>
    </row>
    <row r="26" spans="1:20">
      <c r="A26" s="9" t="s">
        <v>21</v>
      </c>
      <c r="B26" s="17">
        <v>41.011862366922003</v>
      </c>
      <c r="C26" s="17">
        <v>49.544284875008998</v>
      </c>
      <c r="D26" s="17">
        <v>50.291361838703999</v>
      </c>
      <c r="E26" s="17">
        <v>53.804206152836997</v>
      </c>
      <c r="F26" s="17">
        <v>54.669358939220999</v>
      </c>
      <c r="G26" s="17">
        <v>60.317149454053002</v>
      </c>
      <c r="H26" s="17">
        <v>63.589748372922003</v>
      </c>
      <c r="I26" s="17">
        <v>69.609941022569998</v>
      </c>
      <c r="J26" s="17">
        <v>66.478515205723994</v>
      </c>
      <c r="K26" s="17">
        <v>72.493758301463004</v>
      </c>
      <c r="L26" s="17">
        <v>78.357980334182997</v>
      </c>
      <c r="M26" s="17">
        <v>78.261149445007007</v>
      </c>
      <c r="N26" s="17">
        <v>93.136611830635999</v>
      </c>
      <c r="O26" s="17">
        <v>100</v>
      </c>
      <c r="P26" s="17">
        <v>104.309004762001</v>
      </c>
      <c r="Q26" s="17">
        <v>110.622428758051</v>
      </c>
      <c r="R26" s="17">
        <v>114.19602996390999</v>
      </c>
      <c r="S26" s="17">
        <v>123.136331740042</v>
      </c>
      <c r="T26" s="17">
        <v>129.642467051099</v>
      </c>
    </row>
    <row r="27" spans="1:20">
      <c r="A27" s="9" t="s">
        <v>22</v>
      </c>
      <c r="B27" s="17">
        <v>53.109921578839</v>
      </c>
      <c r="C27" s="17">
        <v>55.245539589944997</v>
      </c>
      <c r="D27" s="17">
        <v>57.821387836706002</v>
      </c>
      <c r="E27" s="17">
        <v>61.730595788400997</v>
      </c>
      <c r="F27" s="17">
        <v>67.452756322861006</v>
      </c>
      <c r="G27" s="17">
        <v>68.444598372938003</v>
      </c>
      <c r="H27" s="17">
        <v>72.006533670455994</v>
      </c>
      <c r="I27" s="17">
        <v>75.256035318475</v>
      </c>
      <c r="J27" s="17">
        <v>77.929722757259</v>
      </c>
      <c r="K27" s="17">
        <v>80.752975394418996</v>
      </c>
      <c r="L27" s="17">
        <v>84.793204132170004</v>
      </c>
      <c r="M27" s="17">
        <v>90.260409172837996</v>
      </c>
      <c r="N27" s="17">
        <v>95.112191885840005</v>
      </c>
      <c r="O27" s="17">
        <v>100</v>
      </c>
      <c r="P27" s="17">
        <v>104.28830120129901</v>
      </c>
      <c r="Q27" s="17">
        <v>111.00555001024</v>
      </c>
      <c r="R27" s="17">
        <v>115.906706747006</v>
      </c>
      <c r="S27" s="17">
        <v>123.887121115279</v>
      </c>
      <c r="T27" s="17">
        <v>128.91237402236499</v>
      </c>
    </row>
    <row r="28" spans="1:20">
      <c r="A28" s="9" t="s">
        <v>23</v>
      </c>
      <c r="B28" s="17">
        <v>47.196605548908998</v>
      </c>
      <c r="C28" s="17">
        <v>49.861748748817</v>
      </c>
      <c r="D28" s="17">
        <v>52.307233519199997</v>
      </c>
      <c r="E28" s="17">
        <v>56.551685730235</v>
      </c>
      <c r="F28" s="17">
        <v>61.156226785888002</v>
      </c>
      <c r="G28" s="17">
        <v>63.457617990894001</v>
      </c>
      <c r="H28" s="17">
        <v>65.836289448857002</v>
      </c>
      <c r="I28" s="17">
        <v>69.316807315177002</v>
      </c>
      <c r="J28" s="17">
        <v>72.796030549760005</v>
      </c>
      <c r="K28" s="17">
        <v>75.443204570891993</v>
      </c>
      <c r="L28" s="17">
        <v>80.575123364367997</v>
      </c>
      <c r="M28" s="17">
        <v>88.688069098848004</v>
      </c>
      <c r="N28" s="17">
        <v>94.066705167646006</v>
      </c>
      <c r="O28" s="17">
        <v>100</v>
      </c>
      <c r="P28" s="17">
        <v>103.882391335588</v>
      </c>
      <c r="Q28" s="17">
        <v>108.95953058088401</v>
      </c>
      <c r="R28" s="17">
        <v>113.803813221236</v>
      </c>
      <c r="S28" s="17">
        <v>121.574939161015</v>
      </c>
      <c r="T28" s="17">
        <v>124.63010409012</v>
      </c>
    </row>
    <row r="29" spans="1:20">
      <c r="A29" s="9" t="s">
        <v>24</v>
      </c>
      <c r="B29" s="17">
        <v>57.827958460193003</v>
      </c>
      <c r="C29" s="17">
        <v>60.717577540878999</v>
      </c>
      <c r="D29" s="17">
        <v>63.486987309093998</v>
      </c>
      <c r="E29" s="17">
        <v>66.262963453043</v>
      </c>
      <c r="F29" s="17">
        <v>71.156980164372001</v>
      </c>
      <c r="G29" s="17">
        <v>73.173869555189</v>
      </c>
      <c r="H29" s="17">
        <v>73.517412924938</v>
      </c>
      <c r="I29" s="17">
        <v>77.868552781404006</v>
      </c>
      <c r="J29" s="17">
        <v>79.529469202911997</v>
      </c>
      <c r="K29" s="17">
        <v>84.968007533237994</v>
      </c>
      <c r="L29" s="17">
        <v>88.035646419588005</v>
      </c>
      <c r="M29" s="17">
        <v>93.896332906436996</v>
      </c>
      <c r="N29" s="17">
        <v>96.696591995115</v>
      </c>
      <c r="O29" s="17">
        <v>100</v>
      </c>
      <c r="P29" s="17">
        <v>105.31572651705299</v>
      </c>
      <c r="Q29" s="17">
        <v>109.552386896485</v>
      </c>
      <c r="R29" s="17">
        <v>112.552759443634</v>
      </c>
      <c r="S29" s="17">
        <v>120.418782888179</v>
      </c>
      <c r="T29" s="17">
        <v>126.64707182738501</v>
      </c>
    </row>
    <row r="30" spans="1:20">
      <c r="A30" s="9" t="s">
        <v>25</v>
      </c>
      <c r="B30" s="17">
        <v>48.819636600050998</v>
      </c>
      <c r="C30" s="17">
        <v>52.731075364589998</v>
      </c>
      <c r="D30" s="17">
        <v>56.573717929148998</v>
      </c>
      <c r="E30" s="17">
        <v>58.271829560922001</v>
      </c>
      <c r="F30" s="17">
        <v>62.688229944806999</v>
      </c>
      <c r="G30" s="17">
        <v>65.540348905680005</v>
      </c>
      <c r="H30" s="17">
        <v>68.035710703624005</v>
      </c>
      <c r="I30" s="17">
        <v>70.708919838853006</v>
      </c>
      <c r="J30" s="17">
        <v>71.763209942591004</v>
      </c>
      <c r="K30" s="17">
        <v>76.369023070146994</v>
      </c>
      <c r="L30" s="17">
        <v>82.231534777264002</v>
      </c>
      <c r="M30" s="17">
        <v>88.942845493468994</v>
      </c>
      <c r="N30" s="17">
        <v>95.494104304757002</v>
      </c>
      <c r="O30" s="17">
        <v>100</v>
      </c>
      <c r="P30" s="17">
        <v>103.78075177484</v>
      </c>
      <c r="Q30" s="17">
        <v>110.854346945985</v>
      </c>
      <c r="R30" s="17">
        <v>117.025321387636</v>
      </c>
      <c r="S30" s="17">
        <v>126.70313729692</v>
      </c>
      <c r="T30" s="17">
        <v>130.07189232841301</v>
      </c>
    </row>
    <row r="31" spans="1:20">
      <c r="A31" s="9" t="s">
        <v>26</v>
      </c>
      <c r="B31" s="17">
        <v>53.523302407179003</v>
      </c>
      <c r="C31" s="17">
        <v>55.278070502425003</v>
      </c>
      <c r="D31" s="17">
        <v>59.625931426000001</v>
      </c>
      <c r="E31" s="17">
        <v>63.421403693221002</v>
      </c>
      <c r="F31" s="17">
        <v>68.515295828695002</v>
      </c>
      <c r="G31" s="17">
        <v>70.429885624880995</v>
      </c>
      <c r="H31" s="17">
        <v>73.332997199816006</v>
      </c>
      <c r="I31" s="17">
        <v>77.119476967070995</v>
      </c>
      <c r="J31" s="17">
        <v>79.533831797326002</v>
      </c>
      <c r="K31" s="17">
        <v>81.891531365196002</v>
      </c>
      <c r="L31" s="17">
        <v>85.654641399094999</v>
      </c>
      <c r="M31" s="17">
        <v>91.357466324325003</v>
      </c>
      <c r="N31" s="17">
        <v>95.657215288974001</v>
      </c>
      <c r="O31" s="17">
        <v>100</v>
      </c>
      <c r="P31" s="17">
        <v>105.54813055244099</v>
      </c>
      <c r="Q31" s="17">
        <v>111.401105290901</v>
      </c>
      <c r="R31" s="17">
        <v>118.72934914378899</v>
      </c>
      <c r="S31" s="17">
        <v>127.951127755448</v>
      </c>
      <c r="T31" s="17">
        <v>133.59907457748301</v>
      </c>
    </row>
    <row r="32" spans="1:20">
      <c r="A32" s="9" t="s">
        <v>27</v>
      </c>
      <c r="B32" s="17">
        <v>49.358839161086003</v>
      </c>
      <c r="C32" s="17">
        <v>52.871524716589001</v>
      </c>
      <c r="D32" s="17">
        <v>56.854703777559997</v>
      </c>
      <c r="E32" s="17">
        <v>59.662768504096</v>
      </c>
      <c r="F32" s="17">
        <v>64.381622942183</v>
      </c>
      <c r="G32" s="17">
        <v>66.043018343515001</v>
      </c>
      <c r="H32" s="17">
        <v>69.621945383460996</v>
      </c>
      <c r="I32" s="17">
        <v>72.674159838020998</v>
      </c>
      <c r="J32" s="17">
        <v>73.672972099630002</v>
      </c>
      <c r="K32" s="17">
        <v>76.197879372505</v>
      </c>
      <c r="L32" s="17">
        <v>80.820492001117998</v>
      </c>
      <c r="M32" s="17">
        <v>88.051223592343007</v>
      </c>
      <c r="N32" s="17">
        <v>95.024405239493007</v>
      </c>
      <c r="O32" s="17">
        <v>100</v>
      </c>
      <c r="P32" s="17">
        <v>102.75087305382399</v>
      </c>
      <c r="Q32" s="17">
        <v>110.284651411864</v>
      </c>
      <c r="R32" s="17">
        <v>120.789599335142</v>
      </c>
      <c r="S32" s="17">
        <v>127.017780792878</v>
      </c>
      <c r="T32" s="17">
        <v>129.04749591327001</v>
      </c>
    </row>
    <row r="33" spans="1:20">
      <c r="A33" s="9" t="s">
        <v>28</v>
      </c>
      <c r="B33" s="17">
        <v>55.571528454199999</v>
      </c>
      <c r="C33" s="17">
        <v>60.980330630988</v>
      </c>
      <c r="D33" s="17">
        <v>67.146560037430007</v>
      </c>
      <c r="E33" s="17">
        <v>77.107505538172006</v>
      </c>
      <c r="F33" s="17">
        <v>68.836678816634006</v>
      </c>
      <c r="G33" s="17">
        <v>77.385604876317004</v>
      </c>
      <c r="H33" s="17">
        <v>91.861672075982</v>
      </c>
      <c r="I33" s="17">
        <v>93.904165407180002</v>
      </c>
      <c r="J33" s="17">
        <v>90.283418797855006</v>
      </c>
      <c r="K33" s="17">
        <v>92.854619001987004</v>
      </c>
      <c r="L33" s="17">
        <v>75.358598215360999</v>
      </c>
      <c r="M33" s="17">
        <v>78.242351075383993</v>
      </c>
      <c r="N33" s="17">
        <v>91.392438286317002</v>
      </c>
      <c r="O33" s="17">
        <v>100</v>
      </c>
      <c r="P33" s="17">
        <v>108.323100216534</v>
      </c>
      <c r="Q33" s="17">
        <v>103.128017037107</v>
      </c>
      <c r="R33" s="17">
        <v>108.454972206056</v>
      </c>
      <c r="S33" s="17">
        <v>113.28903388008401</v>
      </c>
      <c r="T33" s="17">
        <v>116.852418184149</v>
      </c>
    </row>
    <row r="34" spans="1:20">
      <c r="A34" s="9" t="s">
        <v>29</v>
      </c>
      <c r="B34" s="17">
        <v>53.019558336233999</v>
      </c>
      <c r="C34" s="17">
        <v>56.761878327883998</v>
      </c>
      <c r="D34" s="17">
        <v>59.689037159842002</v>
      </c>
      <c r="E34" s="17">
        <v>63.224294848741003</v>
      </c>
      <c r="F34" s="17">
        <v>64.417650649783994</v>
      </c>
      <c r="G34" s="17">
        <v>66.927547125005006</v>
      </c>
      <c r="H34" s="17">
        <v>68.923549395205001</v>
      </c>
      <c r="I34" s="17">
        <v>71.978635291139</v>
      </c>
      <c r="J34" s="17">
        <v>72.980479081013996</v>
      </c>
      <c r="K34" s="17">
        <v>77.871639310079999</v>
      </c>
      <c r="L34" s="17">
        <v>82.165722092470006</v>
      </c>
      <c r="M34" s="17">
        <v>87.368652308172997</v>
      </c>
      <c r="N34" s="17">
        <v>94.826078159578998</v>
      </c>
      <c r="O34" s="17">
        <v>100</v>
      </c>
      <c r="P34" s="17">
        <v>103.381547110222</v>
      </c>
      <c r="Q34" s="17">
        <v>108.01955582946</v>
      </c>
      <c r="R34" s="17">
        <v>112.26453352894499</v>
      </c>
      <c r="S34" s="17">
        <v>120.48146792946601</v>
      </c>
      <c r="T34" s="17">
        <v>125.994133817293</v>
      </c>
    </row>
    <row r="35" spans="1:20">
      <c r="A35" s="9" t="s">
        <v>30</v>
      </c>
      <c r="B35" s="17">
        <v>52.976706946358</v>
      </c>
      <c r="C35" s="17">
        <v>55.033247816173997</v>
      </c>
      <c r="D35" s="17">
        <v>57.811455184735003</v>
      </c>
      <c r="E35" s="17">
        <v>60.775617881621997</v>
      </c>
      <c r="F35" s="17">
        <v>64.828681801065002</v>
      </c>
      <c r="G35" s="17">
        <v>66.851847835906995</v>
      </c>
      <c r="H35" s="17">
        <v>69.596131349801993</v>
      </c>
      <c r="I35" s="17">
        <v>73.495635163754997</v>
      </c>
      <c r="J35" s="17">
        <v>76.375131317717006</v>
      </c>
      <c r="K35" s="17">
        <v>80.674980901132997</v>
      </c>
      <c r="L35" s="17">
        <v>84.553668379621001</v>
      </c>
      <c r="M35" s="17">
        <v>89.497697667834998</v>
      </c>
      <c r="N35" s="17">
        <v>94.802515781688996</v>
      </c>
      <c r="O35" s="17">
        <v>100</v>
      </c>
      <c r="P35" s="17">
        <v>103.58853605318301</v>
      </c>
      <c r="Q35" s="17">
        <v>108.691827028585</v>
      </c>
      <c r="R35" s="17">
        <v>113.06696869628</v>
      </c>
      <c r="S35" s="17">
        <v>122.13204468457801</v>
      </c>
      <c r="T35" s="17">
        <v>126.83428639670799</v>
      </c>
    </row>
    <row r="36" spans="1:20">
      <c r="A36" s="9" t="s">
        <v>31</v>
      </c>
      <c r="B36" s="17">
        <v>49.588079745475</v>
      </c>
      <c r="C36" s="17">
        <v>54.063149694552003</v>
      </c>
      <c r="D36" s="17">
        <v>57.117469834028</v>
      </c>
      <c r="E36" s="17">
        <v>62.062596758349002</v>
      </c>
      <c r="F36" s="17">
        <v>65.525219951498997</v>
      </c>
      <c r="G36" s="17">
        <v>70.428485483966995</v>
      </c>
      <c r="H36" s="17">
        <v>73.961550003319005</v>
      </c>
      <c r="I36" s="17">
        <v>79.488387885465002</v>
      </c>
      <c r="J36" s="17">
        <v>79.793328077238996</v>
      </c>
      <c r="K36" s="17">
        <v>82.256593161302007</v>
      </c>
      <c r="L36" s="17">
        <v>84.793836048575002</v>
      </c>
      <c r="M36" s="17">
        <v>89.103471522042</v>
      </c>
      <c r="N36" s="17">
        <v>93.998865553981005</v>
      </c>
      <c r="O36" s="17">
        <v>100</v>
      </c>
      <c r="P36" s="17">
        <v>104.42423717128101</v>
      </c>
      <c r="Q36" s="17">
        <v>108.826770912889</v>
      </c>
      <c r="R36" s="17">
        <v>113.09670597113499</v>
      </c>
      <c r="S36" s="17">
        <v>120.77733754585201</v>
      </c>
      <c r="T36" s="17">
        <v>126.973478007179</v>
      </c>
    </row>
    <row r="37" spans="1:20">
      <c r="A37" s="9" t="s">
        <v>32</v>
      </c>
      <c r="B37" s="17">
        <v>51.98941315559</v>
      </c>
      <c r="C37" s="17">
        <v>54.206133271349003</v>
      </c>
      <c r="D37" s="17">
        <v>57.837267055170003</v>
      </c>
      <c r="E37" s="17">
        <v>61.034183845388</v>
      </c>
      <c r="F37" s="17">
        <v>66.497193325910004</v>
      </c>
      <c r="G37" s="17">
        <v>68.301010317703003</v>
      </c>
      <c r="H37" s="17">
        <v>70.938480390034002</v>
      </c>
      <c r="I37" s="17">
        <v>74.374121935698</v>
      </c>
      <c r="J37" s="17">
        <v>77.789745849154997</v>
      </c>
      <c r="K37" s="17">
        <v>81.690402165821993</v>
      </c>
      <c r="L37" s="17">
        <v>84.658355879235003</v>
      </c>
      <c r="M37" s="17">
        <v>90.180772636087994</v>
      </c>
      <c r="N37" s="17">
        <v>95.241087905129007</v>
      </c>
      <c r="O37" s="17">
        <v>100</v>
      </c>
      <c r="P37" s="17">
        <v>104.534800454386</v>
      </c>
      <c r="Q37" s="17">
        <v>110.43424124257</v>
      </c>
      <c r="R37" s="17">
        <v>114.914083382339</v>
      </c>
      <c r="S37" s="17">
        <v>124.379105073449</v>
      </c>
      <c r="T37" s="17">
        <v>130.15731515474701</v>
      </c>
    </row>
    <row r="38" spans="1:20">
      <c r="A38" s="9" t="s">
        <v>33</v>
      </c>
      <c r="B38" s="17">
        <v>50.296013669102997</v>
      </c>
      <c r="C38" s="17">
        <v>53.550689189139</v>
      </c>
      <c r="D38" s="17">
        <v>56.728267285915003</v>
      </c>
      <c r="E38" s="17">
        <v>59.487744196644002</v>
      </c>
      <c r="F38" s="17">
        <v>63.671502636600003</v>
      </c>
      <c r="G38" s="17">
        <v>66.317806426456997</v>
      </c>
      <c r="H38" s="17">
        <v>73.775010316527997</v>
      </c>
      <c r="I38" s="17">
        <v>77.439873815141993</v>
      </c>
      <c r="J38" s="17">
        <v>74.34012142553</v>
      </c>
      <c r="K38" s="17">
        <v>75.494591899154003</v>
      </c>
      <c r="L38" s="17">
        <v>80.763872994734996</v>
      </c>
      <c r="M38" s="17">
        <v>91.683405404492007</v>
      </c>
      <c r="N38" s="17">
        <v>97.621866671462001</v>
      </c>
      <c r="O38" s="17">
        <v>100</v>
      </c>
      <c r="P38" s="17">
        <v>104.286434134503</v>
      </c>
      <c r="Q38" s="17">
        <v>113.59573361696</v>
      </c>
      <c r="R38" s="17">
        <v>119.728750840378</v>
      </c>
      <c r="S38" s="17">
        <v>127.78964450345801</v>
      </c>
      <c r="T38" s="17">
        <v>133.265198656482</v>
      </c>
    </row>
    <row r="40" spans="1:20">
      <c r="A40" s="44" t="s">
        <v>56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</row>
    <row r="41" spans="1:20">
      <c r="A41" s="44" t="s">
        <v>57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</row>
    <row r="42" spans="1:20">
      <c r="A42" s="44" t="s">
        <v>58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</row>
    <row r="43" spans="1:20">
      <c r="A43" s="44" t="s">
        <v>59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</row>
    <row r="44" spans="1:20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</row>
  </sheetData>
  <mergeCells count="5">
    <mergeCell ref="A40:S40"/>
    <mergeCell ref="A41:S41"/>
    <mergeCell ref="A42:S42"/>
    <mergeCell ref="A43:S43"/>
    <mergeCell ref="A44:S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0"/>
  <sheetViews>
    <sheetView workbookViewId="0">
      <selection activeCell="A3" sqref="A3"/>
    </sheetView>
  </sheetViews>
  <sheetFormatPr defaultColWidth="9.54296875" defaultRowHeight="11.5"/>
  <cols>
    <col min="1" max="1" width="21.26953125" style="1" customWidth="1"/>
    <col min="2" max="18" width="9.7265625" style="1" bestFit="1" customWidth="1"/>
    <col min="19" max="19" width="10.26953125" style="1" bestFit="1" customWidth="1"/>
    <col min="20" max="16384" width="9.54296875" style="1"/>
  </cols>
  <sheetData>
    <row r="1" spans="1:20" ht="14.25" customHeight="1">
      <c r="A1" s="45" t="s">
        <v>63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6"/>
    </row>
    <row r="2" spans="1:20"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20" ht="15" customHeight="1">
      <c r="A3" s="49" t="s">
        <v>137</v>
      </c>
      <c r="B3" s="11">
        <v>2005</v>
      </c>
      <c r="C3" s="11">
        <v>2006</v>
      </c>
      <c r="D3" s="11">
        <v>2007</v>
      </c>
      <c r="E3" s="11">
        <v>2008</v>
      </c>
      <c r="F3" s="11">
        <v>2009</v>
      </c>
      <c r="G3" s="11">
        <v>2010</v>
      </c>
      <c r="H3" s="11">
        <v>2011</v>
      </c>
      <c r="I3" s="11">
        <v>2012</v>
      </c>
      <c r="J3" s="11">
        <v>2013</v>
      </c>
      <c r="K3" s="11">
        <v>2014</v>
      </c>
      <c r="L3" s="11">
        <v>2015</v>
      </c>
      <c r="M3" s="11">
        <v>2016</v>
      </c>
      <c r="N3" s="11">
        <v>2017</v>
      </c>
      <c r="O3" s="11">
        <v>2018</v>
      </c>
      <c r="P3" s="11">
        <v>2019</v>
      </c>
      <c r="Q3" s="11">
        <v>2020</v>
      </c>
      <c r="R3" s="11">
        <v>2021</v>
      </c>
      <c r="S3" s="11">
        <v>2022</v>
      </c>
      <c r="T3" s="11">
        <v>2023</v>
      </c>
    </row>
    <row r="4" spans="1:20" ht="13">
      <c r="A4" s="12" t="s">
        <v>1</v>
      </c>
      <c r="B4" s="13">
        <f>'Participaciones nominales'!B4*(100/'Índice precios Implicitos PIB'!B6)</f>
        <v>527943.50219491578</v>
      </c>
      <c r="C4" s="13">
        <f>'Participaciones nominales'!C4*(100/'Índice precios Implicitos PIB'!C6)</f>
        <v>587553.15341586783</v>
      </c>
      <c r="D4" s="13">
        <f>'Participaciones nominales'!D4*(100/'Índice precios Implicitos PIB'!D6)</f>
        <v>559377.81200128316</v>
      </c>
      <c r="E4" s="13">
        <f>'Participaciones nominales'!E4*(100/'Índice precios Implicitos PIB'!E6)</f>
        <v>669589.27680541982</v>
      </c>
      <c r="F4" s="13">
        <f>'Participaciones nominales'!F4*(100/'Índice precios Implicitos PIB'!F6)</f>
        <v>564504.49385174795</v>
      </c>
      <c r="G4" s="13">
        <f>'Participaciones nominales'!G4*(100/'Índice precios Implicitos PIB'!G6)</f>
        <v>629542.49302485771</v>
      </c>
      <c r="H4" s="13">
        <f>'Participaciones nominales'!H4*(100/'Índice precios Implicitos PIB'!H6)</f>
        <v>650158.89761833765</v>
      </c>
      <c r="I4" s="13">
        <f>'Participaciones nominales'!I4*(100/'Índice precios Implicitos PIB'!I6)</f>
        <v>644073.8833272364</v>
      </c>
      <c r="J4" s="13">
        <f>'Participaciones nominales'!J4*(100/'Índice precios Implicitos PIB'!J6)</f>
        <v>682216.1733296779</v>
      </c>
      <c r="K4" s="13">
        <f>'Participaciones nominales'!K4*(100/'Índice precios Implicitos PIB'!K6)</f>
        <v>718049.96042167</v>
      </c>
      <c r="L4" s="13">
        <f>'Participaciones nominales'!L4*(100/'Índice precios Implicitos PIB'!L6)</f>
        <v>748210.34946733958</v>
      </c>
      <c r="M4" s="13">
        <f>'Participaciones nominales'!M4*(100/'Índice precios Implicitos PIB'!M6)</f>
        <v>777821.13818456023</v>
      </c>
      <c r="N4" s="13">
        <f>'Participaciones nominales'!N4*(100/'Índice precios Implicitos PIB'!N6)</f>
        <v>812618.03499596636</v>
      </c>
      <c r="O4" s="13">
        <f>'Participaciones nominales'!O4*(100/'Índice precios Implicitos PIB'!O6)</f>
        <v>844045.17654509027</v>
      </c>
      <c r="P4" s="13">
        <f>'Participaciones nominales'!P4*(100/'Índice precios Implicitos PIB'!P6)</f>
        <v>842604.99021620397</v>
      </c>
      <c r="Q4" s="13">
        <f>'Participaciones nominales'!Q4*(100/'Índice precios Implicitos PIB'!Q6)</f>
        <v>772913.88950219809</v>
      </c>
      <c r="R4" s="13">
        <f>'Participaciones nominales'!R4*(100/'Índice precios Implicitos PIB'!R6)</f>
        <v>804332.94447173655</v>
      </c>
      <c r="S4" s="13">
        <f>'Participaciones nominales'!S4*(100/'Índice precios Implicitos PIB'!S6)</f>
        <v>873723.65020269854</v>
      </c>
      <c r="T4" s="13">
        <f>'Participaciones nominales'!T4*(100/'Índice precios Implicitos PIB'!T6)</f>
        <v>904302.44455743744</v>
      </c>
    </row>
    <row r="5" spans="1:20">
      <c r="A5" s="14" t="s">
        <v>2</v>
      </c>
      <c r="B5" s="13">
        <f>'Participaciones nominales'!B5*(100/'Índice precios Implicitos PIB'!B7)</f>
        <v>6049.0984762080552</v>
      </c>
      <c r="C5" s="13">
        <f>'Participaciones nominales'!C5*(100/'Índice precios Implicitos PIB'!C7)</f>
        <v>7027.8911717257861</v>
      </c>
      <c r="D5" s="13">
        <f>'Participaciones nominales'!D5*(100/'Índice precios Implicitos PIB'!D7)</f>
        <v>6855.8729065089692</v>
      </c>
      <c r="E5" s="13">
        <f>'Participaciones nominales'!E5*(100/'Índice precios Implicitos PIB'!E7)</f>
        <v>8043.4435002782129</v>
      </c>
      <c r="F5" s="13">
        <f>'Participaciones nominales'!F5*(100/'Índice precios Implicitos PIB'!F7)</f>
        <v>6447.8263662647341</v>
      </c>
      <c r="G5" s="13">
        <f>'Participaciones nominales'!G5*(100/'Índice precios Implicitos PIB'!G7)</f>
        <v>7127.1257064853371</v>
      </c>
      <c r="H5" s="13">
        <f>'Participaciones nominales'!H5*(100/'Índice precios Implicitos PIB'!H7)</f>
        <v>7590.1053476859843</v>
      </c>
      <c r="I5" s="13">
        <f>'Participaciones nominales'!I5*(100/'Índice precios Implicitos PIB'!I7)</f>
        <v>7602.874227418034</v>
      </c>
      <c r="J5" s="13">
        <f>'Participaciones nominales'!J5*(100/'Índice precios Implicitos PIB'!J7)</f>
        <v>7911.6054138322661</v>
      </c>
      <c r="K5" s="13">
        <f>'Participaciones nominales'!K5*(100/'Índice precios Implicitos PIB'!K7)</f>
        <v>8359.7274598775421</v>
      </c>
      <c r="L5" s="13">
        <f>'Participaciones nominales'!L5*(100/'Índice precios Implicitos PIB'!L7)</f>
        <v>8598.9282916387965</v>
      </c>
      <c r="M5" s="13">
        <f>'Participaciones nominales'!M5*(100/'Índice precios Implicitos PIB'!M7)</f>
        <v>8764.6128663499003</v>
      </c>
      <c r="N5" s="13">
        <f>'Participaciones nominales'!N5*(100/'Índice precios Implicitos PIB'!N7)</f>
        <v>8697.9465159842985</v>
      </c>
      <c r="O5" s="13">
        <f>'Participaciones nominales'!O5*(100/'Índice precios Implicitos PIB'!O7)</f>
        <v>9225.5088316000001</v>
      </c>
      <c r="P5" s="13">
        <f>'Participaciones nominales'!P5*(100/'Índice precios Implicitos PIB'!P7)</f>
        <v>8893.7911105586081</v>
      </c>
      <c r="Q5" s="13">
        <f>'Participaciones nominales'!Q5*(100/'Índice precios Implicitos PIB'!Q7)</f>
        <v>8152.8576377637619</v>
      </c>
      <c r="R5" s="13">
        <f>'Participaciones nominales'!R5*(100/'Índice precios Implicitos PIB'!R7)</f>
        <v>8801.7668372482385</v>
      </c>
      <c r="S5" s="13">
        <f>'Participaciones nominales'!S5*(100/'Índice precios Implicitos PIB'!S7)</f>
        <v>9803.7027695602028</v>
      </c>
      <c r="T5" s="13">
        <f>'Participaciones nominales'!T5*(100/'Índice precios Implicitos PIB'!T7)</f>
        <v>9563.7638942982103</v>
      </c>
    </row>
    <row r="6" spans="1:20">
      <c r="A6" s="14" t="s">
        <v>3</v>
      </c>
      <c r="B6" s="13">
        <f>'Participaciones nominales'!B6*(100/'Índice precios Implicitos PIB'!B8)</f>
        <v>14940.295779852211</v>
      </c>
      <c r="C6" s="13">
        <f>'Participaciones nominales'!C6*(100/'Índice precios Implicitos PIB'!C8)</f>
        <v>16282.135190138248</v>
      </c>
      <c r="D6" s="13">
        <f>'Participaciones nominales'!D6*(100/'Índice precios Implicitos PIB'!D8)</f>
        <v>16024.700737606869</v>
      </c>
      <c r="E6" s="13">
        <f>'Participaciones nominales'!E6*(100/'Índice precios Implicitos PIB'!E8)</f>
        <v>19286.213913682644</v>
      </c>
      <c r="F6" s="13">
        <f>'Participaciones nominales'!F6*(100/'Índice precios Implicitos PIB'!F8)</f>
        <v>15897.149182303254</v>
      </c>
      <c r="G6" s="13">
        <f>'Participaciones nominales'!G6*(100/'Índice precios Implicitos PIB'!G8)</f>
        <v>18271.769691269485</v>
      </c>
      <c r="H6" s="13">
        <f>'Participaciones nominales'!H6*(100/'Índice precios Implicitos PIB'!H8)</f>
        <v>18603.601538739844</v>
      </c>
      <c r="I6" s="13">
        <f>'Participaciones nominales'!I6*(100/'Índice precios Implicitos PIB'!I8)</f>
        <v>18865.796743417577</v>
      </c>
      <c r="J6" s="13">
        <f>'Participaciones nominales'!J6*(100/'Índice precios Implicitos PIB'!J8)</f>
        <v>20123.760492275313</v>
      </c>
      <c r="K6" s="13">
        <f>'Participaciones nominales'!K6*(100/'Índice precios Implicitos PIB'!K8)</f>
        <v>21027.29470925824</v>
      </c>
      <c r="L6" s="13">
        <f>'Participaciones nominales'!L6*(100/'Índice precios Implicitos PIB'!L8)</f>
        <v>20354.778852747666</v>
      </c>
      <c r="M6" s="13">
        <f>'Participaciones nominales'!M6*(100/'Índice precios Implicitos PIB'!M8)</f>
        <v>21786.900197841966</v>
      </c>
      <c r="N6" s="13">
        <f>'Participaciones nominales'!N6*(100/'Índice precios Implicitos PIB'!N8)</f>
        <v>23998.71386127919</v>
      </c>
      <c r="O6" s="13">
        <f>'Participaciones nominales'!O6*(100/'Índice precios Implicitos PIB'!O8)</f>
        <v>24633.384942000001</v>
      </c>
      <c r="P6" s="13">
        <f>'Participaciones nominales'!P6*(100/'Índice precios Implicitos PIB'!P8)</f>
        <v>23381.527627940966</v>
      </c>
      <c r="Q6" s="13">
        <f>'Participaciones nominales'!Q6*(100/'Índice precios Implicitos PIB'!Q8)</f>
        <v>23649.043195622584</v>
      </c>
      <c r="R6" s="13">
        <f>'Participaciones nominales'!R6*(100/'Índice precios Implicitos PIB'!R8)</f>
        <v>24702.285789028658</v>
      </c>
      <c r="S6" s="13">
        <f>'Participaciones nominales'!S6*(100/'Índice precios Implicitos PIB'!S8)</f>
        <v>27149.468044907644</v>
      </c>
      <c r="T6" s="13">
        <f>'Participaciones nominales'!T6*(100/'Índice precios Implicitos PIB'!T8)</f>
        <v>27491.816630381887</v>
      </c>
    </row>
    <row r="7" spans="1:20">
      <c r="A7" s="14" t="s">
        <v>4</v>
      </c>
      <c r="B7" s="13">
        <f>'Participaciones nominales'!B7*(100/'Índice precios Implicitos PIB'!B9)</f>
        <v>3568.8523439851697</v>
      </c>
      <c r="C7" s="13">
        <f>'Participaciones nominales'!C7*(100/'Índice precios Implicitos PIB'!C9)</f>
        <v>4080.4242022431126</v>
      </c>
      <c r="D7" s="13">
        <f>'Participaciones nominales'!D7*(100/'Índice precios Implicitos PIB'!D9)</f>
        <v>4200.9108318134004</v>
      </c>
      <c r="E7" s="13">
        <f>'Participaciones nominales'!E7*(100/'Índice precios Implicitos PIB'!E9)</f>
        <v>4659.7794715093169</v>
      </c>
      <c r="F7" s="13">
        <f>'Participaciones nominales'!F7*(100/'Índice precios Implicitos PIB'!F9)</f>
        <v>4028.0579881003432</v>
      </c>
      <c r="G7" s="13">
        <f>'Participaciones nominales'!G7*(100/'Índice precios Implicitos PIB'!G9)</f>
        <v>4292.8674370185581</v>
      </c>
      <c r="H7" s="13">
        <f>'Participaciones nominales'!H7*(100/'Índice precios Implicitos PIB'!H9)</f>
        <v>4625.2061362830254</v>
      </c>
      <c r="I7" s="13">
        <f>'Participaciones nominales'!I7*(100/'Índice precios Implicitos PIB'!I9)</f>
        <v>4527.8513652771971</v>
      </c>
      <c r="J7" s="13">
        <f>'Participaciones nominales'!J7*(100/'Índice precios Implicitos PIB'!J9)</f>
        <v>4659.1702887218808</v>
      </c>
      <c r="K7" s="13">
        <f>'Participaciones nominales'!K7*(100/'Índice precios Implicitos PIB'!K9)</f>
        <v>4824.7858322538814</v>
      </c>
      <c r="L7" s="13">
        <f>'Participaciones nominales'!L7*(100/'Índice precios Implicitos PIB'!L9)</f>
        <v>4839.4615935468191</v>
      </c>
      <c r="M7" s="13">
        <f>'Participaciones nominales'!M7*(100/'Índice precios Implicitos PIB'!M9)</f>
        <v>4882.8225463674526</v>
      </c>
      <c r="N7" s="13">
        <f>'Participaciones nominales'!N7*(100/'Índice precios Implicitos PIB'!N9)</f>
        <v>5568.9975223058736</v>
      </c>
      <c r="O7" s="13">
        <f>'Participaciones nominales'!O7*(100/'Índice precios Implicitos PIB'!O9)</f>
        <v>6095.6528108000002</v>
      </c>
      <c r="P7" s="13">
        <f>'Participaciones nominales'!P7*(100/'Índice precios Implicitos PIB'!P9)</f>
        <v>6415.5589880677162</v>
      </c>
      <c r="Q7" s="13">
        <f>'Participaciones nominales'!Q7*(100/'Índice precios Implicitos PIB'!Q9)</f>
        <v>5870.1566050082174</v>
      </c>
      <c r="R7" s="13">
        <f>'Participaciones nominales'!R7*(100/'Índice precios Implicitos PIB'!R9)</f>
        <v>5918.987396657385</v>
      </c>
      <c r="S7" s="13">
        <f>'Participaciones nominales'!S7*(100/'Índice precios Implicitos PIB'!S9)</f>
        <v>6416.420624405524</v>
      </c>
      <c r="T7" s="13">
        <f>'Participaciones nominales'!T7*(100/'Índice precios Implicitos PIB'!T9)</f>
        <v>7268.5372075182931</v>
      </c>
    </row>
    <row r="8" spans="1:20">
      <c r="A8" s="14" t="s">
        <v>5</v>
      </c>
      <c r="B8" s="13">
        <f>'Participaciones nominales'!B8*(100/'Índice precios Implicitos PIB'!B10)</f>
        <v>5325.4023606453065</v>
      </c>
      <c r="C8" s="13">
        <f>'Participaciones nominales'!C8*(100/'Índice precios Implicitos PIB'!C10)</f>
        <v>5475.0211241548914</v>
      </c>
      <c r="D8" s="13">
        <f>'Participaciones nominales'!D8*(100/'Índice precios Implicitos PIB'!D10)</f>
        <v>4782.2180471079391</v>
      </c>
      <c r="E8" s="13">
        <f>'Participaciones nominales'!E8*(100/'Índice precios Implicitos PIB'!E10)</f>
        <v>6916.0666839524483</v>
      </c>
      <c r="F8" s="13">
        <f>'Participaciones nominales'!F8*(100/'Índice precios Implicitos PIB'!F10)</f>
        <v>7184.3594296187384</v>
      </c>
      <c r="G8" s="13">
        <f>'Participaciones nominales'!G8*(100/'Índice precios Implicitos PIB'!G10)</f>
        <v>6942.8923373076659</v>
      </c>
      <c r="H8" s="13">
        <f>'Participaciones nominales'!H8*(100/'Índice precios Implicitos PIB'!H10)</f>
        <v>5619.6661572089479</v>
      </c>
      <c r="I8" s="13">
        <f>'Participaciones nominales'!I8*(100/'Índice precios Implicitos PIB'!I10)</f>
        <v>6277.5216147366727</v>
      </c>
      <c r="J8" s="13">
        <f>'Participaciones nominales'!J8*(100/'Índice precios Implicitos PIB'!J10)</f>
        <v>7062.5324046122687</v>
      </c>
      <c r="K8" s="13">
        <f>'Participaciones nominales'!K8*(100/'Índice precios Implicitos PIB'!K10)</f>
        <v>7038.5845707263707</v>
      </c>
      <c r="L8" s="13">
        <f>'Participaciones nominales'!L8*(100/'Índice precios Implicitos PIB'!L10)</f>
        <v>12799.114155237381</v>
      </c>
      <c r="M8" s="13">
        <f>'Participaciones nominales'!M8*(100/'Índice precios Implicitos PIB'!M10)</f>
        <v>12029.42592484645</v>
      </c>
      <c r="N8" s="13">
        <f>'Participaciones nominales'!N8*(100/'Índice precios Implicitos PIB'!N10)</f>
        <v>8208.3587292846023</v>
      </c>
      <c r="O8" s="13">
        <f>'Participaciones nominales'!O8*(100/'Índice precios Implicitos PIB'!O10)</f>
        <v>8897.3498775999997</v>
      </c>
      <c r="P8" s="13">
        <f>'Participaciones nominales'!P8*(100/'Índice precios Implicitos PIB'!P10)</f>
        <v>8299.2920735040443</v>
      </c>
      <c r="Q8" s="13">
        <f>'Participaciones nominales'!Q8*(100/'Índice precios Implicitos PIB'!Q10)</f>
        <v>9391.5643278469452</v>
      </c>
      <c r="R8" s="13">
        <f>'Participaciones nominales'!R8*(100/'Índice precios Implicitos PIB'!R10)</f>
        <v>9043.2266896716701</v>
      </c>
      <c r="S8" s="13">
        <f>'Participaciones nominales'!S8*(100/'Índice precios Implicitos PIB'!S10)</f>
        <v>8552.8100260928586</v>
      </c>
      <c r="T8" s="13">
        <f>'Participaciones nominales'!T8*(100/'Índice precios Implicitos PIB'!T10)</f>
        <v>9243.2314379441868</v>
      </c>
    </row>
    <row r="9" spans="1:20">
      <c r="A9" s="14" t="s">
        <v>6</v>
      </c>
      <c r="B9" s="13">
        <f>'Participaciones nominales'!B9*(100/'Índice precios Implicitos PIB'!B11)</f>
        <v>14494.010005998811</v>
      </c>
      <c r="C9" s="13">
        <f>'Participaciones nominales'!C9*(100/'Índice precios Implicitos PIB'!C11)</f>
        <v>16828.527727457556</v>
      </c>
      <c r="D9" s="13">
        <f>'Participaciones nominales'!D9*(100/'Índice precios Implicitos PIB'!D11)</f>
        <v>15786.685956839783</v>
      </c>
      <c r="E9" s="13">
        <f>'Participaciones nominales'!E9*(100/'Índice precios Implicitos PIB'!E11)</f>
        <v>18260.731210073885</v>
      </c>
      <c r="F9" s="13">
        <f>'Participaciones nominales'!F9*(100/'Índice precios Implicitos PIB'!F11)</f>
        <v>14702.8098490594</v>
      </c>
      <c r="G9" s="13">
        <f>'Participaciones nominales'!G9*(100/'Índice precios Implicitos PIB'!G11)</f>
        <v>16846.34420828598</v>
      </c>
      <c r="H9" s="13">
        <f>'Participaciones nominales'!H9*(100/'Índice precios Implicitos PIB'!H11)</f>
        <v>17149.230203458148</v>
      </c>
      <c r="I9" s="13">
        <f>'Participaciones nominales'!I9*(100/'Índice precios Implicitos PIB'!I11)</f>
        <v>16965.743829427272</v>
      </c>
      <c r="J9" s="13">
        <f>'Participaciones nominales'!J9*(100/'Índice precios Implicitos PIB'!J11)</f>
        <v>17881.335592295938</v>
      </c>
      <c r="K9" s="13">
        <f>'Participaciones nominales'!K9*(100/'Índice precios Implicitos PIB'!K11)</f>
        <v>18837.311676484554</v>
      </c>
      <c r="L9" s="13">
        <f>'Participaciones nominales'!L9*(100/'Índice precios Implicitos PIB'!L11)</f>
        <v>17687.180464576228</v>
      </c>
      <c r="M9" s="13">
        <f>'Participaciones nominales'!M9*(100/'Índice precios Implicitos PIB'!M11)</f>
        <v>18724.656888791527</v>
      </c>
      <c r="N9" s="13">
        <f>'Participaciones nominales'!N9*(100/'Índice precios Implicitos PIB'!N11)</f>
        <v>19677.04977204448</v>
      </c>
      <c r="O9" s="13">
        <f>'Participaciones nominales'!O9*(100/'Índice precios Implicitos PIB'!O11)</f>
        <v>19596.547545000001</v>
      </c>
      <c r="P9" s="13">
        <f>'Participaciones nominales'!P9*(100/'Índice precios Implicitos PIB'!P11)</f>
        <v>19857.290426685129</v>
      </c>
      <c r="Q9" s="13">
        <f>'Participaciones nominales'!Q9*(100/'Índice precios Implicitos PIB'!Q11)</f>
        <v>17089.518056482371</v>
      </c>
      <c r="R9" s="13">
        <f>'Participaciones nominales'!R9*(100/'Índice precios Implicitos PIB'!R11)</f>
        <v>18305.932834483207</v>
      </c>
      <c r="S9" s="13">
        <f>'Participaciones nominales'!S9*(100/'Índice precios Implicitos PIB'!S11)</f>
        <v>19944.611927864611</v>
      </c>
      <c r="T9" s="13">
        <f>'Participaciones nominales'!T9*(100/'Índice precios Implicitos PIB'!T11)</f>
        <v>21297.365887690274</v>
      </c>
    </row>
    <row r="10" spans="1:20">
      <c r="A10" s="14" t="s">
        <v>7</v>
      </c>
      <c r="B10" s="13">
        <f>'Participaciones nominales'!B10*(100/'Índice precios Implicitos PIB'!B12)</f>
        <v>4391.9326721551151</v>
      </c>
      <c r="C10" s="13">
        <f>'Participaciones nominales'!C10*(100/'Índice precios Implicitos PIB'!C12)</f>
        <v>4726.4583734147518</v>
      </c>
      <c r="D10" s="13">
        <f>'Participaciones nominales'!D10*(100/'Índice precios Implicitos PIB'!D12)</f>
        <v>4553.7699052289654</v>
      </c>
      <c r="E10" s="13">
        <f>'Participaciones nominales'!E10*(100/'Índice precios Implicitos PIB'!E12)</f>
        <v>5161.9322000968714</v>
      </c>
      <c r="F10" s="13">
        <f>'Participaciones nominales'!F10*(100/'Índice precios Implicitos PIB'!F12)</f>
        <v>4415.6837491249298</v>
      </c>
      <c r="G10" s="13">
        <f>'Participaciones nominales'!G10*(100/'Índice precios Implicitos PIB'!G12)</f>
        <v>4614.87483130692</v>
      </c>
      <c r="H10" s="13">
        <f>'Participaciones nominales'!H10*(100/'Índice precios Implicitos PIB'!H12)</f>
        <v>4901.5626003406587</v>
      </c>
      <c r="I10" s="13">
        <f>'Participaciones nominales'!I10*(100/'Índice precios Implicitos PIB'!I12)</f>
        <v>4973.1437045086095</v>
      </c>
      <c r="J10" s="13">
        <f>'Participaciones nominales'!J10*(100/'Índice precios Implicitos PIB'!J12)</f>
        <v>4868.9583707663178</v>
      </c>
      <c r="K10" s="13">
        <f>'Participaciones nominales'!K10*(100/'Índice precios Implicitos PIB'!K12)</f>
        <v>4945.7907151764393</v>
      </c>
      <c r="L10" s="13">
        <f>'Participaciones nominales'!L10*(100/'Índice precios Implicitos PIB'!L12)</f>
        <v>5111.3033408135125</v>
      </c>
      <c r="M10" s="13">
        <f>'Participaciones nominales'!M10*(100/'Índice precios Implicitos PIB'!M12)</f>
        <v>5592.55900095992</v>
      </c>
      <c r="N10" s="13">
        <f>'Participaciones nominales'!N10*(100/'Índice precios Implicitos PIB'!N12)</f>
        <v>5625.5605179396835</v>
      </c>
      <c r="O10" s="13">
        <f>'Participaciones nominales'!O10*(100/'Índice precios Implicitos PIB'!O12)</f>
        <v>5812.5931418999999</v>
      </c>
      <c r="P10" s="13">
        <f>'Participaciones nominales'!P10*(100/'Índice precios Implicitos PIB'!P12)</f>
        <v>5388.7344962559528</v>
      </c>
      <c r="Q10" s="13">
        <f>'Participaciones nominales'!Q10*(100/'Índice precios Implicitos PIB'!Q12)</f>
        <v>5517.7055686320118</v>
      </c>
      <c r="R10" s="13">
        <f>'Participaciones nominales'!R10*(100/'Índice precios Implicitos PIB'!R12)</f>
        <v>5481.3096497076549</v>
      </c>
      <c r="S10" s="13">
        <f>'Participaciones nominales'!S10*(100/'Índice precios Implicitos PIB'!S12)</f>
        <v>5885.3628532870789</v>
      </c>
      <c r="T10" s="13">
        <f>'Participaciones nominales'!T10*(100/'Índice precios Implicitos PIB'!T12)</f>
        <v>5365.4262068165781</v>
      </c>
    </row>
    <row r="11" spans="1:20">
      <c r="A11" s="14" t="s">
        <v>8</v>
      </c>
      <c r="B11" s="13">
        <f>'Participaciones nominales'!B11*(100/'Índice precios Implicitos PIB'!B13)</f>
        <v>20407.951849716781</v>
      </c>
      <c r="C11" s="13">
        <f>'Participaciones nominales'!C11*(100/'Índice precios Implicitos PIB'!C13)</f>
        <v>22234.269946983655</v>
      </c>
      <c r="D11" s="13">
        <f>'Participaciones nominales'!D11*(100/'Índice precios Implicitos PIB'!D13)</f>
        <v>21264.305369571863</v>
      </c>
      <c r="E11" s="13">
        <f>'Participaciones nominales'!E11*(100/'Índice precios Implicitos PIB'!E13)</f>
        <v>25610.589421388002</v>
      </c>
      <c r="F11" s="13">
        <f>'Participaciones nominales'!F11*(100/'Índice precios Implicitos PIB'!F13)</f>
        <v>22234.460450360275</v>
      </c>
      <c r="G11" s="13">
        <f>'Participaciones nominales'!G11*(100/'Índice precios Implicitos PIB'!G13)</f>
        <v>24666.561210716121</v>
      </c>
      <c r="H11" s="13">
        <f>'Participaciones nominales'!H11*(100/'Índice precios Implicitos PIB'!H13)</f>
        <v>25356.664242998446</v>
      </c>
      <c r="I11" s="13">
        <f>'Participaciones nominales'!I11*(100/'Índice precios Implicitos PIB'!I13)</f>
        <v>25651.076275644402</v>
      </c>
      <c r="J11" s="13">
        <f>'Participaciones nominales'!J11*(100/'Índice precios Implicitos PIB'!J13)</f>
        <v>26472.826988900386</v>
      </c>
      <c r="K11" s="13">
        <f>'Participaciones nominales'!K11*(100/'Índice precios Implicitos PIB'!K13)</f>
        <v>28045.27836044486</v>
      </c>
      <c r="L11" s="13">
        <f>'Participaciones nominales'!L11*(100/'Índice precios Implicitos PIB'!L13)</f>
        <v>27979.762914729261</v>
      </c>
      <c r="M11" s="13">
        <f>'Participaciones nominales'!M11*(100/'Índice precios Implicitos PIB'!M13)</f>
        <v>29122.787169711617</v>
      </c>
      <c r="N11" s="13">
        <f>'Participaciones nominales'!N11*(100/'Índice precios Implicitos PIB'!N13)</f>
        <v>31347.421744492083</v>
      </c>
      <c r="O11" s="13">
        <f>'Participaciones nominales'!O11*(100/'Índice precios Implicitos PIB'!O13)</f>
        <v>32018.912345000001</v>
      </c>
      <c r="P11" s="13">
        <f>'Participaciones nominales'!P11*(100/'Índice precios Implicitos PIB'!P13)</f>
        <v>30524.191909353252</v>
      </c>
      <c r="Q11" s="13">
        <f>'Participaciones nominales'!Q11*(100/'Índice precios Implicitos PIB'!Q13)</f>
        <v>31140.286935660042</v>
      </c>
      <c r="R11" s="13">
        <f>'Participaciones nominales'!R11*(100/'Índice precios Implicitos PIB'!R13)</f>
        <v>32357.118181587015</v>
      </c>
      <c r="S11" s="13">
        <f>'Participaciones nominales'!S11*(100/'Índice precios Implicitos PIB'!S13)</f>
        <v>36120.960762850984</v>
      </c>
      <c r="T11" s="13">
        <f>'Participaciones nominales'!T11*(100/'Índice precios Implicitos PIB'!T13)</f>
        <v>33958.790478454328</v>
      </c>
    </row>
    <row r="12" spans="1:20">
      <c r="A12" s="14" t="s">
        <v>9</v>
      </c>
      <c r="B12" s="13">
        <f>'Participaciones nominales'!B12*(100/'Índice precios Implicitos PIB'!B14)</f>
        <v>15092.168784775893</v>
      </c>
      <c r="C12" s="13">
        <f>'Participaciones nominales'!C12*(100/'Índice precios Implicitos PIB'!C14)</f>
        <v>16514.843632566157</v>
      </c>
      <c r="D12" s="13">
        <f>'Participaciones nominales'!D12*(100/'Índice precios Implicitos PIB'!D14)</f>
        <v>15611.869046895326</v>
      </c>
      <c r="E12" s="13">
        <f>'Participaciones nominales'!E12*(100/'Índice precios Implicitos PIB'!E14)</f>
        <v>19696.393118123509</v>
      </c>
      <c r="F12" s="13">
        <f>'Participaciones nominales'!F12*(100/'Índice precios Implicitos PIB'!F14)</f>
        <v>16333.360039190704</v>
      </c>
      <c r="G12" s="13">
        <f>'Participaciones nominales'!G12*(100/'Índice precios Implicitos PIB'!G14)</f>
        <v>18346.330509804269</v>
      </c>
      <c r="H12" s="13">
        <f>'Participaciones nominales'!H12*(100/'Índice precios Implicitos PIB'!H14)</f>
        <v>18594.407549710479</v>
      </c>
      <c r="I12" s="13">
        <f>'Participaciones nominales'!I12*(100/'Índice precios Implicitos PIB'!I14)</f>
        <v>18526.806660516464</v>
      </c>
      <c r="J12" s="13">
        <f>'Participaciones nominales'!J12*(100/'Índice precios Implicitos PIB'!J14)</f>
        <v>20640.975370714768</v>
      </c>
      <c r="K12" s="13">
        <f>'Participaciones nominales'!K12*(100/'Índice precios Implicitos PIB'!K14)</f>
        <v>22041.78332951033</v>
      </c>
      <c r="L12" s="13">
        <f>'Participaciones nominales'!L12*(100/'Índice precios Implicitos PIB'!L14)</f>
        <v>21690.452961233015</v>
      </c>
      <c r="M12" s="13">
        <f>'Participaciones nominales'!M12*(100/'Índice precios Implicitos PIB'!M14)</f>
        <v>22205.226239711912</v>
      </c>
      <c r="N12" s="13">
        <f>'Participaciones nominales'!N12*(100/'Índice precios Implicitos PIB'!N14)</f>
        <v>24169.724755134292</v>
      </c>
      <c r="O12" s="13">
        <f>'Participaciones nominales'!O12*(100/'Índice precios Implicitos PIB'!O14)</f>
        <v>24586.455988000002</v>
      </c>
      <c r="P12" s="13">
        <f>'Participaciones nominales'!P12*(100/'Índice precios Implicitos PIB'!P14)</f>
        <v>24730.705705863587</v>
      </c>
      <c r="Q12" s="13">
        <f>'Participaciones nominales'!Q12*(100/'Índice precios Implicitos PIB'!Q14)</f>
        <v>23672.531196266897</v>
      </c>
      <c r="R12" s="13">
        <f>'Participaciones nominales'!R12*(100/'Índice precios Implicitos PIB'!R14)</f>
        <v>23970.582693407076</v>
      </c>
      <c r="S12" s="13">
        <f>'Participaciones nominales'!S12*(100/'Índice precios Implicitos PIB'!S14)</f>
        <v>26613.720125566531</v>
      </c>
      <c r="T12" s="13">
        <f>'Participaciones nominales'!T12*(100/'Índice precios Implicitos PIB'!T14)</f>
        <v>27414.158640522346</v>
      </c>
    </row>
    <row r="13" spans="1:20">
      <c r="A13" s="14" t="s">
        <v>10</v>
      </c>
      <c r="B13" s="13">
        <f>'Participaciones nominales'!B13*(100/'Índice precios Implicitos PIB'!B15)</f>
        <v>58559.452278799865</v>
      </c>
      <c r="C13" s="13">
        <f>'Participaciones nominales'!C13*(100/'Índice precios Implicitos PIB'!C15)</f>
        <v>71384.052157214566</v>
      </c>
      <c r="D13" s="13">
        <f>'Participaciones nominales'!D13*(100/'Índice precios Implicitos PIB'!D15)</f>
        <v>66207.228184862615</v>
      </c>
      <c r="E13" s="13">
        <f>'Participaciones nominales'!E13*(100/'Índice precios Implicitos PIB'!E15)</f>
        <v>76290.723610334811</v>
      </c>
      <c r="F13" s="13">
        <f>'Participaciones nominales'!F13*(100/'Índice precios Implicitos PIB'!F15)</f>
        <v>63653.881594244733</v>
      </c>
      <c r="G13" s="13">
        <f>'Participaciones nominales'!G13*(100/'Índice precios Implicitos PIB'!G15)</f>
        <v>69673.708404176854</v>
      </c>
      <c r="H13" s="13">
        <f>'Participaciones nominales'!H13*(100/'Índice precios Implicitos PIB'!H15)</f>
        <v>72580.908046968369</v>
      </c>
      <c r="I13" s="13">
        <f>'Participaciones nominales'!I13*(100/'Índice precios Implicitos PIB'!I15)</f>
        <v>68802.580418513797</v>
      </c>
      <c r="J13" s="13">
        <f>'Participaciones nominales'!J13*(100/'Índice precios Implicitos PIB'!J15)</f>
        <v>70253.137788827808</v>
      </c>
      <c r="K13" s="13">
        <f>'Participaciones nominales'!K13*(100/'Índice precios Implicitos PIB'!K15)</f>
        <v>73451.979242734364</v>
      </c>
      <c r="L13" s="13">
        <f>'Participaciones nominales'!L13*(100/'Índice precios Implicitos PIB'!L15)</f>
        <v>81924.796627469739</v>
      </c>
      <c r="M13" s="13">
        <f>'Participaciones nominales'!M13*(100/'Índice precios Implicitos PIB'!M15)</f>
        <v>87917.382840243867</v>
      </c>
      <c r="N13" s="13">
        <f>'Participaciones nominales'!N13*(100/'Índice precios Implicitos PIB'!N15)</f>
        <v>91412.071347318037</v>
      </c>
      <c r="O13" s="13">
        <f>'Participaciones nominales'!O13*(100/'Índice precios Implicitos PIB'!O15)</f>
        <v>93187.36443377698</v>
      </c>
      <c r="P13" s="13">
        <f>'Participaciones nominales'!P13*(100/'Índice precios Implicitos PIB'!P15)</f>
        <v>90687.813472946014</v>
      </c>
      <c r="Q13" s="13">
        <f>'Participaciones nominales'!Q13*(100/'Índice precios Implicitos PIB'!Q15)</f>
        <v>81066.247151263902</v>
      </c>
      <c r="R13" s="13">
        <f>'Participaciones nominales'!R13*(100/'Índice precios Implicitos PIB'!R15)</f>
        <v>83864.480850950698</v>
      </c>
      <c r="S13" s="13">
        <f>'Participaciones nominales'!S13*(100/'Índice precios Implicitos PIB'!S15)</f>
        <v>88346.382858849305</v>
      </c>
      <c r="T13" s="13">
        <f>'Participaciones nominales'!T13*(100/'Índice precios Implicitos PIB'!T15)</f>
        <v>90890.376949072655</v>
      </c>
    </row>
    <row r="14" spans="1:20">
      <c r="A14" s="14" t="s">
        <v>11</v>
      </c>
      <c r="B14" s="13">
        <f>'Participaciones nominales'!B14*(100/'Índice precios Implicitos PIB'!B16)</f>
        <v>6749.163752934237</v>
      </c>
      <c r="C14" s="13">
        <f>'Participaciones nominales'!C14*(100/'Índice precios Implicitos PIB'!C16)</f>
        <v>7895.2615233923025</v>
      </c>
      <c r="D14" s="13">
        <f>'Participaciones nominales'!D14*(100/'Índice precios Implicitos PIB'!D16)</f>
        <v>7338.7155470559082</v>
      </c>
      <c r="E14" s="13">
        <f>'Participaciones nominales'!E14*(100/'Índice precios Implicitos PIB'!E16)</f>
        <v>8760.5604684462069</v>
      </c>
      <c r="F14" s="13">
        <f>'Participaciones nominales'!F14*(100/'Índice precios Implicitos PIB'!F16)</f>
        <v>7236.6308019732678</v>
      </c>
      <c r="G14" s="13">
        <f>'Participaciones nominales'!G14*(100/'Índice precios Implicitos PIB'!G16)</f>
        <v>8171.9188030409086</v>
      </c>
      <c r="H14" s="13">
        <f>'Participaciones nominales'!H14*(100/'Índice precios Implicitos PIB'!H16)</f>
        <v>8030.89476910949</v>
      </c>
      <c r="I14" s="13">
        <f>'Participaciones nominales'!I14*(100/'Índice precios Implicitos PIB'!I16)</f>
        <v>8132.507020801655</v>
      </c>
      <c r="J14" s="13">
        <f>'Participaciones nominales'!J14*(100/'Índice precios Implicitos PIB'!J16)</f>
        <v>8860.0582032344828</v>
      </c>
      <c r="K14" s="13">
        <f>'Participaciones nominales'!K14*(100/'Índice precios Implicitos PIB'!K16)</f>
        <v>9457.4267486225599</v>
      </c>
      <c r="L14" s="13">
        <f>'Participaciones nominales'!L14*(100/'Índice precios Implicitos PIB'!L16)</f>
        <v>9656.3444431198586</v>
      </c>
      <c r="M14" s="13">
        <f>'Participaciones nominales'!M14*(100/'Índice precios Implicitos PIB'!M16)</f>
        <v>9810.8060149607336</v>
      </c>
      <c r="N14" s="13">
        <f>'Participaciones nominales'!N14*(100/'Índice precios Implicitos PIB'!N16)</f>
        <v>10662.541964154379</v>
      </c>
      <c r="O14" s="13">
        <f>'Participaciones nominales'!O14*(100/'Índice precios Implicitos PIB'!O16)</f>
        <v>11470.446856299999</v>
      </c>
      <c r="P14" s="13">
        <f>'Participaciones nominales'!P14*(100/'Índice precios Implicitos PIB'!P16)</f>
        <v>10627.985658890857</v>
      </c>
      <c r="Q14" s="13">
        <f>'Participaciones nominales'!Q14*(100/'Índice precios Implicitos PIB'!Q16)</f>
        <v>9658.448273928354</v>
      </c>
      <c r="R14" s="13">
        <f>'Participaciones nominales'!R14*(100/'Índice precios Implicitos PIB'!R16)</f>
        <v>10450.498354993095</v>
      </c>
      <c r="S14" s="13">
        <f>'Participaciones nominales'!S14*(100/'Índice precios Implicitos PIB'!S16)</f>
        <v>10418.089117110752</v>
      </c>
      <c r="T14" s="13">
        <f>'Participaciones nominales'!T14*(100/'Índice precios Implicitos PIB'!T16)</f>
        <v>12511.666373686479</v>
      </c>
    </row>
    <row r="15" spans="1:20">
      <c r="A15" s="14" t="s">
        <v>12</v>
      </c>
      <c r="B15" s="13">
        <f>'Participaciones nominales'!B15*(100/'Índice precios Implicitos PIB'!B17)</f>
        <v>20536.780946030689</v>
      </c>
      <c r="C15" s="13">
        <f>'Participaciones nominales'!C15*(100/'Índice precios Implicitos PIB'!C17)</f>
        <v>22584.876608095034</v>
      </c>
      <c r="D15" s="13">
        <f>'Participaciones nominales'!D15*(100/'Índice precios Implicitos PIB'!D17)</f>
        <v>21922.136978383165</v>
      </c>
      <c r="E15" s="13">
        <f>'Participaciones nominales'!E15*(100/'Índice precios Implicitos PIB'!E17)</f>
        <v>27184.615469149649</v>
      </c>
      <c r="F15" s="13">
        <f>'Participaciones nominales'!F15*(100/'Índice precios Implicitos PIB'!F17)</f>
        <v>22032.529556729158</v>
      </c>
      <c r="G15" s="13">
        <f>'Participaciones nominales'!G15*(100/'Índice precios Implicitos PIB'!G17)</f>
        <v>25709.922313736774</v>
      </c>
      <c r="H15" s="13">
        <f>'Participaciones nominales'!H15*(100/'Índice precios Implicitos PIB'!H17)</f>
        <v>27799.517898970775</v>
      </c>
      <c r="I15" s="13">
        <f>'Participaciones nominales'!I15*(100/'Índice precios Implicitos PIB'!I17)</f>
        <v>27254.944495188287</v>
      </c>
      <c r="J15" s="13">
        <f>'Participaciones nominales'!J15*(100/'Índice precios Implicitos PIB'!J17)</f>
        <v>29384.027629355907</v>
      </c>
      <c r="K15" s="13">
        <f>'Participaciones nominales'!K15*(100/'Índice precios Implicitos PIB'!K17)</f>
        <v>31071.045593607181</v>
      </c>
      <c r="L15" s="13">
        <f>'Participaciones nominales'!L15*(100/'Índice precios Implicitos PIB'!L17)</f>
        <v>32172.998454539033</v>
      </c>
      <c r="M15" s="13">
        <f>'Participaciones nominales'!M15*(100/'Índice precios Implicitos PIB'!M17)</f>
        <v>34153.485299651817</v>
      </c>
      <c r="N15" s="13">
        <f>'Participaciones nominales'!N15*(100/'Índice precios Implicitos PIB'!N17)</f>
        <v>35113.494487436255</v>
      </c>
      <c r="O15" s="13">
        <f>'Participaciones nominales'!O15*(100/'Índice precios Implicitos PIB'!O17)</f>
        <v>35992.359834000003</v>
      </c>
      <c r="P15" s="13">
        <f>'Participaciones nominales'!P15*(100/'Índice precios Implicitos PIB'!P17)</f>
        <v>37847.110522527117</v>
      </c>
      <c r="Q15" s="13">
        <f>'Participaciones nominales'!Q15*(100/'Índice precios Implicitos PIB'!Q17)</f>
        <v>33439.609645947239</v>
      </c>
      <c r="R15" s="13">
        <f>'Participaciones nominales'!R15*(100/'Índice precios Implicitos PIB'!R17)</f>
        <v>34636.389492976115</v>
      </c>
      <c r="S15" s="13">
        <f>'Participaciones nominales'!S15*(100/'Índice precios Implicitos PIB'!S17)</f>
        <v>40793.200421405105</v>
      </c>
      <c r="T15" s="13">
        <f>'Participaciones nominales'!T15*(100/'Índice precios Implicitos PIB'!T17)</f>
        <v>41596.738246699424</v>
      </c>
    </row>
    <row r="16" spans="1:20">
      <c r="A16" s="14" t="s">
        <v>13</v>
      </c>
      <c r="B16" s="13">
        <f>'Participaciones nominales'!B16*(100/'Índice precios Implicitos PIB'!B18)</f>
        <v>11162.237933575498</v>
      </c>
      <c r="C16" s="13">
        <f>'Participaciones nominales'!C16*(100/'Índice precios Implicitos PIB'!C18)</f>
        <v>12053.090724505271</v>
      </c>
      <c r="D16" s="13">
        <f>'Participaciones nominales'!D16*(100/'Índice precios Implicitos PIB'!D18)</f>
        <v>11417.249799633439</v>
      </c>
      <c r="E16" s="13">
        <f>'Participaciones nominales'!E16*(100/'Índice precios Implicitos PIB'!E18)</f>
        <v>14863.405266885531</v>
      </c>
      <c r="F16" s="13">
        <f>'Participaciones nominales'!F16*(100/'Índice precios Implicitos PIB'!F18)</f>
        <v>11877.847818261631</v>
      </c>
      <c r="G16" s="13">
        <f>'Participaciones nominales'!G16*(100/'Índice precios Implicitos PIB'!G18)</f>
        <v>13869.280983155784</v>
      </c>
      <c r="H16" s="13">
        <f>'Participaciones nominales'!H16*(100/'Índice precios Implicitos PIB'!H18)</f>
        <v>15255.301185031165</v>
      </c>
      <c r="I16" s="13">
        <f>'Participaciones nominales'!I16*(100/'Índice precios Implicitos PIB'!I18)</f>
        <v>15198.754769410691</v>
      </c>
      <c r="J16" s="13">
        <f>'Participaciones nominales'!J16*(100/'Índice precios Implicitos PIB'!J18)</f>
        <v>15698.035535743395</v>
      </c>
      <c r="K16" s="13">
        <f>'Participaciones nominales'!K16*(100/'Índice precios Implicitos PIB'!K18)</f>
        <v>16970.263766086297</v>
      </c>
      <c r="L16" s="13">
        <f>'Participaciones nominales'!L16*(100/'Índice precios Implicitos PIB'!L18)</f>
        <v>17384.433442072477</v>
      </c>
      <c r="M16" s="13">
        <f>'Participaciones nominales'!M16*(100/'Índice precios Implicitos PIB'!M18)</f>
        <v>17647.305344969231</v>
      </c>
      <c r="N16" s="13">
        <f>'Participaciones nominales'!N16*(100/'Índice precios Implicitos PIB'!N18)</f>
        <v>17815.483499746122</v>
      </c>
      <c r="O16" s="13">
        <f>'Participaciones nominales'!O16*(100/'Índice precios Implicitos PIB'!O18)</f>
        <v>20259.191712</v>
      </c>
      <c r="P16" s="13">
        <f>'Participaciones nominales'!P16*(100/'Índice precios Implicitos PIB'!P18)</f>
        <v>19305.809206320595</v>
      </c>
      <c r="Q16" s="13">
        <f>'Participaciones nominales'!Q16*(100/'Índice precios Implicitos PIB'!Q18)</f>
        <v>17727.069989594089</v>
      </c>
      <c r="R16" s="13">
        <f>'Participaciones nominales'!R16*(100/'Índice precios Implicitos PIB'!R18)</f>
        <v>17909.797118672559</v>
      </c>
      <c r="S16" s="13">
        <f>'Participaciones nominales'!S16*(100/'Índice precios Implicitos PIB'!S18)</f>
        <v>19800.571218039102</v>
      </c>
      <c r="T16" s="13">
        <f>'Participaciones nominales'!T16*(100/'Índice precios Implicitos PIB'!T18)</f>
        <v>19612.285119608579</v>
      </c>
    </row>
    <row r="17" spans="1:20">
      <c r="A17" s="14" t="s">
        <v>14</v>
      </c>
      <c r="B17" s="13">
        <f>'Participaciones nominales'!B17*(100/'Índice precios Implicitos PIB'!B19)</f>
        <v>13253.365696286886</v>
      </c>
      <c r="C17" s="13">
        <f>'Participaciones nominales'!C17*(100/'Índice precios Implicitos PIB'!C19)</f>
        <v>12825.636642761692</v>
      </c>
      <c r="D17" s="13">
        <f>'Participaciones nominales'!D17*(100/'Índice precios Implicitos PIB'!D19)</f>
        <v>12796.179966268821</v>
      </c>
      <c r="E17" s="13">
        <f>'Participaciones nominales'!E17*(100/'Índice precios Implicitos PIB'!E19)</f>
        <v>15280.533114005864</v>
      </c>
      <c r="F17" s="13">
        <f>'Participaciones nominales'!F17*(100/'Índice precios Implicitos PIB'!F19)</f>
        <v>13601.384363558414</v>
      </c>
      <c r="G17" s="13">
        <f>'Participaciones nominales'!G17*(100/'Índice precios Implicitos PIB'!G19)</f>
        <v>14305.980933609078</v>
      </c>
      <c r="H17" s="13">
        <f>'Participaciones nominales'!H17*(100/'Índice precios Implicitos PIB'!H19)</f>
        <v>15173.51777806851</v>
      </c>
      <c r="I17" s="13">
        <f>'Participaciones nominales'!I17*(100/'Índice precios Implicitos PIB'!I19)</f>
        <v>14868.171091365184</v>
      </c>
      <c r="J17" s="13">
        <f>'Participaciones nominales'!J17*(100/'Índice precios Implicitos PIB'!J19)</f>
        <v>16184.107371575372</v>
      </c>
      <c r="K17" s="13">
        <f>'Participaciones nominales'!K17*(100/'Índice precios Implicitos PIB'!K19)</f>
        <v>15861.633826979842</v>
      </c>
      <c r="L17" s="13">
        <f>'Participaciones nominales'!L17*(100/'Índice precios Implicitos PIB'!L19)</f>
        <v>15593.123188392292</v>
      </c>
      <c r="M17" s="13">
        <f>'Participaciones nominales'!M17*(100/'Índice precios Implicitos PIB'!M19)</f>
        <v>17348.930598986506</v>
      </c>
      <c r="N17" s="13">
        <f>'Participaciones nominales'!N17*(100/'Índice precios Implicitos PIB'!N19)</f>
        <v>17004.383792910638</v>
      </c>
      <c r="O17" s="13">
        <f>'Participaciones nominales'!O17*(100/'Índice precios Implicitos PIB'!O19)</f>
        <v>16368.977177000001</v>
      </c>
      <c r="P17" s="13">
        <f>'Participaciones nominales'!P17*(100/'Índice precios Implicitos PIB'!P19)</f>
        <v>17482.44251544902</v>
      </c>
      <c r="Q17" s="13">
        <f>'Participaciones nominales'!Q17*(100/'Índice precios Implicitos PIB'!Q19)</f>
        <v>15418.113205061716</v>
      </c>
      <c r="R17" s="13">
        <f>'Participaciones nominales'!R17*(100/'Índice precios Implicitos PIB'!R19)</f>
        <v>15326.679605467829</v>
      </c>
      <c r="S17" s="13">
        <f>'Participaciones nominales'!S17*(100/'Índice precios Implicitos PIB'!S19)</f>
        <v>17437.254647918166</v>
      </c>
      <c r="T17" s="13">
        <f>'Participaciones nominales'!T17*(100/'Índice precios Implicitos PIB'!T19)</f>
        <v>18795.36188119998</v>
      </c>
    </row>
    <row r="18" spans="1:20">
      <c r="A18" s="14" t="s">
        <v>15</v>
      </c>
      <c r="B18" s="13">
        <f>'Participaciones nominales'!B18*(100/'Índice precios Implicitos PIB'!B20)</f>
        <v>33235.828521872405</v>
      </c>
      <c r="C18" s="13">
        <f>'Participaciones nominales'!C18*(100/'Índice precios Implicitos PIB'!C20)</f>
        <v>38839.076362041669</v>
      </c>
      <c r="D18" s="13">
        <f>'Participaciones nominales'!D18*(100/'Índice precios Implicitos PIB'!D20)</f>
        <v>37936.18501265056</v>
      </c>
      <c r="E18" s="13">
        <f>'Participaciones nominales'!E18*(100/'Índice precios Implicitos PIB'!E20)</f>
        <v>45296.304948107005</v>
      </c>
      <c r="F18" s="13">
        <f>'Participaciones nominales'!F18*(100/'Índice precios Implicitos PIB'!F20)</f>
        <v>37151.917179178548</v>
      </c>
      <c r="G18" s="13">
        <f>'Participaciones nominales'!G18*(100/'Índice precios Implicitos PIB'!G20)</f>
        <v>41630.665849825673</v>
      </c>
      <c r="H18" s="13">
        <f>'Participaciones nominales'!H18*(100/'Índice precios Implicitos PIB'!H20)</f>
        <v>44011.140596522775</v>
      </c>
      <c r="I18" s="13">
        <f>'Participaciones nominales'!I18*(100/'Índice precios Implicitos PIB'!I20)</f>
        <v>42328.581618335462</v>
      </c>
      <c r="J18" s="13">
        <f>'Participaciones nominales'!J18*(100/'Índice precios Implicitos PIB'!J20)</f>
        <v>43757.910124899667</v>
      </c>
      <c r="K18" s="13">
        <f>'Participaciones nominales'!K18*(100/'Índice precios Implicitos PIB'!K20)</f>
        <v>46176.729775857209</v>
      </c>
      <c r="L18" s="13">
        <f>'Participaciones nominales'!L18*(100/'Índice precios Implicitos PIB'!L20)</f>
        <v>48520.14226259102</v>
      </c>
      <c r="M18" s="13">
        <f>'Participaciones nominales'!M18*(100/'Índice precios Implicitos PIB'!M20)</f>
        <v>51176.598259176702</v>
      </c>
      <c r="N18" s="13">
        <f>'Participaciones nominales'!N18*(100/'Índice precios Implicitos PIB'!N20)</f>
        <v>54951.995785749823</v>
      </c>
      <c r="O18" s="13">
        <f>'Participaciones nominales'!O18*(100/'Índice precios Implicitos PIB'!O20)</f>
        <v>55571.877218000001</v>
      </c>
      <c r="P18" s="13">
        <f>'Participaciones nominales'!P18*(100/'Índice precios Implicitos PIB'!P20)</f>
        <v>54812.952653153676</v>
      </c>
      <c r="Q18" s="13">
        <f>'Participaciones nominales'!Q18*(100/'Índice precios Implicitos PIB'!Q20)</f>
        <v>49926.50237065048</v>
      </c>
      <c r="R18" s="13">
        <f>'Participaciones nominales'!R18*(100/'Índice precios Implicitos PIB'!R20)</f>
        <v>52833.862564512565</v>
      </c>
      <c r="S18" s="13">
        <f>'Participaciones nominales'!S18*(100/'Índice precios Implicitos PIB'!S20)</f>
        <v>56999.9816614171</v>
      </c>
      <c r="T18" s="13">
        <f>'Participaciones nominales'!T18*(100/'Índice precios Implicitos PIB'!T20)</f>
        <v>59102.183042782432</v>
      </c>
    </row>
    <row r="19" spans="1:20">
      <c r="A19" s="14" t="s">
        <v>16</v>
      </c>
      <c r="B19" s="13">
        <f>'Participaciones nominales'!B19*(100/'Índice precios Implicitos PIB'!B21)</f>
        <v>59834.677285225269</v>
      </c>
      <c r="C19" s="13">
        <f>'Participaciones nominales'!C19*(100/'Índice precios Implicitos PIB'!C21)</f>
        <v>68537.869984291086</v>
      </c>
      <c r="D19" s="13">
        <f>'Participaciones nominales'!D19*(100/'Índice precios Implicitos PIB'!D21)</f>
        <v>66155.682322150373</v>
      </c>
      <c r="E19" s="13">
        <f>'Participaciones nominales'!E19*(100/'Índice precios Implicitos PIB'!E21)</f>
        <v>82060.68765191178</v>
      </c>
      <c r="F19" s="13">
        <f>'Participaciones nominales'!F19*(100/'Índice precios Implicitos PIB'!F21)</f>
        <v>64932.56032191855</v>
      </c>
      <c r="G19" s="13">
        <f>'Participaciones nominales'!G19*(100/'Índice precios Implicitos PIB'!G21)</f>
        <v>75960.995113617348</v>
      </c>
      <c r="H19" s="13">
        <f>'Participaciones nominales'!H19*(100/'Índice precios Implicitos PIB'!H21)</f>
        <v>80830.308926692858</v>
      </c>
      <c r="I19" s="13">
        <f>'Participaciones nominales'!I19*(100/'Índice precios Implicitos PIB'!I21)</f>
        <v>79710.757427396689</v>
      </c>
      <c r="J19" s="13">
        <f>'Participaciones nominales'!J19*(100/'Índice precios Implicitos PIB'!J21)</f>
        <v>84029.629786167978</v>
      </c>
      <c r="K19" s="13">
        <f>'Participaciones nominales'!K19*(100/'Índice precios Implicitos PIB'!K21)</f>
        <v>89501.273406522552</v>
      </c>
      <c r="L19" s="13">
        <f>'Participaciones nominales'!L19*(100/'Índice precios Implicitos PIB'!L21)</f>
        <v>92817.04135170966</v>
      </c>
      <c r="M19" s="13">
        <f>'Participaciones nominales'!M19*(100/'Índice precios Implicitos PIB'!M21)</f>
        <v>95567.50843862255</v>
      </c>
      <c r="N19" s="13">
        <f>'Participaciones nominales'!N19*(100/'Índice precios Implicitos PIB'!N21)</f>
        <v>105863.43950401616</v>
      </c>
      <c r="O19" s="13">
        <f>'Participaciones nominales'!O19*(100/'Índice precios Implicitos PIB'!O21)</f>
        <v>115582.108343</v>
      </c>
      <c r="P19" s="13">
        <f>'Participaciones nominales'!P19*(100/'Índice precios Implicitos PIB'!P21)</f>
        <v>116621.3053407789</v>
      </c>
      <c r="Q19" s="13">
        <f>'Participaciones nominales'!Q19*(100/'Índice precios Implicitos PIB'!Q21)</f>
        <v>105045.4084452543</v>
      </c>
      <c r="R19" s="13">
        <f>'Participaciones nominales'!R19*(100/'Índice precios Implicitos PIB'!R21)</f>
        <v>106592.91500401108</v>
      </c>
      <c r="S19" s="13">
        <f>'Participaciones nominales'!S19*(100/'Índice precios Implicitos PIB'!S21)</f>
        <v>116621.85443448975</v>
      </c>
      <c r="T19" s="13">
        <f>'Participaciones nominales'!T19*(100/'Índice precios Implicitos PIB'!T21)</f>
        <v>118797.05591660657</v>
      </c>
    </row>
    <row r="20" spans="1:20">
      <c r="A20" s="14" t="s">
        <v>17</v>
      </c>
      <c r="B20" s="13">
        <f>'Participaciones nominales'!B20*(100/'Índice precios Implicitos PIB'!B22)</f>
        <v>16884.23996229046</v>
      </c>
      <c r="C20" s="13">
        <f>'Participaciones nominales'!C20*(100/'Índice precios Implicitos PIB'!C22)</f>
        <v>18843.983825941352</v>
      </c>
      <c r="D20" s="13">
        <f>'Participaciones nominales'!D20*(100/'Índice precios Implicitos PIB'!D22)</f>
        <v>17698.226092437806</v>
      </c>
      <c r="E20" s="13">
        <f>'Participaciones nominales'!E20*(100/'Índice precios Implicitos PIB'!E22)</f>
        <v>21831.832416583984</v>
      </c>
      <c r="F20" s="13">
        <f>'Participaciones nominales'!F20*(100/'Índice precios Implicitos PIB'!F22)</f>
        <v>17328.401011943712</v>
      </c>
      <c r="G20" s="13">
        <f>'Participaciones nominales'!G20*(100/'Índice precios Implicitos PIB'!G22)</f>
        <v>20298.43497075087</v>
      </c>
      <c r="H20" s="13">
        <f>'Participaciones nominales'!H20*(100/'Índice precios Implicitos PIB'!H22)</f>
        <v>20823.132825572542</v>
      </c>
      <c r="I20" s="13">
        <f>'Participaciones nominales'!I20*(100/'Índice precios Implicitos PIB'!I22)</f>
        <v>20888.015343317908</v>
      </c>
      <c r="J20" s="13">
        <f>'Participaciones nominales'!J20*(100/'Índice precios Implicitos PIB'!J22)</f>
        <v>22304.377980531754</v>
      </c>
      <c r="K20" s="13">
        <f>'Participaciones nominales'!K20*(100/'Índice precios Implicitos PIB'!K22)</f>
        <v>23191.366940104734</v>
      </c>
      <c r="L20" s="13">
        <f>'Participaciones nominales'!L20*(100/'Índice precios Implicitos PIB'!L22)</f>
        <v>23781.826872426565</v>
      </c>
      <c r="M20" s="13">
        <f>'Participaciones nominales'!M20*(100/'Índice precios Implicitos PIB'!M22)</f>
        <v>24892.41187192488</v>
      </c>
      <c r="N20" s="13">
        <f>'Participaciones nominales'!N20*(100/'Índice precios Implicitos PIB'!N22)</f>
        <v>24774.27218937509</v>
      </c>
      <c r="O20" s="13">
        <f>'Participaciones nominales'!O20*(100/'Índice precios Implicitos PIB'!O22)</f>
        <v>27182.415986</v>
      </c>
      <c r="P20" s="13">
        <f>'Participaciones nominales'!P20*(100/'Índice precios Implicitos PIB'!P22)</f>
        <v>27287.272562071619</v>
      </c>
      <c r="Q20" s="13">
        <f>'Participaciones nominales'!Q20*(100/'Índice precios Implicitos PIB'!Q22)</f>
        <v>24154.90051243698</v>
      </c>
      <c r="R20" s="13">
        <f>'Participaciones nominales'!R20*(100/'Índice precios Implicitos PIB'!R22)</f>
        <v>26111.823143162765</v>
      </c>
      <c r="S20" s="13">
        <f>'Participaciones nominales'!S20*(100/'Índice precios Implicitos PIB'!S22)</f>
        <v>27746.967404729039</v>
      </c>
      <c r="T20" s="13">
        <f>'Participaciones nominales'!T20*(100/'Índice precios Implicitos PIB'!T22)</f>
        <v>28879.948537228818</v>
      </c>
    </row>
    <row r="21" spans="1:20">
      <c r="A21" s="14" t="s">
        <v>18</v>
      </c>
      <c r="B21" s="13">
        <f>'Participaciones nominales'!B21*(100/'Índice precios Implicitos PIB'!B23)</f>
        <v>7528.4116063986185</v>
      </c>
      <c r="C21" s="13">
        <f>'Participaciones nominales'!C21*(100/'Índice precios Implicitos PIB'!C23)</f>
        <v>8251.0669626582076</v>
      </c>
      <c r="D21" s="13">
        <f>'Participaciones nominales'!D21*(100/'Índice precios Implicitos PIB'!D23)</f>
        <v>7807.360302254212</v>
      </c>
      <c r="E21" s="13">
        <f>'Participaciones nominales'!E21*(100/'Índice precios Implicitos PIB'!E23)</f>
        <v>9538.0158622642848</v>
      </c>
      <c r="F21" s="13">
        <f>'Participaciones nominales'!F21*(100/'Índice precios Implicitos PIB'!F23)</f>
        <v>7808.3324818230185</v>
      </c>
      <c r="G21" s="13">
        <f>'Participaciones nominales'!G21*(100/'Índice precios Implicitos PIB'!G23)</f>
        <v>8865.4487728537861</v>
      </c>
      <c r="H21" s="13">
        <f>'Participaciones nominales'!H21*(100/'Índice precios Implicitos PIB'!H23)</f>
        <v>9730.1075792203719</v>
      </c>
      <c r="I21" s="13">
        <f>'Participaciones nominales'!I21*(100/'Índice precios Implicitos PIB'!I23)</f>
        <v>9346.8451052846467</v>
      </c>
      <c r="J21" s="13">
        <f>'Participaciones nominales'!J21*(100/'Índice precios Implicitos PIB'!J23)</f>
        <v>9792.8263604676977</v>
      </c>
      <c r="K21" s="13">
        <f>'Participaciones nominales'!K21*(100/'Índice precios Implicitos PIB'!K23)</f>
        <v>10520.590078608724</v>
      </c>
      <c r="L21" s="13">
        <f>'Participaciones nominales'!L21*(100/'Índice precios Implicitos PIB'!L23)</f>
        <v>10557.125322019911</v>
      </c>
      <c r="M21" s="13">
        <f>'Participaciones nominales'!M21*(100/'Índice precios Implicitos PIB'!M23)</f>
        <v>10219.677950147674</v>
      </c>
      <c r="N21" s="13">
        <f>'Participaciones nominales'!N21*(100/'Índice precios Implicitos PIB'!N23)</f>
        <v>11001.085701271084</v>
      </c>
      <c r="O21" s="13">
        <f>'Participaciones nominales'!O21*(100/'Índice precios Implicitos PIB'!O23)</f>
        <v>11307.1658056</v>
      </c>
      <c r="P21" s="13">
        <f>'Participaciones nominales'!P21*(100/'Índice precios Implicitos PIB'!P23)</f>
        <v>11515.952568883396</v>
      </c>
      <c r="Q21" s="13">
        <f>'Participaciones nominales'!Q21*(100/'Índice precios Implicitos PIB'!Q23)</f>
        <v>10195.394040292251</v>
      </c>
      <c r="R21" s="13">
        <f>'Participaciones nominales'!R21*(100/'Índice precios Implicitos PIB'!R23)</f>
        <v>10736.550428829818</v>
      </c>
      <c r="S21" s="13">
        <f>'Participaciones nominales'!S21*(100/'Índice precios Implicitos PIB'!S23)</f>
        <v>11613.394445759901</v>
      </c>
      <c r="T21" s="13">
        <f>'Participaciones nominales'!T21*(100/'Índice precios Implicitos PIB'!T23)</f>
        <v>11924.071571976816</v>
      </c>
    </row>
    <row r="22" spans="1:20">
      <c r="A22" s="14" t="s">
        <v>19</v>
      </c>
      <c r="B22" s="13">
        <f>'Participaciones nominales'!B22*(100/'Índice precios Implicitos PIB'!B24)</f>
        <v>5485.9665913495292</v>
      </c>
      <c r="C22" s="13">
        <f>'Participaciones nominales'!C22*(100/'Índice precios Implicitos PIB'!C24)</f>
        <v>5990.389621445539</v>
      </c>
      <c r="D22" s="13">
        <f>'Participaciones nominales'!D22*(100/'Índice precios Implicitos PIB'!D24)</f>
        <v>5875.3915980311285</v>
      </c>
      <c r="E22" s="13">
        <f>'Participaciones nominales'!E22*(100/'Índice precios Implicitos PIB'!E24)</f>
        <v>6929.6884364168782</v>
      </c>
      <c r="F22" s="13">
        <f>'Participaciones nominales'!F22*(100/'Índice precios Implicitos PIB'!F24)</f>
        <v>6139.1994429990882</v>
      </c>
      <c r="G22" s="13">
        <f>'Participaciones nominales'!G22*(100/'Índice precios Implicitos PIB'!G24)</f>
        <v>6565.2174492143058</v>
      </c>
      <c r="H22" s="13">
        <f>'Participaciones nominales'!H22*(100/'Índice precios Implicitos PIB'!H24)</f>
        <v>6718.9434539239946</v>
      </c>
      <c r="I22" s="13">
        <f>'Participaciones nominales'!I22*(100/'Índice precios Implicitos PIB'!I24)</f>
        <v>6706.1328645215735</v>
      </c>
      <c r="J22" s="13">
        <f>'Participaciones nominales'!J22*(100/'Índice precios Implicitos PIB'!J24)</f>
        <v>7018.0828541143974</v>
      </c>
      <c r="K22" s="13">
        <f>'Participaciones nominales'!K22*(100/'Índice precios Implicitos PIB'!K24)</f>
        <v>7424.6952642474525</v>
      </c>
      <c r="L22" s="13">
        <f>'Participaciones nominales'!L22*(100/'Índice precios Implicitos PIB'!L24)</f>
        <v>7558.5794978501717</v>
      </c>
      <c r="M22" s="13">
        <f>'Participaciones nominales'!M22*(100/'Índice precios Implicitos PIB'!M24)</f>
        <v>7846.6749034418481</v>
      </c>
      <c r="N22" s="13">
        <f>'Participaciones nominales'!N22*(100/'Índice precios Implicitos PIB'!N24)</f>
        <v>8283.1019352717303</v>
      </c>
      <c r="O22" s="13">
        <f>'Participaciones nominales'!O22*(100/'Índice precios Implicitos PIB'!O24)</f>
        <v>7981.1333255</v>
      </c>
      <c r="P22" s="13">
        <f>'Participaciones nominales'!P22*(100/'Índice precios Implicitos PIB'!P24)</f>
        <v>8504.757393079537</v>
      </c>
      <c r="Q22" s="13">
        <f>'Participaciones nominales'!Q22*(100/'Índice precios Implicitos PIB'!Q24)</f>
        <v>7261.9798861801382</v>
      </c>
      <c r="R22" s="13">
        <f>'Participaciones nominales'!R22*(100/'Índice precios Implicitos PIB'!R24)</f>
        <v>7148.5277083656492</v>
      </c>
      <c r="S22" s="13">
        <f>'Participaciones nominales'!S22*(100/'Índice precios Implicitos PIB'!S24)</f>
        <v>8092.5934009603779</v>
      </c>
      <c r="T22" s="13">
        <f>'Participaciones nominales'!T22*(100/'Índice precios Implicitos PIB'!T24)</f>
        <v>8655.7657332387589</v>
      </c>
    </row>
    <row r="23" spans="1:20">
      <c r="A23" s="14" t="s">
        <v>20</v>
      </c>
      <c r="B23" s="13">
        <f>'Participaciones nominales'!B23*(100/'Índice precios Implicitos PIB'!B25)</f>
        <v>25309.580406378889</v>
      </c>
      <c r="C23" s="13">
        <f>'Participaciones nominales'!C23*(100/'Índice precios Implicitos PIB'!C25)</f>
        <v>28100.711954905928</v>
      </c>
      <c r="D23" s="13">
        <f>'Participaciones nominales'!D23*(100/'Índice precios Implicitos PIB'!D25)</f>
        <v>27652.961363376133</v>
      </c>
      <c r="E23" s="13">
        <f>'Participaciones nominales'!E23*(100/'Índice precios Implicitos PIB'!E25)</f>
        <v>33586.038518692985</v>
      </c>
      <c r="F23" s="13">
        <f>'Participaciones nominales'!F23*(100/'Índice precios Implicitos PIB'!F25)</f>
        <v>27473.756960233866</v>
      </c>
      <c r="G23" s="13">
        <f>'Participaciones nominales'!G23*(100/'Índice precios Implicitos PIB'!G25)</f>
        <v>30101.945670263078</v>
      </c>
      <c r="H23" s="13">
        <f>'Participaciones nominales'!H23*(100/'Índice precios Implicitos PIB'!H25)</f>
        <v>32217.940066932108</v>
      </c>
      <c r="I23" s="13">
        <f>'Participaciones nominales'!I23*(100/'Índice precios Implicitos PIB'!I25)</f>
        <v>30644.260691190259</v>
      </c>
      <c r="J23" s="13">
        <f>'Participaciones nominales'!J23*(100/'Índice precios Implicitos PIB'!J25)</f>
        <v>32075.469860423509</v>
      </c>
      <c r="K23" s="13">
        <f>'Participaciones nominales'!K23*(100/'Índice precios Implicitos PIB'!K25)</f>
        <v>34250.618868257145</v>
      </c>
      <c r="L23" s="13">
        <f>'Participaciones nominales'!L23*(100/'Índice precios Implicitos PIB'!L25)</f>
        <v>34724.333003284402</v>
      </c>
      <c r="M23" s="13">
        <f>'Participaciones nominales'!M23*(100/'Índice precios Implicitos PIB'!M25)</f>
        <v>37796.38568504982</v>
      </c>
      <c r="N23" s="13">
        <f>'Participaciones nominales'!N23*(100/'Índice precios Implicitos PIB'!N25)</f>
        <v>38249.023145558342</v>
      </c>
      <c r="O23" s="13">
        <f>'Participaciones nominales'!O23*(100/'Índice precios Implicitos PIB'!O25)</f>
        <v>39326.113168000003</v>
      </c>
      <c r="P23" s="13">
        <f>'Participaciones nominales'!P23*(100/'Índice precios Implicitos PIB'!P25)</f>
        <v>40582.920916414208</v>
      </c>
      <c r="Q23" s="13">
        <f>'Participaciones nominales'!Q23*(100/'Índice precios Implicitos PIB'!Q25)</f>
        <v>36943.026304931402</v>
      </c>
      <c r="R23" s="13">
        <f>'Participaciones nominales'!R23*(100/'Índice precios Implicitos PIB'!R25)</f>
        <v>40787.693120084718</v>
      </c>
      <c r="S23" s="13">
        <f>'Participaciones nominales'!S23*(100/'Índice precios Implicitos PIB'!S25)</f>
        <v>45005.8321071932</v>
      </c>
      <c r="T23" s="13">
        <f>'Participaciones nominales'!T23*(100/'Índice precios Implicitos PIB'!T25)</f>
        <v>49540.288026371709</v>
      </c>
    </row>
    <row r="24" spans="1:20">
      <c r="A24" s="14" t="s">
        <v>21</v>
      </c>
      <c r="B24" s="13">
        <f>'Participaciones nominales'!B24*(100/'Índice precios Implicitos PIB'!B26)</f>
        <v>17074.442846194379</v>
      </c>
      <c r="C24" s="13">
        <f>'Participaciones nominales'!C24*(100/'Índice precios Implicitos PIB'!C26)</f>
        <v>15918.812875989801</v>
      </c>
      <c r="D24" s="13">
        <f>'Participaciones nominales'!D24*(100/'Índice precios Implicitos PIB'!D26)</f>
        <v>15817.296866035696</v>
      </c>
      <c r="E24" s="13">
        <f>'Participaciones nominales'!E24*(100/'Índice precios Implicitos PIB'!E26)</f>
        <v>19627.64950011843</v>
      </c>
      <c r="F24" s="13">
        <f>'Participaciones nominales'!F24*(100/'Índice precios Implicitos PIB'!F26)</f>
        <v>17010.166536502849</v>
      </c>
      <c r="G24" s="13">
        <f>'Participaciones nominales'!G24*(100/'Índice precios Implicitos PIB'!G26)</f>
        <v>18535.00444266896</v>
      </c>
      <c r="H24" s="13">
        <f>'Participaciones nominales'!H24*(100/'Índice precios Implicitos PIB'!H26)</f>
        <v>19423.927359428915</v>
      </c>
      <c r="I24" s="13">
        <f>'Participaciones nominales'!I24*(100/'Índice precios Implicitos PIB'!I26)</f>
        <v>18847.341157416231</v>
      </c>
      <c r="J24" s="13">
        <f>'Participaciones nominales'!J24*(100/'Índice precios Implicitos PIB'!J26)</f>
        <v>21696.812552693827</v>
      </c>
      <c r="K24" s="13">
        <f>'Participaciones nominales'!K24*(100/'Índice precios Implicitos PIB'!K26)</f>
        <v>22326.919692441104</v>
      </c>
      <c r="L24" s="13">
        <f>'Participaciones nominales'!L24*(100/'Índice precios Implicitos PIB'!L26)</f>
        <v>20700.310961082818</v>
      </c>
      <c r="M24" s="13">
        <f>'Participaciones nominales'!M24*(100/'Índice precios Implicitos PIB'!M26)</f>
        <v>22739.799102369809</v>
      </c>
      <c r="N24" s="13">
        <f>'Participaciones nominales'!N24*(100/'Índice precios Implicitos PIB'!N26)</f>
        <v>20955.561719907932</v>
      </c>
      <c r="O24" s="13">
        <f>'Participaciones nominales'!O24*(100/'Índice precios Implicitos PIB'!O26)</f>
        <v>21536.217224</v>
      </c>
      <c r="P24" s="13">
        <f>'Participaciones nominales'!P24*(100/'Índice precios Implicitos PIB'!P26)</f>
        <v>21979.272914462614</v>
      </c>
      <c r="Q24" s="13">
        <f>'Participaciones nominales'!Q24*(100/'Índice precios Implicitos PIB'!Q26)</f>
        <v>20076.918540250008</v>
      </c>
      <c r="R24" s="13">
        <f>'Participaciones nominales'!R24*(100/'Índice precios Implicitos PIB'!R26)</f>
        <v>19887.108332204945</v>
      </c>
      <c r="S24" s="13">
        <f>'Participaciones nominales'!S24*(100/'Índice precios Implicitos PIB'!S26)</f>
        <v>25605.128024734877</v>
      </c>
      <c r="T24" s="13">
        <f>'Participaciones nominales'!T24*(100/'Índice precios Implicitos PIB'!T26)</f>
        <v>23742.09904526734</v>
      </c>
    </row>
    <row r="25" spans="1:20">
      <c r="A25" s="14" t="s">
        <v>22</v>
      </c>
      <c r="B25" s="13">
        <f>'Participaciones nominales'!B25*(100/'Índice precios Implicitos PIB'!B27)</f>
        <v>20902.864606042378</v>
      </c>
      <c r="C25" s="13">
        <f>'Participaciones nominales'!C25*(100/'Índice precios Implicitos PIB'!C27)</f>
        <v>23346.449497521942</v>
      </c>
      <c r="D25" s="13">
        <f>'Participaciones nominales'!D25*(100/'Índice precios Implicitos PIB'!D27)</f>
        <v>22504.757299753714</v>
      </c>
      <c r="E25" s="13">
        <f>'Participaciones nominales'!E25*(100/'Índice precios Implicitos PIB'!E27)</f>
        <v>27836.831607623648</v>
      </c>
      <c r="F25" s="13">
        <f>'Participaciones nominales'!F25*(100/'Índice precios Implicitos PIB'!F27)</f>
        <v>21965.634627414674</v>
      </c>
      <c r="G25" s="13">
        <f>'Participaciones nominales'!G25*(100/'Índice precios Implicitos PIB'!G27)</f>
        <v>26651.534599715669</v>
      </c>
      <c r="H25" s="13">
        <f>'Participaciones nominales'!H25*(100/'Índice precios Implicitos PIB'!H27)</f>
        <v>27078.804602977529</v>
      </c>
      <c r="I25" s="13">
        <f>'Participaciones nominales'!I25*(100/'Índice precios Implicitos PIB'!I27)</f>
        <v>27722.364950148116</v>
      </c>
      <c r="J25" s="13">
        <f>'Participaciones nominales'!J25*(100/'Índice precios Implicitos PIB'!J27)</f>
        <v>29688.251295421076</v>
      </c>
      <c r="K25" s="13">
        <f>'Participaciones nominales'!K25*(100/'Índice precios Implicitos PIB'!K27)</f>
        <v>31536.875303495104</v>
      </c>
      <c r="L25" s="13">
        <f>'Participaciones nominales'!L25*(100/'Índice precios Implicitos PIB'!L27)</f>
        <v>31871.482569376032</v>
      </c>
      <c r="M25" s="13">
        <f>'Participaciones nominales'!M25*(100/'Índice precios Implicitos PIB'!M27)</f>
        <v>32653.935410996855</v>
      </c>
      <c r="N25" s="13">
        <f>'Participaciones nominales'!N25*(100/'Índice precios Implicitos PIB'!N27)</f>
        <v>35302.459845843201</v>
      </c>
      <c r="O25" s="13">
        <f>'Participaciones nominales'!O25*(100/'Índice precios Implicitos PIB'!O27)</f>
        <v>36004.270809000001</v>
      </c>
      <c r="P25" s="13">
        <f>'Participaciones nominales'!P25*(100/'Índice precios Implicitos PIB'!P27)</f>
        <v>36627.862292308775</v>
      </c>
      <c r="Q25" s="13">
        <f>'Participaciones nominales'!Q25*(100/'Índice precios Implicitos PIB'!Q27)</f>
        <v>32032.968268451281</v>
      </c>
      <c r="R25" s="13">
        <f>'Participaciones nominales'!R25*(100/'Índice precios Implicitos PIB'!R27)</f>
        <v>33767.179396640902</v>
      </c>
      <c r="S25" s="13">
        <f>'Participaciones nominales'!S25*(100/'Índice precios Implicitos PIB'!S27)</f>
        <v>37197.265354256931</v>
      </c>
      <c r="T25" s="13">
        <f>'Participaciones nominales'!T25*(100/'Índice precios Implicitos PIB'!T27)</f>
        <v>40597.018268332002</v>
      </c>
    </row>
    <row r="26" spans="1:20">
      <c r="A26" s="14" t="s">
        <v>23</v>
      </c>
      <c r="B26" s="13">
        <f>'Participaciones nominales'!B26*(100/'Índice precios Implicitos PIB'!B28)</f>
        <v>10355.477778873821</v>
      </c>
      <c r="C26" s="13">
        <f>'Participaciones nominales'!C26*(100/'Índice precios Implicitos PIB'!C28)</f>
        <v>11193.827212352682</v>
      </c>
      <c r="D26" s="13">
        <f>'Participaciones nominales'!D26*(100/'Índice precios Implicitos PIB'!D28)</f>
        <v>11274.469329056185</v>
      </c>
      <c r="E26" s="13">
        <f>'Participaciones nominales'!E26*(100/'Índice precios Implicitos PIB'!E28)</f>
        <v>13011.205422062356</v>
      </c>
      <c r="F26" s="13">
        <f>'Participaciones nominales'!F26*(100/'Índice precios Implicitos PIB'!F28)</f>
        <v>10718.779336976089</v>
      </c>
      <c r="G26" s="13">
        <f>'Participaciones nominales'!G26*(100/'Índice precios Implicitos PIB'!G28)</f>
        <v>11271.519383262044</v>
      </c>
      <c r="H26" s="13">
        <f>'Participaciones nominales'!H26*(100/'Índice precios Implicitos PIB'!H28)</f>
        <v>12024.890755955937</v>
      </c>
      <c r="I26" s="13">
        <f>'Participaciones nominales'!I26*(100/'Índice precios Implicitos PIB'!I28)</f>
        <v>12368.752317192766</v>
      </c>
      <c r="J26" s="13">
        <f>'Participaciones nominales'!J26*(100/'Índice precios Implicitos PIB'!J28)</f>
        <v>12561.373245137947</v>
      </c>
      <c r="K26" s="13">
        <f>'Participaciones nominales'!K26*(100/'Índice precios Implicitos PIB'!K28)</f>
        <v>13278.086461567125</v>
      </c>
      <c r="L26" s="13">
        <f>'Participaciones nominales'!L26*(100/'Índice precios Implicitos PIB'!L28)</f>
        <v>13606.64763282053</v>
      </c>
      <c r="M26" s="13">
        <f>'Participaciones nominales'!M26*(100/'Índice precios Implicitos PIB'!M28)</f>
        <v>14049.25681605785</v>
      </c>
      <c r="N26" s="13">
        <f>'Participaciones nominales'!N26*(100/'Índice precios Implicitos PIB'!N28)</f>
        <v>14703.618474623909</v>
      </c>
      <c r="O26" s="13">
        <f>'Participaciones nominales'!O26*(100/'Índice precios Implicitos PIB'!O28)</f>
        <v>15172.478918000001</v>
      </c>
      <c r="P26" s="13">
        <f>'Participaciones nominales'!P26*(100/'Índice precios Implicitos PIB'!P28)</f>
        <v>15265.907560569574</v>
      </c>
      <c r="Q26" s="13">
        <f>'Participaciones nominales'!Q26*(100/'Índice precios Implicitos PIB'!Q28)</f>
        <v>14471.80491686739</v>
      </c>
      <c r="R26" s="13">
        <f>'Participaciones nominales'!R26*(100/'Índice precios Implicitos PIB'!R28)</f>
        <v>15461.581085858183</v>
      </c>
      <c r="S26" s="13">
        <f>'Participaciones nominales'!S26*(100/'Índice precios Implicitos PIB'!S28)</f>
        <v>16470.657374937917</v>
      </c>
      <c r="T26" s="13">
        <f>'Participaciones nominales'!T26*(100/'Índice precios Implicitos PIB'!T28)</f>
        <v>18947.813544249493</v>
      </c>
    </row>
    <row r="27" spans="1:20">
      <c r="A27" s="14" t="s">
        <v>24</v>
      </c>
      <c r="B27" s="13">
        <f>'Participaciones nominales'!B27*(100/'Índice precios Implicitos PIB'!B29)</f>
        <v>6223.6573723719666</v>
      </c>
      <c r="C27" s="13">
        <f>'Participaciones nominales'!C27*(100/'Índice precios Implicitos PIB'!C29)</f>
        <v>7052.9691292720245</v>
      </c>
      <c r="D27" s="13">
        <f>'Participaciones nominales'!D27*(100/'Índice precios Implicitos PIB'!D29)</f>
        <v>7236.2954909689515</v>
      </c>
      <c r="E27" s="13">
        <f>'Participaciones nominales'!E27*(100/'Índice precios Implicitos PIB'!E29)</f>
        <v>8412.5078467857256</v>
      </c>
      <c r="F27" s="13">
        <f>'Participaciones nominales'!F27*(100/'Índice precios Implicitos PIB'!F29)</f>
        <v>7156.7427232526152</v>
      </c>
      <c r="G27" s="13">
        <f>'Participaciones nominales'!G27*(100/'Índice precios Implicitos PIB'!G29)</f>
        <v>7782.6722839972554</v>
      </c>
      <c r="H27" s="13">
        <f>'Participaciones nominales'!H27*(100/'Índice precios Implicitos PIB'!H29)</f>
        <v>8488.567231509749</v>
      </c>
      <c r="I27" s="13">
        <f>'Participaciones nominales'!I27*(100/'Índice precios Implicitos PIB'!I29)</f>
        <v>8154.6615112082072</v>
      </c>
      <c r="J27" s="13">
        <f>'Participaciones nominales'!J27*(100/'Índice precios Implicitos PIB'!J29)</f>
        <v>8680.9829930905798</v>
      </c>
      <c r="K27" s="13">
        <f>'Participaciones nominales'!K27*(100/'Índice precios Implicitos PIB'!K29)</f>
        <v>8988.4902352363697</v>
      </c>
      <c r="L27" s="13">
        <f>'Participaciones nominales'!L27*(100/'Índice precios Implicitos PIB'!L29)</f>
        <v>9464.5885775492825</v>
      </c>
      <c r="M27" s="13">
        <f>'Participaciones nominales'!M27*(100/'Índice precios Implicitos PIB'!M29)</f>
        <v>9580.2077590863209</v>
      </c>
      <c r="N27" s="13">
        <f>'Participaciones nominales'!N27*(100/'Índice precios Implicitos PIB'!N29)</f>
        <v>10663.388314265416</v>
      </c>
      <c r="O27" s="13">
        <f>'Participaciones nominales'!O27*(100/'Índice precios Implicitos PIB'!O29)</f>
        <v>11546.550106000001</v>
      </c>
      <c r="P27" s="13">
        <f>'Participaciones nominales'!P27*(100/'Índice precios Implicitos PIB'!P29)</f>
        <v>11154.088677437832</v>
      </c>
      <c r="Q27" s="13">
        <f>'Participaciones nominales'!Q27*(100/'Índice precios Implicitos PIB'!Q29)</f>
        <v>10657.792322710789</v>
      </c>
      <c r="R27" s="13">
        <f>'Participaciones nominales'!R27*(100/'Índice precios Implicitos PIB'!R29)</f>
        <v>11078.525805708498</v>
      </c>
      <c r="S27" s="13">
        <f>'Participaciones nominales'!S27*(100/'Índice precios Implicitos PIB'!S29)</f>
        <v>11794.883654644771</v>
      </c>
      <c r="T27" s="13">
        <f>'Participaciones nominales'!T27*(100/'Índice precios Implicitos PIB'!T29)</f>
        <v>14530.95337812674</v>
      </c>
    </row>
    <row r="28" spans="1:20">
      <c r="A28" s="14" t="s">
        <v>25</v>
      </c>
      <c r="B28" s="13">
        <f>'Participaciones nominales'!B28*(100/'Índice precios Implicitos PIB'!B30)</f>
        <v>10646.480314018911</v>
      </c>
      <c r="C28" s="13">
        <f>'Participaciones nominales'!C28*(100/'Índice precios Implicitos PIB'!C30)</f>
        <v>11362.702085198765</v>
      </c>
      <c r="D28" s="13">
        <f>'Participaciones nominales'!D28*(100/'Índice precios Implicitos PIB'!D30)</f>
        <v>11103.882208815076</v>
      </c>
      <c r="E28" s="13">
        <f>'Participaciones nominales'!E28*(100/'Índice precios Implicitos PIB'!E30)</f>
        <v>13669.570802942138</v>
      </c>
      <c r="F28" s="13">
        <f>'Participaciones nominales'!F28*(100/'Índice precios Implicitos PIB'!F30)</f>
        <v>11160.407633394281</v>
      </c>
      <c r="G28" s="13">
        <f>'Participaciones nominales'!G28*(100/'Índice precios Implicitos PIB'!G30)</f>
        <v>12734.183687381465</v>
      </c>
      <c r="H28" s="13">
        <f>'Participaciones nominales'!H28*(100/'Índice precios Implicitos PIB'!H30)</f>
        <v>13478.16035162186</v>
      </c>
      <c r="I28" s="13">
        <f>'Participaciones nominales'!I28*(100/'Índice precios Implicitos PIB'!I30)</f>
        <v>13643.360865907534</v>
      </c>
      <c r="J28" s="13">
        <f>'Participaciones nominales'!J28*(100/'Índice precios Implicitos PIB'!J30)</f>
        <v>14765.226560345571</v>
      </c>
      <c r="K28" s="13">
        <f>'Participaciones nominales'!K28*(100/'Índice precios Implicitos PIB'!K30)</f>
        <v>15095.037721002775</v>
      </c>
      <c r="L28" s="13">
        <f>'Participaciones nominales'!L28*(100/'Índice precios Implicitos PIB'!L30)</f>
        <v>14783.819983937901</v>
      </c>
      <c r="M28" s="13">
        <f>'Participaciones nominales'!M28*(100/'Índice precios Implicitos PIB'!M30)</f>
        <v>15769.794124621218</v>
      </c>
      <c r="N28" s="13">
        <f>'Participaciones nominales'!N28*(100/'Índice precios Implicitos PIB'!N30)</f>
        <v>18219.741577421431</v>
      </c>
      <c r="O28" s="13">
        <f>'Participaciones nominales'!O28*(100/'Índice precios Implicitos PIB'!O30)</f>
        <v>17760.943655999999</v>
      </c>
      <c r="P28" s="13">
        <f>'Participaciones nominales'!P28*(100/'Índice precios Implicitos PIB'!P30)</f>
        <v>18420.168186365474</v>
      </c>
      <c r="Q28" s="13">
        <f>'Participaciones nominales'!Q28*(100/'Índice precios Implicitos PIB'!Q30)</f>
        <v>16291.483397398792</v>
      </c>
      <c r="R28" s="13">
        <f>'Participaciones nominales'!R28*(100/'Índice precios Implicitos PIB'!R30)</f>
        <v>15974.689159858279</v>
      </c>
      <c r="S28" s="13">
        <f>'Participaciones nominales'!S28*(100/'Índice precios Implicitos PIB'!S30)</f>
        <v>17451.758784142996</v>
      </c>
      <c r="T28" s="13">
        <f>'Participaciones nominales'!T28*(100/'Índice precios Implicitos PIB'!T30)</f>
        <v>17466.737384458869</v>
      </c>
    </row>
    <row r="29" spans="1:20">
      <c r="A29" s="14" t="s">
        <v>26</v>
      </c>
      <c r="B29" s="13">
        <f>'Participaciones nominales'!B29*(100/'Índice precios Implicitos PIB'!B31)</f>
        <v>12607.921590232214</v>
      </c>
      <c r="C29" s="13">
        <f>'Participaciones nominales'!C29*(100/'Índice precios Implicitos PIB'!C31)</f>
        <v>14494.885453081251</v>
      </c>
      <c r="D29" s="13">
        <f>'Participaciones nominales'!D29*(100/'Índice precios Implicitos PIB'!D31)</f>
        <v>13640.251490400256</v>
      </c>
      <c r="E29" s="13">
        <f>'Participaciones nominales'!E29*(100/'Índice precios Implicitos PIB'!E31)</f>
        <v>16385.819920145972</v>
      </c>
      <c r="F29" s="13">
        <f>'Participaciones nominales'!F29*(100/'Índice precios Implicitos PIB'!F31)</f>
        <v>13712.505924940044</v>
      </c>
      <c r="G29" s="13">
        <f>'Participaciones nominales'!G29*(100/'Índice precios Implicitos PIB'!G31)</f>
        <v>15629.836067930715</v>
      </c>
      <c r="H29" s="13">
        <f>'Participaciones nominales'!H29*(100/'Índice precios Implicitos PIB'!H31)</f>
        <v>15948.699133531863</v>
      </c>
      <c r="I29" s="13">
        <f>'Participaciones nominales'!I29*(100/'Índice precios Implicitos PIB'!I31)</f>
        <v>16035.396834032337</v>
      </c>
      <c r="J29" s="13">
        <f>'Participaciones nominales'!J29*(100/'Índice precios Implicitos PIB'!J31)</f>
        <v>16233.69669388177</v>
      </c>
      <c r="K29" s="13">
        <f>'Participaciones nominales'!K29*(100/'Índice precios Implicitos PIB'!K31)</f>
        <v>18029.803875758382</v>
      </c>
      <c r="L29" s="13">
        <f>'Participaciones nominales'!L29*(100/'Índice precios Implicitos PIB'!L31)</f>
        <v>17762.625201021216</v>
      </c>
      <c r="M29" s="13">
        <f>'Participaciones nominales'!M29*(100/'Índice precios Implicitos PIB'!M31)</f>
        <v>17904.402092251054</v>
      </c>
      <c r="N29" s="13">
        <f>'Participaciones nominales'!N29*(100/'Índice precios Implicitos PIB'!N31)</f>
        <v>19442.33435064643</v>
      </c>
      <c r="O29" s="13">
        <f>'Participaciones nominales'!O29*(100/'Índice precios Implicitos PIB'!O31)</f>
        <v>20736.576507999998</v>
      </c>
      <c r="P29" s="13">
        <f>'Participaciones nominales'!P29*(100/'Índice precios Implicitos PIB'!P31)</f>
        <v>20270.809225152298</v>
      </c>
      <c r="Q29" s="13">
        <f>'Participaciones nominales'!Q29*(100/'Índice precios Implicitos PIB'!Q31)</f>
        <v>18521.372336586017</v>
      </c>
      <c r="R29" s="13">
        <f>'Participaciones nominales'!R29*(100/'Índice precios Implicitos PIB'!R31)</f>
        <v>19598.575236708664</v>
      </c>
      <c r="S29" s="13">
        <f>'Participaciones nominales'!S29*(100/'Índice precios Implicitos PIB'!S31)</f>
        <v>20004.185739511915</v>
      </c>
      <c r="T29" s="13">
        <f>'Participaciones nominales'!T29*(100/'Índice precios Implicitos PIB'!T31)</f>
        <v>21046.434705423493</v>
      </c>
    </row>
    <row r="30" spans="1:20">
      <c r="A30" s="14" t="s">
        <v>27</v>
      </c>
      <c r="B30" s="13">
        <f>'Participaciones nominales'!B30*(100/'Índice precios Implicitos PIB'!B32)</f>
        <v>17566.099907057116</v>
      </c>
      <c r="C30" s="13">
        <f>'Participaciones nominales'!C30*(100/'Índice precios Implicitos PIB'!C32)</f>
        <v>19110.517531244484</v>
      </c>
      <c r="D30" s="13">
        <f>'Participaciones nominales'!D30*(100/'Índice precios Implicitos PIB'!D32)</f>
        <v>18077.343328023031</v>
      </c>
      <c r="E30" s="13">
        <f>'Participaciones nominales'!E30*(100/'Índice precios Implicitos PIB'!E32)</f>
        <v>21806.809047265036</v>
      </c>
      <c r="F30" s="13">
        <f>'Participaciones nominales'!F30*(100/'Índice precios Implicitos PIB'!F32)</f>
        <v>18025.042659178598</v>
      </c>
      <c r="G30" s="13">
        <f>'Participaciones nominales'!G30*(100/'Índice precios Implicitos PIB'!G32)</f>
        <v>19715.53454488434</v>
      </c>
      <c r="H30" s="13">
        <f>'Participaciones nominales'!H30*(100/'Índice precios Implicitos PIB'!H32)</f>
        <v>20683.211441001757</v>
      </c>
      <c r="I30" s="13">
        <f>'Participaciones nominales'!I30*(100/'Índice precios Implicitos PIB'!I32)</f>
        <v>20457.43020233979</v>
      </c>
      <c r="J30" s="13">
        <f>'Participaciones nominales'!J30*(100/'Índice precios Implicitos PIB'!J32)</f>
        <v>21461.564769801662</v>
      </c>
      <c r="K30" s="13">
        <f>'Participaciones nominales'!K30*(100/'Índice precios Implicitos PIB'!K32)</f>
        <v>22526.972736453594</v>
      </c>
      <c r="L30" s="13">
        <f>'Participaciones nominales'!L30*(100/'Índice precios Implicitos PIB'!L32)</f>
        <v>22077.774533658085</v>
      </c>
      <c r="M30" s="13">
        <f>'Participaciones nominales'!M30*(100/'Índice precios Implicitos PIB'!M32)</f>
        <v>21196.938526840699</v>
      </c>
      <c r="N30" s="13">
        <f>'Participaciones nominales'!N30*(100/'Índice precios Implicitos PIB'!N32)</f>
        <v>22520.009509205716</v>
      </c>
      <c r="O30" s="13">
        <f>'Participaciones nominales'!O30*(100/'Índice precios Implicitos PIB'!O32)</f>
        <v>23232.304210999999</v>
      </c>
      <c r="P30" s="13">
        <f>'Participaciones nominales'!P30*(100/'Índice precios Implicitos PIB'!P32)</f>
        <v>23618.086168754791</v>
      </c>
      <c r="Q30" s="13">
        <f>'Participaciones nominales'!Q30*(100/'Índice precios Implicitos PIB'!Q32)</f>
        <v>20617.842850209978</v>
      </c>
      <c r="R30" s="13">
        <f>'Participaciones nominales'!R30*(100/'Índice precios Implicitos PIB'!R32)</f>
        <v>19935.402412577008</v>
      </c>
      <c r="S30" s="13">
        <f>'Participaciones nominales'!S30*(100/'Índice precios Implicitos PIB'!S32)</f>
        <v>22642.554202625939</v>
      </c>
      <c r="T30" s="13">
        <f>'Participaciones nominales'!T30*(100/'Índice precios Implicitos PIB'!T32)</f>
        <v>22911.069131376848</v>
      </c>
    </row>
    <row r="31" spans="1:20">
      <c r="A31" s="14" t="s">
        <v>28</v>
      </c>
      <c r="B31" s="13">
        <f>'Participaciones nominales'!B31*(100/'Índice precios Implicitos PIB'!B33)</f>
        <v>24171.307454806574</v>
      </c>
      <c r="C31" s="13">
        <f>'Participaciones nominales'!C31*(100/'Índice precios Implicitos PIB'!C33)</f>
        <v>23905.278717187262</v>
      </c>
      <c r="D31" s="13">
        <f>'Participaciones nominales'!D31*(100/'Índice precios Implicitos PIB'!D33)</f>
        <v>19408.893013633537</v>
      </c>
      <c r="E31" s="13">
        <f>'Participaciones nominales'!E31*(100/'Índice precios Implicitos PIB'!E33)</f>
        <v>20957.037693302475</v>
      </c>
      <c r="F31" s="13">
        <f>'Participaciones nominales'!F31*(100/'Índice precios Implicitos PIB'!F33)</f>
        <v>22139.766563399728</v>
      </c>
      <c r="G31" s="13">
        <f>'Participaciones nominales'!G31*(100/'Índice precios Implicitos PIB'!G33)</f>
        <v>21365.001012042063</v>
      </c>
      <c r="H31" s="13">
        <f>'Participaciones nominales'!H31*(100/'Índice precios Implicitos PIB'!H33)</f>
        <v>18696.249782819345</v>
      </c>
      <c r="I31" s="13">
        <f>'Participaciones nominales'!I31*(100/'Índice precios Implicitos PIB'!I33)</f>
        <v>19860.886758463206</v>
      </c>
      <c r="J31" s="13">
        <f>'Participaciones nominales'!J31*(100/'Índice precios Implicitos PIB'!J33)</f>
        <v>21476.99357887041</v>
      </c>
      <c r="K31" s="13">
        <f>'Participaciones nominales'!K31*(100/'Índice precios Implicitos PIB'!K33)</f>
        <v>21203.724119075523</v>
      </c>
      <c r="L31" s="13">
        <f>'Participaciones nominales'!L31*(100/'Índice precios Implicitos PIB'!L33)</f>
        <v>27904.925014533408</v>
      </c>
      <c r="M31" s="13">
        <f>'Participaciones nominales'!M31*(100/'Índice precios Implicitos PIB'!M33)</f>
        <v>28547.488018962726</v>
      </c>
      <c r="N31" s="13">
        <f>'Participaciones nominales'!N31*(100/'Índice precios Implicitos PIB'!N33)</f>
        <v>23719.91835482695</v>
      </c>
      <c r="O31" s="13">
        <f>'Participaciones nominales'!O31*(100/'Índice precios Implicitos PIB'!O33)</f>
        <v>24078.087806</v>
      </c>
      <c r="P31" s="13">
        <f>'Participaciones nominales'!P31*(100/'Índice precios Implicitos PIB'!P33)</f>
        <v>24069.053535102223</v>
      </c>
      <c r="Q31" s="13">
        <f>'Participaciones nominales'!Q31*(100/'Índice precios Implicitos PIB'!Q33)</f>
        <v>23371.846796324426</v>
      </c>
      <c r="R31" s="13">
        <f>'Participaciones nominales'!R31*(100/'Índice precios Implicitos PIB'!R33)</f>
        <v>24139.545156361317</v>
      </c>
      <c r="S31" s="13">
        <f>'Participaciones nominales'!S31*(100/'Índice precios Implicitos PIB'!S33)</f>
        <v>24849.572859627886</v>
      </c>
      <c r="T31" s="13">
        <f>'Participaciones nominales'!T31*(100/'Índice precios Implicitos PIB'!T33)</f>
        <v>26172.83216578624</v>
      </c>
    </row>
    <row r="32" spans="1:20">
      <c r="A32" s="14" t="s">
        <v>29</v>
      </c>
      <c r="B32" s="13">
        <f>'Participaciones nominales'!B32*(100/'Índice precios Implicitos PIB'!B34)</f>
        <v>16751.165567387201</v>
      </c>
      <c r="C32" s="13">
        <f>'Participaciones nominales'!C32*(100/'Índice precios Implicitos PIB'!C34)</f>
        <v>17876.22132831252</v>
      </c>
      <c r="D32" s="13">
        <f>'Participaciones nominales'!D32*(100/'Índice precios Implicitos PIB'!D34)</f>
        <v>18099.382255186301</v>
      </c>
      <c r="E32" s="13">
        <f>'Participaciones nominales'!E32*(100/'Índice precios Implicitos PIB'!E34)</f>
        <v>21428.958650172735</v>
      </c>
      <c r="F32" s="13">
        <f>'Participaciones nominales'!F32*(100/'Índice precios Implicitos PIB'!F34)</f>
        <v>18823.241576942946</v>
      </c>
      <c r="G32" s="13">
        <f>'Participaciones nominales'!G32*(100/'Índice precios Implicitos PIB'!G34)</f>
        <v>21173.200977368018</v>
      </c>
      <c r="H32" s="13">
        <f>'Participaciones nominales'!H32*(100/'Índice precios Implicitos PIB'!H34)</f>
        <v>21534.420955158435</v>
      </c>
      <c r="I32" s="13">
        <f>'Participaciones nominales'!I32*(100/'Índice precios Implicitos PIB'!I34)</f>
        <v>21887.598049444347</v>
      </c>
      <c r="J32" s="13">
        <f>'Participaciones nominales'!J32*(100/'Índice precios Implicitos PIB'!J34)</f>
        <v>23084.84470799108</v>
      </c>
      <c r="K32" s="13">
        <f>'Participaciones nominales'!K32*(100/'Índice precios Implicitos PIB'!K34)</f>
        <v>23946.108593846224</v>
      </c>
      <c r="L32" s="13">
        <f>'Participaciones nominales'!L32*(100/'Índice precios Implicitos PIB'!L34)</f>
        <v>24296.448121679103</v>
      </c>
      <c r="M32" s="13">
        <f>'Participaciones nominales'!M32*(100/'Índice precios Implicitos PIB'!M34)</f>
        <v>25013.478941983918</v>
      </c>
      <c r="N32" s="13">
        <f>'Participaciones nominales'!N32*(100/'Índice precios Implicitos PIB'!N34)</f>
        <v>25009.190836818736</v>
      </c>
      <c r="O32" s="13">
        <f>'Participaciones nominales'!O32*(100/'Índice precios Implicitos PIB'!O34)</f>
        <v>25949.997027000001</v>
      </c>
      <c r="P32" s="13">
        <f>'Participaciones nominales'!P32*(100/'Índice precios Implicitos PIB'!P34)</f>
        <v>26784.256987833483</v>
      </c>
      <c r="Q32" s="13">
        <f>'Participaciones nominales'!Q32*(100/'Índice precios Implicitos PIB'!Q34)</f>
        <v>24446.532761800205</v>
      </c>
      <c r="R32" s="13">
        <f>'Participaciones nominales'!R32*(100/'Índice precios Implicitos PIB'!R34)</f>
        <v>24972.300519800199</v>
      </c>
      <c r="S32" s="13">
        <f>'Participaciones nominales'!S32*(100/'Índice precios Implicitos PIB'!S34)</f>
        <v>26550.600976846661</v>
      </c>
      <c r="T32" s="13">
        <f>'Participaciones nominales'!T32*(100/'Índice precios Implicitos PIB'!T34)</f>
        <v>27063.002138215419</v>
      </c>
    </row>
    <row r="33" spans="1:20">
      <c r="A33" s="14" t="s">
        <v>30</v>
      </c>
      <c r="B33" s="13">
        <f>'Participaciones nominales'!B33*(100/'Índice precios Implicitos PIB'!B35)</f>
        <v>5219.3580148342699</v>
      </c>
      <c r="C33" s="13">
        <f>'Participaciones nominales'!C33*(100/'Índice precios Implicitos PIB'!C35)</f>
        <v>5828.8509715344144</v>
      </c>
      <c r="D33" s="13">
        <f>'Participaciones nominales'!D33*(100/'Índice precios Implicitos PIB'!D35)</f>
        <v>5607.0686849894737</v>
      </c>
      <c r="E33" s="13">
        <f>'Participaciones nominales'!E33*(100/'Índice precios Implicitos PIB'!E35)</f>
        <v>6769.0187996328214</v>
      </c>
      <c r="F33" s="13">
        <f>'Participaciones nominales'!F33*(100/'Índice precios Implicitos PIB'!F35)</f>
        <v>6037.2506292973903</v>
      </c>
      <c r="G33" s="13">
        <f>'Participaciones nominales'!G33*(100/'Índice precios Implicitos PIB'!G35)</f>
        <v>6831.2456017814129</v>
      </c>
      <c r="H33" s="13">
        <f>'Participaciones nominales'!H33*(100/'Índice precios Implicitos PIB'!H35)</f>
        <v>7099.9881087701551</v>
      </c>
      <c r="I33" s="13">
        <f>'Participaciones nominales'!I33*(100/'Índice precios Implicitos PIB'!I35)</f>
        <v>7001.2333392794417</v>
      </c>
      <c r="J33" s="13">
        <f>'Participaciones nominales'!J33*(100/'Índice precios Implicitos PIB'!J35)</f>
        <v>7149.3987267729126</v>
      </c>
      <c r="K33" s="13">
        <f>'Participaciones nominales'!K33*(100/'Índice precios Implicitos PIB'!K35)</f>
        <v>7562.6850271920121</v>
      </c>
      <c r="L33" s="13">
        <f>'Participaciones nominales'!L33*(100/'Índice precios Implicitos PIB'!L35)</f>
        <v>7476.7909922210947</v>
      </c>
      <c r="M33" s="13">
        <f>'Participaciones nominales'!M33*(100/'Índice precios Implicitos PIB'!M35)</f>
        <v>7768.5047338360073</v>
      </c>
      <c r="N33" s="13">
        <f>'Participaciones nominales'!N33*(100/'Índice precios Implicitos PIB'!N35)</f>
        <v>8063.9758530296249</v>
      </c>
      <c r="O33" s="13">
        <f>'Participaciones nominales'!O33*(100/'Índice precios Implicitos PIB'!O35)</f>
        <v>8241.1804033000008</v>
      </c>
      <c r="P33" s="13">
        <f>'Participaciones nominales'!P33*(100/'Índice precios Implicitos PIB'!P35)</f>
        <v>8283.4022190396026</v>
      </c>
      <c r="Q33" s="13">
        <f>'Participaciones nominales'!Q33*(100/'Índice precios Implicitos PIB'!Q35)</f>
        <v>7919.0898490797554</v>
      </c>
      <c r="R33" s="13">
        <f>'Participaciones nominales'!R33*(100/'Índice precios Implicitos PIB'!R35)</f>
        <v>8046.8290119635467</v>
      </c>
      <c r="S33" s="13">
        <f>'Participaciones nominales'!S33*(100/'Índice precios Implicitos PIB'!S35)</f>
        <v>7909.9381116149216</v>
      </c>
      <c r="T33" s="13">
        <f>'Participaciones nominales'!T33*(100/'Índice precios Implicitos PIB'!T35)</f>
        <v>8854.3563274949647</v>
      </c>
    </row>
    <row r="34" spans="1:20">
      <c r="A34" s="14" t="s">
        <v>31</v>
      </c>
      <c r="B34" s="13">
        <f>'Participaciones nominales'!B34*(100/'Índice precios Implicitos PIB'!B36)</f>
        <v>32385.010838144866</v>
      </c>
      <c r="C34" s="13">
        <f>'Participaciones nominales'!C34*(100/'Índice precios Implicitos PIB'!C36)</f>
        <v>33935.705011002741</v>
      </c>
      <c r="D34" s="13">
        <f>'Participaciones nominales'!D34*(100/'Índice precios Implicitos PIB'!D36)</f>
        <v>33417.609455502628</v>
      </c>
      <c r="E34" s="13">
        <f>'Participaciones nominales'!E34*(100/'Índice precios Implicitos PIB'!E36)</f>
        <v>39627.064100716241</v>
      </c>
      <c r="F34" s="13">
        <f>'Participaciones nominales'!F34*(100/'Índice precios Implicitos PIB'!F36)</f>
        <v>32986.727882789091</v>
      </c>
      <c r="G34" s="13">
        <f>'Participaciones nominales'!G34*(100/'Índice precios Implicitos PIB'!G36)</f>
        <v>36877.952654416578</v>
      </c>
      <c r="H34" s="13">
        <f>'Participaciones nominales'!H34*(100/'Índice precios Implicitos PIB'!H36)</f>
        <v>39134.722008531615</v>
      </c>
      <c r="I34" s="13">
        <f>'Participaciones nominales'!I34*(100/'Índice precios Implicitos PIB'!I36)</f>
        <v>37324.828370843294</v>
      </c>
      <c r="J34" s="13">
        <f>'Participaciones nominales'!J34*(100/'Índice precios Implicitos PIB'!J36)</f>
        <v>39805.312972100597</v>
      </c>
      <c r="K34" s="13">
        <f>'Participaciones nominales'!K34*(100/'Índice precios Implicitos PIB'!K36)</f>
        <v>41867.949736826762</v>
      </c>
      <c r="L34" s="13">
        <f>'Participaciones nominales'!L34*(100/'Índice precios Implicitos PIB'!L36)</f>
        <v>40579.233244370072</v>
      </c>
      <c r="M34" s="13">
        <f>'Participaciones nominales'!M34*(100/'Índice precios Implicitos PIB'!M36)</f>
        <v>41658.760520702694</v>
      </c>
      <c r="N34" s="13">
        <f>'Participaciones nominales'!N34*(100/'Índice precios Implicitos PIB'!N36)</f>
        <v>46186.104293001576</v>
      </c>
      <c r="O34" s="13">
        <f>'Participaciones nominales'!O34*(100/'Índice precios Implicitos PIB'!O36)</f>
        <v>49010.068338999998</v>
      </c>
      <c r="P34" s="13">
        <f>'Participaciones nominales'!P34*(100/'Índice precios Implicitos PIB'!P36)</f>
        <v>48844.770219712678</v>
      </c>
      <c r="Q34" s="13">
        <f>'Participaciones nominales'!Q34*(100/'Índice precios Implicitos PIB'!Q36)</f>
        <v>45682.414640230767</v>
      </c>
      <c r="R34" s="13">
        <f>'Participaciones nominales'!R34*(100/'Índice precios Implicitos PIB'!R36)</f>
        <v>52620.002995656447</v>
      </c>
      <c r="S34" s="13">
        <f>'Participaciones nominales'!S34*(100/'Índice precios Implicitos PIB'!S36)</f>
        <v>50173.907924567604</v>
      </c>
      <c r="T34" s="13">
        <f>'Participaciones nominales'!T34*(100/'Índice precios Implicitos PIB'!T36)</f>
        <v>52147.254062187974</v>
      </c>
    </row>
    <row r="35" spans="1:20">
      <c r="A35" s="14" t="s">
        <v>32</v>
      </c>
      <c r="B35" s="13">
        <f>'Participaciones nominales'!B35*(100/'Índice precios Implicitos PIB'!B37)</f>
        <v>8493.5349948746461</v>
      </c>
      <c r="C35" s="13">
        <f>'Participaciones nominales'!C35*(100/'Índice precios Implicitos PIB'!C37)</f>
        <v>9946.2693142322059</v>
      </c>
      <c r="D35" s="13">
        <f>'Participaciones nominales'!D35*(100/'Índice precios Implicitos PIB'!D37)</f>
        <v>9483.0915761773085</v>
      </c>
      <c r="E35" s="13">
        <f>'Participaciones nominales'!E35*(100/'Índice precios Implicitos PIB'!E37)</f>
        <v>11333.368555435669</v>
      </c>
      <c r="F35" s="13">
        <f>'Participaciones nominales'!F35*(100/'Índice precios Implicitos PIB'!F37)</f>
        <v>9556.3356619503411</v>
      </c>
      <c r="G35" s="13">
        <f>'Participaciones nominales'!G35*(100/'Índice precios Implicitos PIB'!G37)</f>
        <v>10283.610788960015</v>
      </c>
      <c r="H35" s="13">
        <f>'Participaciones nominales'!H35*(100/'Índice precios Implicitos PIB'!H37)</f>
        <v>10705.268599278997</v>
      </c>
      <c r="I35" s="13">
        <f>'Participaciones nominales'!I35*(100/'Índice precios Implicitos PIB'!I37)</f>
        <v>10756.586335118955</v>
      </c>
      <c r="J35" s="13">
        <f>'Participaciones nominales'!J35*(100/'Índice precios Implicitos PIB'!J37)</f>
        <v>11625.59845938645</v>
      </c>
      <c r="K35" s="13">
        <f>'Participaciones nominales'!K35*(100/'Índice precios Implicitos PIB'!K37)</f>
        <v>12340.85364059801</v>
      </c>
      <c r="L35" s="13">
        <f>'Participaciones nominales'!L35*(100/'Índice precios Implicitos PIB'!L37)</f>
        <v>12779.494412380456</v>
      </c>
      <c r="M35" s="13">
        <f>'Participaciones nominales'!M35*(100/'Índice precios Implicitos PIB'!M37)</f>
        <v>12921.852898759442</v>
      </c>
      <c r="N35" s="13">
        <f>'Participaciones nominales'!N35*(100/'Índice precios Implicitos PIB'!N37)</f>
        <v>13910.950630674713</v>
      </c>
      <c r="O35" s="13">
        <f>'Participaciones nominales'!O35*(100/'Índice precios Implicitos PIB'!O37)</f>
        <v>14614.0684348</v>
      </c>
      <c r="P35" s="13">
        <f>'Participaciones nominales'!P35*(100/'Índice precios Implicitos PIB'!P37)</f>
        <v>14376.536349306672</v>
      </c>
      <c r="Q35" s="13">
        <f>'Participaciones nominales'!Q35*(100/'Índice precios Implicitos PIB'!Q37)</f>
        <v>13165.276394723436</v>
      </c>
      <c r="R35" s="13">
        <f>'Participaciones nominales'!R35*(100/'Índice precios Implicitos PIB'!R37)</f>
        <v>13533.16163020458</v>
      </c>
      <c r="S35" s="13">
        <f>'Participaciones nominales'!S35*(100/'Índice precios Implicitos PIB'!S37)</f>
        <v>15269.384967663815</v>
      </c>
      <c r="T35" s="13">
        <f>'Participaciones nominales'!T35*(100/'Índice precios Implicitos PIB'!T37)</f>
        <v>15972.483398480568</v>
      </c>
    </row>
    <row r="36" spans="1:20">
      <c r="A36" s="14" t="s">
        <v>33</v>
      </c>
      <c r="B36" s="13">
        <f>'Participaciones nominales'!B36*(100/'Índice precios Implicitos PIB'!B38)</f>
        <v>7064.1403578721538</v>
      </c>
      <c r="C36" s="13">
        <f>'Participaciones nominales'!C36*(100/'Índice precios Implicitos PIB'!C38)</f>
        <v>8138.5320450440177</v>
      </c>
      <c r="D36" s="13">
        <f>'Participaciones nominales'!D36*(100/'Índice precios Implicitos PIB'!D38)</f>
        <v>7657.7484344891909</v>
      </c>
      <c r="E36" s="13">
        <f>'Participaciones nominales'!E36*(100/'Índice precios Implicitos PIB'!E38)</f>
        <v>9321.1149201936223</v>
      </c>
      <c r="F36" s="13">
        <f>'Participaciones nominales'!F36*(100/'Índice precios Implicitos PIB'!F38)</f>
        <v>8196.1455029336958</v>
      </c>
      <c r="G36" s="13">
        <f>'Participaciones nominales'!G36*(100/'Índice precios Implicitos PIB'!G38)</f>
        <v>9105.8398436273801</v>
      </c>
      <c r="H36" s="13">
        <f>'Participaciones nominales'!H36*(100/'Índice precios Implicitos PIB'!H38)</f>
        <v>8978.6549071020709</v>
      </c>
      <c r="I36" s="13">
        <f>'Participaciones nominales'!I36*(100/'Índice precios Implicitos PIB'!I38)</f>
        <v>8675.1765105361064</v>
      </c>
      <c r="J36" s="13">
        <f>'Participaciones nominales'!J36*(100/'Índice precios Implicitos PIB'!J38)</f>
        <v>9796.2641213806437</v>
      </c>
      <c r="K36" s="13">
        <f>'Participaciones nominales'!K36*(100/'Índice precios Implicitos PIB'!K38)</f>
        <v>10147.219957865413</v>
      </c>
      <c r="L36" s="13">
        <f>'Participaciones nominales'!L36*(100/'Índice precios Implicitos PIB'!L38)</f>
        <v>10170.556616861946</v>
      </c>
      <c r="M36" s="13">
        <f>'Participaciones nominales'!M36*(100/'Índice precios Implicitos PIB'!M38)</f>
        <v>10480.896403668266</v>
      </c>
      <c r="N36" s="13">
        <f>'Participaciones nominales'!N36*(100/'Índice precios Implicitos PIB'!N38)</f>
        <v>10694.389960637749</v>
      </c>
      <c r="O36" s="13">
        <f>'Participaciones nominales'!O36*(100/'Índice precios Implicitos PIB'!O38)</f>
        <v>11066.8737728</v>
      </c>
      <c r="P36" s="13">
        <f>'Participaciones nominales'!P36*(100/'Índice precios Implicitos PIB'!P38)</f>
        <v>10740.428636244098</v>
      </c>
      <c r="Q36" s="13">
        <f>'Participaciones nominales'!Q36*(100/'Índice precios Implicitos PIB'!Q38)</f>
        <v>9374.5461620136721</v>
      </c>
      <c r="R36" s="13">
        <f>'Participaciones nominales'!R36*(100/'Índice precios Implicitos PIB'!R38)</f>
        <v>9184.9430674017385</v>
      </c>
      <c r="S36" s="13">
        <f>'Participaciones nominales'!S36*(100/'Índice precios Implicitos PIB'!S38)</f>
        <v>11500.472908508884</v>
      </c>
      <c r="T36" s="13">
        <f>'Participaciones nominales'!T36*(100/'Índice precios Implicitos PIB'!T38)</f>
        <v>10208.103921464653</v>
      </c>
    </row>
    <row r="37" spans="1:20">
      <c r="A37" s="2"/>
    </row>
    <row r="38" spans="1:20">
      <c r="A38" s="47" t="s">
        <v>34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</row>
    <row r="39" spans="1:20">
      <c r="A39" s="47" t="s">
        <v>35</v>
      </c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</row>
    <row r="40" spans="1:20">
      <c r="A40" s="15" t="s">
        <v>36</v>
      </c>
    </row>
    <row r="41" spans="1:20" ht="15" customHeight="1">
      <c r="A41" s="15" t="s">
        <v>37</v>
      </c>
    </row>
    <row r="42" spans="1:20" ht="15" customHeight="1">
      <c r="A42" s="2" t="s">
        <v>38</v>
      </c>
    </row>
    <row r="43" spans="1:20" ht="15" customHeight="1">
      <c r="A43" s="2" t="s">
        <v>39</v>
      </c>
    </row>
    <row r="44" spans="1:20" ht="15" customHeight="1">
      <c r="A44" s="2" t="s">
        <v>40</v>
      </c>
    </row>
    <row r="45" spans="1:20" ht="15" customHeight="1">
      <c r="A45" s="15" t="s">
        <v>41</v>
      </c>
    </row>
    <row r="46" spans="1:20">
      <c r="A46" s="15" t="s">
        <v>42</v>
      </c>
    </row>
    <row r="47" spans="1:20">
      <c r="A47" s="15" t="s">
        <v>43</v>
      </c>
    </row>
    <row r="48" spans="1:20">
      <c r="A48" s="15" t="s">
        <v>44</v>
      </c>
    </row>
    <row r="49" spans="1:1">
      <c r="A49" s="2" t="s">
        <v>45</v>
      </c>
    </row>
    <row r="50" spans="1:1">
      <c r="A50" s="15" t="s">
        <v>46</v>
      </c>
    </row>
  </sheetData>
  <mergeCells count="4">
    <mergeCell ref="A1:S1"/>
    <mergeCell ref="B2:S2"/>
    <mergeCell ref="A38:S38"/>
    <mergeCell ref="A39:S3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84B10-B82F-4AA8-BA62-6FEDB4AA072C}">
  <dimension ref="A1:U37"/>
  <sheetViews>
    <sheetView tabSelected="1" workbookViewId="0">
      <selection activeCell="A3" sqref="A3"/>
    </sheetView>
  </sheetViews>
  <sheetFormatPr defaultColWidth="9.54296875" defaultRowHeight="11.5"/>
  <cols>
    <col min="1" max="1" width="23.26953125" style="1" customWidth="1"/>
    <col min="2" max="19" width="12.26953125" style="1" customWidth="1"/>
    <col min="20" max="20" width="12.26953125" style="1" bestFit="1" customWidth="1"/>
    <col min="21" max="16384" width="9.54296875" style="1"/>
  </cols>
  <sheetData>
    <row r="1" spans="1:21" ht="22.5" customHeight="1">
      <c r="A1" s="41" t="s">
        <v>64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1"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1:21" ht="15" customHeight="1">
      <c r="A3" s="49" t="s">
        <v>137</v>
      </c>
      <c r="B3" s="11">
        <v>2005</v>
      </c>
      <c r="C3" s="11">
        <v>2006</v>
      </c>
      <c r="D3" s="11">
        <v>2007</v>
      </c>
      <c r="E3" s="11">
        <v>2008</v>
      </c>
      <c r="F3" s="11">
        <v>2009</v>
      </c>
      <c r="G3" s="11">
        <v>2010</v>
      </c>
      <c r="H3" s="11">
        <v>2011</v>
      </c>
      <c r="I3" s="11">
        <v>2012</v>
      </c>
      <c r="J3" s="11">
        <v>2013</v>
      </c>
      <c r="K3" s="11">
        <v>2014</v>
      </c>
      <c r="L3" s="11">
        <v>2015</v>
      </c>
      <c r="M3" s="11">
        <v>2016</v>
      </c>
      <c r="N3" s="11">
        <v>2017</v>
      </c>
      <c r="O3" s="11">
        <v>2018</v>
      </c>
      <c r="P3" s="11">
        <v>2019</v>
      </c>
      <c r="Q3" s="11">
        <v>2020</v>
      </c>
      <c r="R3" s="11">
        <v>2021</v>
      </c>
      <c r="S3" s="11">
        <v>2022</v>
      </c>
      <c r="T3" s="11">
        <v>2023</v>
      </c>
    </row>
    <row r="4" spans="1:21" ht="13">
      <c r="A4" s="12" t="s">
        <v>60</v>
      </c>
      <c r="B4" s="13">
        <v>107615497</v>
      </c>
      <c r="C4" s="13">
        <v>108914323</v>
      </c>
      <c r="D4" s="13">
        <v>108385034</v>
      </c>
      <c r="E4" s="13">
        <v>109894873</v>
      </c>
      <c r="F4" s="13">
        <v>111429733</v>
      </c>
      <c r="G4" s="13">
        <v>112876221</v>
      </c>
      <c r="H4" s="13">
        <v>114184771</v>
      </c>
      <c r="I4" s="13">
        <v>115512717</v>
      </c>
      <c r="J4" s="13">
        <v>116860452</v>
      </c>
      <c r="K4" s="13">
        <v>118203959</v>
      </c>
      <c r="L4" s="13">
        <v>119560800</v>
      </c>
      <c r="M4" s="13">
        <v>120937324</v>
      </c>
      <c r="N4" s="13">
        <v>122334498</v>
      </c>
      <c r="O4" s="13">
        <v>123975965</v>
      </c>
      <c r="P4" s="13">
        <v>125523613</v>
      </c>
      <c r="Q4" s="13">
        <v>126880395</v>
      </c>
      <c r="R4" s="13">
        <v>127996051</v>
      </c>
      <c r="S4" s="13">
        <v>128857600</v>
      </c>
      <c r="T4" s="13">
        <v>129625968</v>
      </c>
      <c r="U4" s="10"/>
    </row>
    <row r="5" spans="1:21">
      <c r="A5" s="14" t="s">
        <v>2</v>
      </c>
      <c r="B5" s="13">
        <v>1103237</v>
      </c>
      <c r="C5" s="13">
        <v>1121072</v>
      </c>
      <c r="D5" s="13">
        <v>1119581</v>
      </c>
      <c r="E5" s="13">
        <v>1144463</v>
      </c>
      <c r="F5" s="13">
        <v>1169939</v>
      </c>
      <c r="G5" s="13">
        <v>1193378</v>
      </c>
      <c r="H5" s="13">
        <v>1213835</v>
      </c>
      <c r="I5" s="13">
        <v>1234543</v>
      </c>
      <c r="J5" s="13">
        <v>1255624</v>
      </c>
      <c r="K5" s="13">
        <v>1276766</v>
      </c>
      <c r="L5" s="13">
        <v>1298071</v>
      </c>
      <c r="M5" s="13">
        <v>1319766</v>
      </c>
      <c r="N5" s="13">
        <v>1341843</v>
      </c>
      <c r="O5" s="13">
        <v>1377917</v>
      </c>
      <c r="P5" s="13">
        <v>1418786</v>
      </c>
      <c r="Q5" s="13">
        <v>1436581</v>
      </c>
      <c r="R5" s="13">
        <v>1466855</v>
      </c>
      <c r="S5" s="13">
        <v>1473007</v>
      </c>
      <c r="T5" s="13">
        <v>1491953</v>
      </c>
      <c r="U5" s="10"/>
    </row>
    <row r="6" spans="1:21">
      <c r="A6" s="14" t="s">
        <v>3</v>
      </c>
      <c r="B6" s="13">
        <v>2937262</v>
      </c>
      <c r="C6" s="13">
        <v>3001827</v>
      </c>
      <c r="D6" s="13">
        <v>2972954</v>
      </c>
      <c r="E6" s="13">
        <v>3042173</v>
      </c>
      <c r="F6" s="13">
        <v>3112944</v>
      </c>
      <c r="G6" s="13">
        <v>3184383</v>
      </c>
      <c r="H6" s="13">
        <v>3255976</v>
      </c>
      <c r="I6" s="13">
        <v>3329076</v>
      </c>
      <c r="J6" s="13">
        <v>3403891</v>
      </c>
      <c r="K6" s="13">
        <v>3479005</v>
      </c>
      <c r="L6" s="13">
        <v>3555360</v>
      </c>
      <c r="M6" s="13">
        <v>3633385</v>
      </c>
      <c r="N6" s="13">
        <v>3713198</v>
      </c>
      <c r="O6" s="13">
        <v>3748845</v>
      </c>
      <c r="P6" s="13">
        <v>3766220</v>
      </c>
      <c r="Q6" s="13">
        <v>3785407</v>
      </c>
      <c r="R6" s="13">
        <v>3800768</v>
      </c>
      <c r="S6" s="13">
        <v>3797115</v>
      </c>
      <c r="T6" s="13">
        <v>3791901</v>
      </c>
      <c r="U6" s="10"/>
    </row>
    <row r="7" spans="1:21">
      <c r="A7" s="14" t="s">
        <v>4</v>
      </c>
      <c r="B7" s="13">
        <v>553546</v>
      </c>
      <c r="C7" s="13">
        <v>572287</v>
      </c>
      <c r="D7" s="13">
        <v>575364</v>
      </c>
      <c r="E7" s="13">
        <v>598475</v>
      </c>
      <c r="F7" s="13">
        <v>622552</v>
      </c>
      <c r="G7" s="13">
        <v>642408</v>
      </c>
      <c r="H7" s="13">
        <v>655380</v>
      </c>
      <c r="I7" s="13">
        <v>668664</v>
      </c>
      <c r="J7" s="13">
        <v>682221</v>
      </c>
      <c r="K7" s="13">
        <v>695790</v>
      </c>
      <c r="L7" s="13">
        <v>709584</v>
      </c>
      <c r="M7" s="13">
        <v>723656</v>
      </c>
      <c r="N7" s="13">
        <v>737939</v>
      </c>
      <c r="O7" s="13">
        <v>763493</v>
      </c>
      <c r="P7" s="13">
        <v>787260</v>
      </c>
      <c r="Q7" s="13">
        <v>812841</v>
      </c>
      <c r="R7" s="13">
        <v>833118</v>
      </c>
      <c r="S7" s="13">
        <v>836796</v>
      </c>
      <c r="T7" s="13">
        <v>856930</v>
      </c>
      <c r="U7" s="10"/>
    </row>
    <row r="8" spans="1:21">
      <c r="A8" s="14" t="s">
        <v>5</v>
      </c>
      <c r="B8" s="13">
        <v>773179</v>
      </c>
      <c r="C8" s="13">
        <v>786802</v>
      </c>
      <c r="D8" s="13">
        <v>787320</v>
      </c>
      <c r="E8" s="13">
        <v>800764</v>
      </c>
      <c r="F8" s="13">
        <v>814399</v>
      </c>
      <c r="G8" s="13">
        <v>824735</v>
      </c>
      <c r="H8" s="13">
        <v>830187</v>
      </c>
      <c r="I8" s="13">
        <v>835784</v>
      </c>
      <c r="J8" s="13">
        <v>841338</v>
      </c>
      <c r="K8" s="13">
        <v>846804</v>
      </c>
      <c r="L8" s="13">
        <v>852316</v>
      </c>
      <c r="M8" s="13">
        <v>857872</v>
      </c>
      <c r="N8" s="13">
        <v>863473</v>
      </c>
      <c r="O8" s="13">
        <v>883359</v>
      </c>
      <c r="P8" s="13">
        <v>917900</v>
      </c>
      <c r="Q8" s="13">
        <v>934979</v>
      </c>
      <c r="R8" s="13">
        <v>943698</v>
      </c>
      <c r="S8" s="13">
        <v>940944</v>
      </c>
      <c r="T8" s="13">
        <v>947023</v>
      </c>
      <c r="U8" s="10"/>
    </row>
    <row r="9" spans="1:21">
      <c r="A9" s="14" t="s">
        <v>6</v>
      </c>
      <c r="B9" s="13">
        <v>2601748</v>
      </c>
      <c r="C9" s="13">
        <v>2639833</v>
      </c>
      <c r="D9" s="13">
        <v>2628155</v>
      </c>
      <c r="E9" s="13">
        <v>2674064</v>
      </c>
      <c r="F9" s="13">
        <v>2720749</v>
      </c>
      <c r="G9" s="13">
        <v>2761783</v>
      </c>
      <c r="H9" s="13">
        <v>2794060</v>
      </c>
      <c r="I9" s="13">
        <v>2826792</v>
      </c>
      <c r="J9" s="13">
        <v>2859859</v>
      </c>
      <c r="K9" s="13">
        <v>2892708</v>
      </c>
      <c r="L9" s="13">
        <v>2925805</v>
      </c>
      <c r="M9" s="13">
        <v>2959249</v>
      </c>
      <c r="N9" s="13">
        <v>2993127</v>
      </c>
      <c r="O9" s="13">
        <v>3056561</v>
      </c>
      <c r="P9" s="13">
        <v>3124217</v>
      </c>
      <c r="Q9" s="13">
        <v>3177422</v>
      </c>
      <c r="R9" s="13">
        <v>3249839</v>
      </c>
      <c r="S9" s="13">
        <v>3279520</v>
      </c>
      <c r="T9" s="13">
        <v>3326462</v>
      </c>
      <c r="U9" s="10"/>
    </row>
    <row r="10" spans="1:21">
      <c r="A10" s="14" t="s">
        <v>7</v>
      </c>
      <c r="B10" s="13">
        <v>597945</v>
      </c>
      <c r="C10" s="13">
        <v>609535</v>
      </c>
      <c r="D10" s="13">
        <v>621705</v>
      </c>
      <c r="E10" s="13">
        <v>632723</v>
      </c>
      <c r="F10" s="13">
        <v>643925</v>
      </c>
      <c r="G10" s="13">
        <v>653654</v>
      </c>
      <c r="H10" s="13">
        <v>661301</v>
      </c>
      <c r="I10" s="13">
        <v>668973</v>
      </c>
      <c r="J10" s="13">
        <v>676747</v>
      </c>
      <c r="K10" s="13">
        <v>684421</v>
      </c>
      <c r="L10" s="13">
        <v>692193</v>
      </c>
      <c r="M10" s="13">
        <v>700003</v>
      </c>
      <c r="N10" s="13">
        <v>707967</v>
      </c>
      <c r="O10" s="13">
        <v>722521</v>
      </c>
      <c r="P10" s="13">
        <v>726438</v>
      </c>
      <c r="Q10" s="13">
        <v>739033</v>
      </c>
      <c r="R10" s="13">
        <v>765619</v>
      </c>
      <c r="S10" s="13">
        <v>763525</v>
      </c>
      <c r="T10" s="13">
        <v>742251</v>
      </c>
      <c r="U10" s="10"/>
    </row>
    <row r="11" spans="1:21">
      <c r="A11" s="14" t="s">
        <v>8</v>
      </c>
      <c r="B11" s="13">
        <v>4574477</v>
      </c>
      <c r="C11" s="13">
        <v>4642784</v>
      </c>
      <c r="D11" s="13">
        <v>4560864</v>
      </c>
      <c r="E11" s="13">
        <v>4650690</v>
      </c>
      <c r="F11" s="13">
        <v>4742313</v>
      </c>
      <c r="G11" s="13">
        <v>4821249</v>
      </c>
      <c r="H11" s="13">
        <v>4881074</v>
      </c>
      <c r="I11" s="13">
        <v>4941621</v>
      </c>
      <c r="J11" s="13">
        <v>5002864</v>
      </c>
      <c r="K11" s="13">
        <v>5063814</v>
      </c>
      <c r="L11" s="13">
        <v>5125181</v>
      </c>
      <c r="M11" s="13">
        <v>5187330</v>
      </c>
      <c r="N11" s="13">
        <v>5250206</v>
      </c>
      <c r="O11" s="13">
        <v>5350470</v>
      </c>
      <c r="P11" s="13">
        <v>5471469</v>
      </c>
      <c r="Q11" s="13">
        <v>5586123</v>
      </c>
      <c r="R11" s="13">
        <v>5656819</v>
      </c>
      <c r="S11" s="13">
        <v>5679349</v>
      </c>
      <c r="T11" s="13">
        <v>5760940</v>
      </c>
      <c r="U11" s="10"/>
    </row>
    <row r="12" spans="1:21">
      <c r="A12" s="14" t="s">
        <v>9</v>
      </c>
      <c r="B12" s="13">
        <v>3289824</v>
      </c>
      <c r="C12" s="13">
        <v>3342739</v>
      </c>
      <c r="D12" s="13">
        <v>3314392</v>
      </c>
      <c r="E12" s="13">
        <v>3349752</v>
      </c>
      <c r="F12" s="13">
        <v>3385445</v>
      </c>
      <c r="G12" s="13">
        <v>3418737</v>
      </c>
      <c r="H12" s="13">
        <v>3448384</v>
      </c>
      <c r="I12" s="13">
        <v>3478309</v>
      </c>
      <c r="J12" s="13">
        <v>3508381</v>
      </c>
      <c r="K12" s="13">
        <v>3538290</v>
      </c>
      <c r="L12" s="13">
        <v>3568281</v>
      </c>
      <c r="M12" s="13">
        <v>3598499</v>
      </c>
      <c r="N12" s="13">
        <v>3628959</v>
      </c>
      <c r="O12" s="13">
        <v>3684908</v>
      </c>
      <c r="P12" s="13">
        <v>3720977</v>
      </c>
      <c r="Q12" s="13">
        <v>3764877</v>
      </c>
      <c r="R12" s="13">
        <v>3784394</v>
      </c>
      <c r="S12" s="13">
        <v>3830938</v>
      </c>
      <c r="T12" s="13">
        <v>3868446</v>
      </c>
      <c r="U12" s="10"/>
    </row>
    <row r="13" spans="1:21">
      <c r="A13" s="14" t="s">
        <v>10</v>
      </c>
      <c r="B13" s="13">
        <v>8979589</v>
      </c>
      <c r="C13" s="13">
        <v>8976352</v>
      </c>
      <c r="D13" s="13">
        <v>8788976</v>
      </c>
      <c r="E13" s="13">
        <v>8812983</v>
      </c>
      <c r="F13" s="13">
        <v>8837047</v>
      </c>
      <c r="G13" s="13">
        <v>8868770</v>
      </c>
      <c r="H13" s="13">
        <v>8911384</v>
      </c>
      <c r="I13" s="13">
        <v>8954144</v>
      </c>
      <c r="J13" s="13">
        <v>8997138</v>
      </c>
      <c r="K13" s="13">
        <v>9039561</v>
      </c>
      <c r="L13" s="13">
        <v>9082015</v>
      </c>
      <c r="M13" s="13">
        <v>9124620</v>
      </c>
      <c r="N13" s="13">
        <v>9167484</v>
      </c>
      <c r="O13" s="13">
        <v>9197214</v>
      </c>
      <c r="P13" s="13">
        <v>9211915</v>
      </c>
      <c r="Q13" s="13">
        <v>9241389</v>
      </c>
      <c r="R13" s="13">
        <v>9258159</v>
      </c>
      <c r="S13" s="13">
        <v>9310964</v>
      </c>
      <c r="T13" s="13">
        <v>9314678</v>
      </c>
      <c r="U13" s="10"/>
    </row>
    <row r="14" spans="1:21">
      <c r="A14" s="14" t="s">
        <v>11</v>
      </c>
      <c r="B14" s="13">
        <v>1573196</v>
      </c>
      <c r="C14" s="13">
        <v>1592865</v>
      </c>
      <c r="D14" s="13">
        <v>1584793</v>
      </c>
      <c r="E14" s="13">
        <v>1603222</v>
      </c>
      <c r="F14" s="13">
        <v>1621937</v>
      </c>
      <c r="G14" s="13">
        <v>1640526</v>
      </c>
      <c r="H14" s="13">
        <v>1658829</v>
      </c>
      <c r="I14" s="13">
        <v>1677318</v>
      </c>
      <c r="J14" s="13">
        <v>1696066</v>
      </c>
      <c r="K14" s="13">
        <v>1714672</v>
      </c>
      <c r="L14" s="13">
        <v>1733392</v>
      </c>
      <c r="M14" s="13">
        <v>1752311</v>
      </c>
      <c r="N14" s="13">
        <v>1771445</v>
      </c>
      <c r="O14" s="13">
        <v>1792149</v>
      </c>
      <c r="P14" s="13">
        <v>1819736</v>
      </c>
      <c r="Q14" s="13">
        <v>1849583</v>
      </c>
      <c r="R14" s="13">
        <v>1859163</v>
      </c>
      <c r="S14" s="13">
        <v>1884857</v>
      </c>
      <c r="T14" s="13">
        <v>1895662</v>
      </c>
      <c r="U14" s="10"/>
    </row>
    <row r="15" spans="1:21">
      <c r="A15" s="14" t="s">
        <v>12</v>
      </c>
      <c r="B15" s="13">
        <v>5316277</v>
      </c>
      <c r="C15" s="13">
        <v>5347619</v>
      </c>
      <c r="D15" s="13">
        <v>5267826</v>
      </c>
      <c r="E15" s="13">
        <v>5351399</v>
      </c>
      <c r="F15" s="13">
        <v>5436238</v>
      </c>
      <c r="G15" s="13">
        <v>5515710</v>
      </c>
      <c r="H15" s="13">
        <v>5586740</v>
      </c>
      <c r="I15" s="13">
        <v>5658763</v>
      </c>
      <c r="J15" s="13">
        <v>5731673</v>
      </c>
      <c r="K15" s="13">
        <v>5804182</v>
      </c>
      <c r="L15" s="13">
        <v>5877279</v>
      </c>
      <c r="M15" s="13">
        <v>5951259</v>
      </c>
      <c r="N15" s="13">
        <v>6026224</v>
      </c>
      <c r="O15" s="13">
        <v>6079125</v>
      </c>
      <c r="P15" s="13">
        <v>6148588</v>
      </c>
      <c r="Q15" s="13">
        <v>6203614</v>
      </c>
      <c r="R15" s="13">
        <v>6235682</v>
      </c>
      <c r="S15" s="13">
        <v>6303555</v>
      </c>
      <c r="T15" s="13">
        <v>6306505</v>
      </c>
      <c r="U15" s="10"/>
    </row>
    <row r="16" spans="1:21">
      <c r="A16" s="14" t="s">
        <v>13</v>
      </c>
      <c r="B16" s="13">
        <v>3313022</v>
      </c>
      <c r="C16" s="13">
        <v>3333995</v>
      </c>
      <c r="D16" s="13">
        <v>3308724</v>
      </c>
      <c r="E16" s="13">
        <v>3339486</v>
      </c>
      <c r="F16" s="13">
        <v>3370559</v>
      </c>
      <c r="G16" s="13">
        <v>3394085</v>
      </c>
      <c r="H16" s="13">
        <v>3406819</v>
      </c>
      <c r="I16" s="13">
        <v>3419578</v>
      </c>
      <c r="J16" s="13">
        <v>3432442</v>
      </c>
      <c r="K16" s="13">
        <v>3445109</v>
      </c>
      <c r="L16" s="13">
        <v>3457770</v>
      </c>
      <c r="M16" s="13">
        <v>3470425</v>
      </c>
      <c r="N16" s="13">
        <v>3483142</v>
      </c>
      <c r="O16" s="13">
        <v>3506735</v>
      </c>
      <c r="P16" s="13">
        <v>3535727</v>
      </c>
      <c r="Q16" s="13">
        <v>3561343</v>
      </c>
      <c r="R16" s="13">
        <v>3577825</v>
      </c>
      <c r="S16" s="13">
        <v>3589899</v>
      </c>
      <c r="T16" s="13">
        <v>3609154</v>
      </c>
      <c r="U16" s="10"/>
    </row>
    <row r="17" spans="1:21">
      <c r="A17" s="14" t="s">
        <v>14</v>
      </c>
      <c r="B17" s="13">
        <v>2514306</v>
      </c>
      <c r="C17" s="13">
        <v>2543783</v>
      </c>
      <c r="D17" s="13">
        <v>2550461</v>
      </c>
      <c r="E17" s="13">
        <v>2594233</v>
      </c>
      <c r="F17" s="13">
        <v>2638724</v>
      </c>
      <c r="G17" s="13">
        <v>2682725</v>
      </c>
      <c r="H17" s="13">
        <v>2725753</v>
      </c>
      <c r="I17" s="13">
        <v>2769462</v>
      </c>
      <c r="J17" s="13">
        <v>2813879</v>
      </c>
      <c r="K17" s="13">
        <v>2858165</v>
      </c>
      <c r="L17" s="13">
        <v>2902982</v>
      </c>
      <c r="M17" s="13">
        <v>2948498</v>
      </c>
      <c r="N17" s="13">
        <v>2994687</v>
      </c>
      <c r="O17" s="13">
        <v>3044457</v>
      </c>
      <c r="P17" s="13">
        <v>3068910</v>
      </c>
      <c r="Q17" s="13">
        <v>3095491</v>
      </c>
      <c r="R17" s="13">
        <v>3132466</v>
      </c>
      <c r="S17" s="13">
        <v>3186741</v>
      </c>
      <c r="T17" s="13">
        <v>3227014</v>
      </c>
      <c r="U17" s="10"/>
    </row>
    <row r="18" spans="1:21">
      <c r="A18" s="14" t="s">
        <v>15</v>
      </c>
      <c r="B18" s="13">
        <v>6939097</v>
      </c>
      <c r="C18" s="13">
        <v>7038517</v>
      </c>
      <c r="D18" s="13">
        <v>7078810</v>
      </c>
      <c r="E18" s="13">
        <v>7182813</v>
      </c>
      <c r="F18" s="13">
        <v>7288450</v>
      </c>
      <c r="G18" s="13">
        <v>7390030</v>
      </c>
      <c r="H18" s="13">
        <v>7485170</v>
      </c>
      <c r="I18" s="13">
        <v>7581658</v>
      </c>
      <c r="J18" s="13">
        <v>7679327</v>
      </c>
      <c r="K18" s="13">
        <v>7776517</v>
      </c>
      <c r="L18" s="13">
        <v>7874431</v>
      </c>
      <c r="M18" s="13">
        <v>7973523</v>
      </c>
      <c r="N18" s="13">
        <v>8073997</v>
      </c>
      <c r="O18" s="13">
        <v>8235061</v>
      </c>
      <c r="P18" s="13">
        <v>8359855</v>
      </c>
      <c r="Q18" s="13">
        <v>8393984</v>
      </c>
      <c r="R18" s="13">
        <v>8436016</v>
      </c>
      <c r="S18" s="13">
        <v>8605534</v>
      </c>
      <c r="T18" s="13">
        <v>8670396</v>
      </c>
      <c r="U18" s="10"/>
    </row>
    <row r="19" spans="1:21">
      <c r="A19" s="14" t="s">
        <v>16</v>
      </c>
      <c r="B19" s="13">
        <v>14332336</v>
      </c>
      <c r="C19" s="13">
        <v>14597873</v>
      </c>
      <c r="D19" s="13">
        <v>14627012</v>
      </c>
      <c r="E19" s="13">
        <v>14837041</v>
      </c>
      <c r="F19" s="13">
        <v>15050163</v>
      </c>
      <c r="G19" s="13">
        <v>15260530</v>
      </c>
      <c r="H19" s="13">
        <v>15465651</v>
      </c>
      <c r="I19" s="13">
        <v>15673493</v>
      </c>
      <c r="J19" s="13">
        <v>15884192</v>
      </c>
      <c r="K19" s="13">
        <v>16093912</v>
      </c>
      <c r="L19" s="13">
        <v>16305337</v>
      </c>
      <c r="M19" s="13">
        <v>16519517</v>
      </c>
      <c r="N19" s="13">
        <v>16736493</v>
      </c>
      <c r="O19" s="13">
        <v>16857044</v>
      </c>
      <c r="P19" s="13">
        <v>16948935</v>
      </c>
      <c r="Q19" s="13">
        <v>17085585</v>
      </c>
      <c r="R19" s="13">
        <v>17204171</v>
      </c>
      <c r="S19" s="13">
        <v>17376320</v>
      </c>
      <c r="T19" s="13">
        <v>17617089</v>
      </c>
      <c r="U19" s="10"/>
    </row>
    <row r="20" spans="1:21">
      <c r="A20" s="14" t="s">
        <v>17</v>
      </c>
      <c r="B20" s="13">
        <v>4242185</v>
      </c>
      <c r="C20" s="13">
        <v>4269684</v>
      </c>
      <c r="D20" s="13">
        <v>4256652</v>
      </c>
      <c r="E20" s="13">
        <v>4292932</v>
      </c>
      <c r="F20" s="13">
        <v>4329570</v>
      </c>
      <c r="G20" s="13">
        <v>4359870</v>
      </c>
      <c r="H20" s="13">
        <v>4381026</v>
      </c>
      <c r="I20" s="13">
        <v>4402286</v>
      </c>
      <c r="J20" s="13">
        <v>4423641</v>
      </c>
      <c r="K20" s="13">
        <v>4444764</v>
      </c>
      <c r="L20" s="13">
        <v>4465820</v>
      </c>
      <c r="M20" s="13">
        <v>4487049</v>
      </c>
      <c r="N20" s="13">
        <v>4508375</v>
      </c>
      <c r="O20" s="13">
        <v>4667930</v>
      </c>
      <c r="P20" s="13">
        <v>4730451</v>
      </c>
      <c r="Q20" s="13">
        <v>4812033</v>
      </c>
      <c r="R20" s="13">
        <v>4897011</v>
      </c>
      <c r="S20" s="13">
        <v>4930866</v>
      </c>
      <c r="T20" s="13">
        <v>4955484</v>
      </c>
      <c r="U20" s="10"/>
    </row>
    <row r="21" spans="1:21">
      <c r="A21" s="14" t="s">
        <v>18</v>
      </c>
      <c r="B21" s="13">
        <v>1690244</v>
      </c>
      <c r="C21" s="13">
        <v>1713141</v>
      </c>
      <c r="D21" s="13">
        <v>1718965</v>
      </c>
      <c r="E21" s="13">
        <v>1741261</v>
      </c>
      <c r="F21" s="13">
        <v>1763863</v>
      </c>
      <c r="G21" s="13">
        <v>1786174</v>
      </c>
      <c r="H21" s="13">
        <v>1807730</v>
      </c>
      <c r="I21" s="13">
        <v>1829582</v>
      </c>
      <c r="J21" s="13">
        <v>1851717</v>
      </c>
      <c r="K21" s="13">
        <v>1873697</v>
      </c>
      <c r="L21" s="13">
        <v>1895835</v>
      </c>
      <c r="M21" s="13">
        <v>1918252</v>
      </c>
      <c r="N21" s="13">
        <v>1940894</v>
      </c>
      <c r="O21" s="13">
        <v>1963953</v>
      </c>
      <c r="P21" s="13">
        <v>1974597</v>
      </c>
      <c r="Q21" s="13">
        <v>1977211</v>
      </c>
      <c r="R21" s="13">
        <v>1991241</v>
      </c>
      <c r="S21" s="13">
        <v>1985066</v>
      </c>
      <c r="T21" s="13">
        <v>1975714</v>
      </c>
      <c r="U21" s="10"/>
    </row>
    <row r="22" spans="1:21">
      <c r="A22" s="14" t="s">
        <v>19</v>
      </c>
      <c r="B22" s="13">
        <v>1004165</v>
      </c>
      <c r="C22" s="13">
        <v>1023273</v>
      </c>
      <c r="D22" s="13">
        <v>1041191</v>
      </c>
      <c r="E22" s="13">
        <v>1057904</v>
      </c>
      <c r="F22" s="13">
        <v>1074933</v>
      </c>
      <c r="G22" s="13">
        <v>1091097</v>
      </c>
      <c r="H22" s="13">
        <v>1105993</v>
      </c>
      <c r="I22" s="13">
        <v>1121059</v>
      </c>
      <c r="J22" s="13">
        <v>1136330</v>
      </c>
      <c r="K22" s="13">
        <v>1151456</v>
      </c>
      <c r="L22" s="13">
        <v>1166866</v>
      </c>
      <c r="M22" s="13">
        <v>1182373</v>
      </c>
      <c r="N22" s="13">
        <v>1198105</v>
      </c>
      <c r="O22" s="13">
        <v>1223425</v>
      </c>
      <c r="P22" s="13">
        <v>1234500</v>
      </c>
      <c r="Q22" s="13">
        <v>1239879</v>
      </c>
      <c r="R22" s="13">
        <v>1253058</v>
      </c>
      <c r="S22" s="13">
        <v>1248068</v>
      </c>
      <c r="T22" s="13">
        <v>1275680</v>
      </c>
      <c r="U22" s="10"/>
    </row>
    <row r="23" spans="1:21">
      <c r="A23" s="14" t="s">
        <v>20</v>
      </c>
      <c r="B23" s="13">
        <v>4359938</v>
      </c>
      <c r="C23" s="13">
        <v>4438458</v>
      </c>
      <c r="D23" s="13">
        <v>4433549</v>
      </c>
      <c r="E23" s="13">
        <v>4517405</v>
      </c>
      <c r="F23" s="13">
        <v>4602880</v>
      </c>
      <c r="G23" s="13">
        <v>4693739</v>
      </c>
      <c r="H23" s="13">
        <v>4791807</v>
      </c>
      <c r="I23" s="13">
        <v>4891967</v>
      </c>
      <c r="J23" s="13">
        <v>4994172</v>
      </c>
      <c r="K23" s="13">
        <v>5096661</v>
      </c>
      <c r="L23" s="13">
        <v>5200722</v>
      </c>
      <c r="M23" s="13">
        <v>5306982</v>
      </c>
      <c r="N23" s="13">
        <v>5415319</v>
      </c>
      <c r="O23" s="13">
        <v>5520803</v>
      </c>
      <c r="P23" s="13">
        <v>5716805</v>
      </c>
      <c r="Q23" s="13">
        <v>5885321</v>
      </c>
      <c r="R23" s="13">
        <v>6014987</v>
      </c>
      <c r="S23" s="13">
        <v>6009420</v>
      </c>
      <c r="T23" s="13">
        <v>6092924</v>
      </c>
      <c r="U23" s="10"/>
    </row>
    <row r="24" spans="1:21">
      <c r="A24" s="14" t="s">
        <v>21</v>
      </c>
      <c r="B24" s="13">
        <v>3750502</v>
      </c>
      <c r="C24" s="13">
        <v>3759246</v>
      </c>
      <c r="D24" s="13">
        <v>3707691</v>
      </c>
      <c r="E24" s="13">
        <v>3743905</v>
      </c>
      <c r="F24" s="13">
        <v>3780436</v>
      </c>
      <c r="G24" s="13">
        <v>3809328</v>
      </c>
      <c r="H24" s="13">
        <v>3827077</v>
      </c>
      <c r="I24" s="13">
        <v>3844967</v>
      </c>
      <c r="J24" s="13">
        <v>3862864</v>
      </c>
      <c r="K24" s="13">
        <v>3880510</v>
      </c>
      <c r="L24" s="13">
        <v>3898281</v>
      </c>
      <c r="M24" s="13">
        <v>3915946</v>
      </c>
      <c r="N24" s="13">
        <v>3933847</v>
      </c>
      <c r="O24" s="13">
        <v>4010535</v>
      </c>
      <c r="P24" s="13">
        <v>4100042</v>
      </c>
      <c r="Q24" s="13">
        <v>4168314</v>
      </c>
      <c r="R24" s="13">
        <v>4220328</v>
      </c>
      <c r="S24" s="13">
        <v>4222400</v>
      </c>
      <c r="T24" s="13">
        <v>4281711</v>
      </c>
      <c r="U24" s="10"/>
    </row>
    <row r="25" spans="1:21">
      <c r="A25" s="14" t="s">
        <v>22</v>
      </c>
      <c r="B25" s="13">
        <v>5562231</v>
      </c>
      <c r="C25" s="13">
        <v>5611558</v>
      </c>
      <c r="D25" s="13">
        <v>5595379</v>
      </c>
      <c r="E25" s="13">
        <v>5666092</v>
      </c>
      <c r="F25" s="13">
        <v>5737635</v>
      </c>
      <c r="G25" s="13">
        <v>5814381</v>
      </c>
      <c r="H25" s="13">
        <v>5898219</v>
      </c>
      <c r="I25" s="13">
        <v>5983212</v>
      </c>
      <c r="J25" s="13">
        <v>6069460</v>
      </c>
      <c r="K25" s="13">
        <v>6155379</v>
      </c>
      <c r="L25" s="13">
        <v>6242104</v>
      </c>
      <c r="M25" s="13">
        <v>6330041</v>
      </c>
      <c r="N25" s="13">
        <v>6419193</v>
      </c>
      <c r="O25" s="13">
        <v>6480469</v>
      </c>
      <c r="P25" s="13">
        <v>6552532</v>
      </c>
      <c r="Q25" s="13">
        <v>6629694</v>
      </c>
      <c r="R25" s="13">
        <v>6672736</v>
      </c>
      <c r="S25" s="13">
        <v>6668557</v>
      </c>
      <c r="T25" s="13">
        <v>6565074</v>
      </c>
      <c r="U25" s="10"/>
    </row>
    <row r="26" spans="1:21">
      <c r="A26" s="14" t="s">
        <v>23</v>
      </c>
      <c r="B26" s="13">
        <v>1701300</v>
      </c>
      <c r="C26" s="13">
        <v>1727527</v>
      </c>
      <c r="D26" s="13">
        <v>1711320</v>
      </c>
      <c r="E26" s="13">
        <v>1755579</v>
      </c>
      <c r="F26" s="13">
        <v>1800943</v>
      </c>
      <c r="G26" s="13">
        <v>1848183</v>
      </c>
      <c r="H26" s="13">
        <v>1897597</v>
      </c>
      <c r="I26" s="13">
        <v>1948352</v>
      </c>
      <c r="J26" s="13">
        <v>2000445</v>
      </c>
      <c r="K26" s="13">
        <v>2053019</v>
      </c>
      <c r="L26" s="13">
        <v>2106729</v>
      </c>
      <c r="M26" s="13">
        <v>2161784</v>
      </c>
      <c r="N26" s="13">
        <v>2218292</v>
      </c>
      <c r="O26" s="13">
        <v>2299633</v>
      </c>
      <c r="P26" s="13">
        <v>2370079</v>
      </c>
      <c r="Q26" s="13">
        <v>2399863</v>
      </c>
      <c r="R26" s="13">
        <v>2451930</v>
      </c>
      <c r="S26" s="13">
        <v>2461932</v>
      </c>
      <c r="T26" s="13">
        <v>2512390</v>
      </c>
      <c r="U26" s="10"/>
    </row>
    <row r="27" spans="1:21">
      <c r="A27" s="14" t="s">
        <v>24</v>
      </c>
      <c r="B27" s="13">
        <v>1149264</v>
      </c>
      <c r="C27" s="13">
        <v>1190844</v>
      </c>
      <c r="D27" s="13">
        <v>1194805</v>
      </c>
      <c r="E27" s="13">
        <v>1243838</v>
      </c>
      <c r="F27" s="13">
        <v>1294888</v>
      </c>
      <c r="G27" s="13">
        <v>1347684</v>
      </c>
      <c r="H27" s="13">
        <v>1402218</v>
      </c>
      <c r="I27" s="13">
        <v>1459019</v>
      </c>
      <c r="J27" s="13">
        <v>1518055</v>
      </c>
      <c r="K27" s="13">
        <v>1578418</v>
      </c>
      <c r="L27" s="13">
        <v>1640853</v>
      </c>
      <c r="M27" s="13">
        <v>1705777</v>
      </c>
      <c r="N27" s="13">
        <v>1773246</v>
      </c>
      <c r="O27" s="13">
        <v>1812941</v>
      </c>
      <c r="P27" s="13">
        <v>1852712</v>
      </c>
      <c r="Q27" s="13">
        <v>1882232</v>
      </c>
      <c r="R27" s="13">
        <v>1902832</v>
      </c>
      <c r="S27" s="13">
        <v>1936873</v>
      </c>
      <c r="T27" s="13">
        <v>1933662</v>
      </c>
      <c r="U27" s="10"/>
    </row>
    <row r="28" spans="1:21">
      <c r="A28" s="14" t="s">
        <v>25</v>
      </c>
      <c r="B28" s="13">
        <v>2485631</v>
      </c>
      <c r="C28" s="13">
        <v>2509020</v>
      </c>
      <c r="D28" s="13">
        <v>2510767</v>
      </c>
      <c r="E28" s="13">
        <v>2539448</v>
      </c>
      <c r="F28" s="13">
        <v>2568432</v>
      </c>
      <c r="G28" s="13">
        <v>2596773</v>
      </c>
      <c r="H28" s="13">
        <v>2623933</v>
      </c>
      <c r="I28" s="13">
        <v>2651428</v>
      </c>
      <c r="J28" s="13">
        <v>2679152</v>
      </c>
      <c r="K28" s="13">
        <v>2706710</v>
      </c>
      <c r="L28" s="13">
        <v>2734379</v>
      </c>
      <c r="M28" s="13">
        <v>2762358</v>
      </c>
      <c r="N28" s="13">
        <v>2790608</v>
      </c>
      <c r="O28" s="13">
        <v>2804893</v>
      </c>
      <c r="P28" s="13">
        <v>2819905</v>
      </c>
      <c r="Q28" s="13">
        <v>2834590</v>
      </c>
      <c r="R28" s="13">
        <v>2854185</v>
      </c>
      <c r="S28" s="13">
        <v>2852489</v>
      </c>
      <c r="T28" s="13">
        <v>2869733</v>
      </c>
      <c r="U28" s="10"/>
    </row>
    <row r="29" spans="1:21">
      <c r="A29" s="14" t="s">
        <v>26</v>
      </c>
      <c r="B29" s="13">
        <v>2701240</v>
      </c>
      <c r="C29" s="13">
        <v>2733836</v>
      </c>
      <c r="D29" s="13">
        <v>2708145</v>
      </c>
      <c r="E29" s="13">
        <v>2731053</v>
      </c>
      <c r="F29" s="13">
        <v>2754235</v>
      </c>
      <c r="G29" s="13">
        <v>2778930</v>
      </c>
      <c r="H29" s="13">
        <v>2806019</v>
      </c>
      <c r="I29" s="13">
        <v>2833283</v>
      </c>
      <c r="J29" s="13">
        <v>2860868</v>
      </c>
      <c r="K29" s="13">
        <v>2888262</v>
      </c>
      <c r="L29" s="13">
        <v>2915736</v>
      </c>
      <c r="M29" s="13">
        <v>2943441</v>
      </c>
      <c r="N29" s="13">
        <v>2971467</v>
      </c>
      <c r="O29" s="13">
        <v>2996855</v>
      </c>
      <c r="P29" s="13">
        <v>3020520</v>
      </c>
      <c r="Q29" s="13">
        <v>3042541</v>
      </c>
      <c r="R29" s="13">
        <v>3067045</v>
      </c>
      <c r="S29" s="13">
        <v>3068972</v>
      </c>
      <c r="T29" s="13">
        <v>3088878</v>
      </c>
      <c r="U29" s="10"/>
    </row>
    <row r="30" spans="1:21">
      <c r="A30" s="14" t="s">
        <v>27</v>
      </c>
      <c r="B30" s="13">
        <v>2516753</v>
      </c>
      <c r="C30" s="13">
        <v>2558331</v>
      </c>
      <c r="D30" s="13">
        <v>2543362</v>
      </c>
      <c r="E30" s="13">
        <v>2588788</v>
      </c>
      <c r="F30" s="13">
        <v>2635066</v>
      </c>
      <c r="G30" s="13">
        <v>2674173</v>
      </c>
      <c r="H30" s="13">
        <v>2702442</v>
      </c>
      <c r="I30" s="13">
        <v>2731075</v>
      </c>
      <c r="J30" s="13">
        <v>2759922</v>
      </c>
      <c r="K30" s="13">
        <v>2788563</v>
      </c>
      <c r="L30" s="13">
        <v>2817447</v>
      </c>
      <c r="M30" s="13">
        <v>2846580</v>
      </c>
      <c r="N30" s="13">
        <v>2876023</v>
      </c>
      <c r="O30" s="13">
        <v>2907027</v>
      </c>
      <c r="P30" s="13">
        <v>2941556</v>
      </c>
      <c r="Q30" s="13">
        <v>2960211</v>
      </c>
      <c r="R30" s="13">
        <v>2974426</v>
      </c>
      <c r="S30" s="13">
        <v>3000220</v>
      </c>
      <c r="T30" s="13">
        <v>3002935</v>
      </c>
      <c r="U30" s="10"/>
    </row>
    <row r="31" spans="1:21">
      <c r="A31" s="14" t="s">
        <v>28</v>
      </c>
      <c r="B31" s="13">
        <v>2130503</v>
      </c>
      <c r="C31" s="13">
        <v>2157322</v>
      </c>
      <c r="D31" s="13">
        <v>2146389</v>
      </c>
      <c r="E31" s="13">
        <v>2181622</v>
      </c>
      <c r="F31" s="13">
        <v>2217454</v>
      </c>
      <c r="G31" s="13">
        <v>2244771</v>
      </c>
      <c r="H31" s="13">
        <v>2259606</v>
      </c>
      <c r="I31" s="13">
        <v>2274447</v>
      </c>
      <c r="J31" s="13">
        <v>2289508</v>
      </c>
      <c r="K31" s="13">
        <v>2304355</v>
      </c>
      <c r="L31" s="13">
        <v>2319236</v>
      </c>
      <c r="M31" s="13">
        <v>2334154</v>
      </c>
      <c r="N31" s="13">
        <v>2349282</v>
      </c>
      <c r="O31" s="13">
        <v>2367062</v>
      </c>
      <c r="P31" s="13">
        <v>2388467</v>
      </c>
      <c r="Q31" s="13">
        <v>2416673</v>
      </c>
      <c r="R31" s="13">
        <v>2427707</v>
      </c>
      <c r="S31" s="13">
        <v>2467247</v>
      </c>
      <c r="T31" s="13">
        <v>2500639</v>
      </c>
      <c r="U31" s="10"/>
    </row>
    <row r="32" spans="1:21">
      <c r="A32" s="14" t="s">
        <v>29</v>
      </c>
      <c r="B32" s="13">
        <v>3095598</v>
      </c>
      <c r="C32" s="13">
        <v>3150165</v>
      </c>
      <c r="D32" s="13">
        <v>3131292</v>
      </c>
      <c r="E32" s="13">
        <v>3183770</v>
      </c>
      <c r="F32" s="13">
        <v>3237052</v>
      </c>
      <c r="G32" s="13">
        <v>3278721</v>
      </c>
      <c r="H32" s="13">
        <v>3303318</v>
      </c>
      <c r="I32" s="13">
        <v>3328021</v>
      </c>
      <c r="J32" s="13">
        <v>3352961</v>
      </c>
      <c r="K32" s="13">
        <v>3377614</v>
      </c>
      <c r="L32" s="13">
        <v>3402299</v>
      </c>
      <c r="M32" s="13">
        <v>3427227</v>
      </c>
      <c r="N32" s="13">
        <v>3452351</v>
      </c>
      <c r="O32" s="13">
        <v>3492812</v>
      </c>
      <c r="P32" s="13">
        <v>3522771</v>
      </c>
      <c r="Q32" s="13">
        <v>3535780</v>
      </c>
      <c r="R32" s="13">
        <v>3553732</v>
      </c>
      <c r="S32" s="13">
        <v>3589293</v>
      </c>
      <c r="T32" s="13">
        <v>3577892</v>
      </c>
      <c r="U32" s="10"/>
    </row>
    <row r="33" spans="1:21">
      <c r="A33" s="14" t="s">
        <v>30</v>
      </c>
      <c r="B33" s="13">
        <v>1104050</v>
      </c>
      <c r="C33" s="13">
        <v>1119284</v>
      </c>
      <c r="D33" s="13">
        <v>1114228</v>
      </c>
      <c r="E33" s="13">
        <v>1135508</v>
      </c>
      <c r="F33" s="13">
        <v>1157131</v>
      </c>
      <c r="G33" s="13">
        <v>1176425</v>
      </c>
      <c r="H33" s="13">
        <v>1192221</v>
      </c>
      <c r="I33" s="13">
        <v>1208228</v>
      </c>
      <c r="J33" s="13">
        <v>1224431</v>
      </c>
      <c r="K33" s="13">
        <v>1240548</v>
      </c>
      <c r="L33" s="13">
        <v>1256832</v>
      </c>
      <c r="M33" s="13">
        <v>1273324</v>
      </c>
      <c r="N33" s="13">
        <v>1290018</v>
      </c>
      <c r="O33" s="13">
        <v>1306250</v>
      </c>
      <c r="P33" s="13">
        <v>1329673</v>
      </c>
      <c r="Q33" s="13">
        <v>1350929</v>
      </c>
      <c r="R33" s="13">
        <v>1361706</v>
      </c>
      <c r="S33" s="13">
        <v>1402979</v>
      </c>
      <c r="T33" s="13">
        <v>1419883</v>
      </c>
      <c r="U33" s="10"/>
    </row>
    <row r="34" spans="1:21">
      <c r="A34" s="14" t="s">
        <v>31</v>
      </c>
      <c r="B34" s="13">
        <v>7424629</v>
      </c>
      <c r="C34" s="13">
        <v>7470243</v>
      </c>
      <c r="D34" s="13">
        <v>7452623</v>
      </c>
      <c r="E34" s="13">
        <v>7525834</v>
      </c>
      <c r="F34" s="13">
        <v>7599748</v>
      </c>
      <c r="G34" s="13">
        <v>7656333</v>
      </c>
      <c r="H34" s="13">
        <v>7687952</v>
      </c>
      <c r="I34" s="13">
        <v>7719682</v>
      </c>
      <c r="J34" s="13">
        <v>7751555</v>
      </c>
      <c r="K34" s="13">
        <v>7782997</v>
      </c>
      <c r="L34" s="13">
        <v>7814427</v>
      </c>
      <c r="M34" s="13">
        <v>7845962</v>
      </c>
      <c r="N34" s="13">
        <v>7877596</v>
      </c>
      <c r="O34" s="13">
        <v>7945095</v>
      </c>
      <c r="P34" s="13">
        <v>8012029</v>
      </c>
      <c r="Q34" s="13">
        <v>8108550</v>
      </c>
      <c r="R34" s="13">
        <v>8158147</v>
      </c>
      <c r="S34" s="13">
        <v>8150203</v>
      </c>
      <c r="T34" s="13">
        <v>8126037</v>
      </c>
      <c r="U34" s="10"/>
    </row>
    <row r="35" spans="1:21">
      <c r="A35" s="14" t="s">
        <v>32</v>
      </c>
      <c r="B35" s="13">
        <v>1857250</v>
      </c>
      <c r="C35" s="13">
        <v>1882245</v>
      </c>
      <c r="D35" s="13">
        <v>1876593</v>
      </c>
      <c r="E35" s="13">
        <v>1906791</v>
      </c>
      <c r="F35" s="13">
        <v>1937457</v>
      </c>
      <c r="G35" s="13">
        <v>1969574</v>
      </c>
      <c r="H35" s="13">
        <v>2003504</v>
      </c>
      <c r="I35" s="13">
        <v>2038092</v>
      </c>
      <c r="J35" s="13">
        <v>2073313</v>
      </c>
      <c r="K35" s="13">
        <v>2108434</v>
      </c>
      <c r="L35" s="13">
        <v>2143903</v>
      </c>
      <c r="M35" s="13">
        <v>2180140</v>
      </c>
      <c r="N35" s="13">
        <v>2216824</v>
      </c>
      <c r="O35" s="13">
        <v>2258004</v>
      </c>
      <c r="P35" s="13">
        <v>2308114</v>
      </c>
      <c r="Q35" s="13">
        <v>2339246</v>
      </c>
      <c r="R35" s="13">
        <v>2358184</v>
      </c>
      <c r="S35" s="13">
        <v>2368695</v>
      </c>
      <c r="T35" s="13">
        <v>2376342</v>
      </c>
      <c r="U35" s="10"/>
    </row>
    <row r="36" spans="1:21">
      <c r="A36" s="14" t="s">
        <v>33</v>
      </c>
      <c r="B36" s="13">
        <v>1440973</v>
      </c>
      <c r="C36" s="13">
        <v>1452263</v>
      </c>
      <c r="D36" s="13">
        <v>1455146</v>
      </c>
      <c r="E36" s="13">
        <v>1468862</v>
      </c>
      <c r="F36" s="13">
        <v>1482626</v>
      </c>
      <c r="G36" s="13">
        <v>1497362</v>
      </c>
      <c r="H36" s="13">
        <v>1513566</v>
      </c>
      <c r="I36" s="13">
        <v>1529839</v>
      </c>
      <c r="J36" s="13">
        <v>1546416</v>
      </c>
      <c r="K36" s="13">
        <v>1562856</v>
      </c>
      <c r="L36" s="13">
        <v>1579334</v>
      </c>
      <c r="M36" s="13">
        <v>1596021</v>
      </c>
      <c r="N36" s="13">
        <v>1612874</v>
      </c>
      <c r="O36" s="13">
        <v>1618419</v>
      </c>
      <c r="P36" s="13">
        <v>1621927</v>
      </c>
      <c r="Q36" s="13">
        <v>1629076</v>
      </c>
      <c r="R36" s="13">
        <v>1632204</v>
      </c>
      <c r="S36" s="13">
        <v>1635256</v>
      </c>
      <c r="T36" s="13">
        <v>1644586</v>
      </c>
      <c r="U36" s="10"/>
    </row>
    <row r="37" spans="1:21">
      <c r="A37" s="2"/>
    </row>
  </sheetData>
  <mergeCells count="2">
    <mergeCell ref="A1:T1"/>
    <mergeCell ref="B2:T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AC43-5E58-467F-B0B9-42FFFB9EB8BC}">
  <dimension ref="A1:CD86"/>
  <sheetViews>
    <sheetView zoomScale="120" zoomScaleNormal="120" workbookViewId="0">
      <selection activeCell="D10" sqref="D10"/>
    </sheetView>
  </sheetViews>
  <sheetFormatPr defaultColWidth="9.54296875" defaultRowHeight="11.5"/>
  <cols>
    <col min="1" max="1" width="20.54296875" style="1" customWidth="1"/>
    <col min="2" max="2" width="9.7265625" style="1" customWidth="1"/>
    <col min="3" max="18" width="9.7265625" style="1" bestFit="1" customWidth="1"/>
    <col min="19" max="19" width="10.26953125" style="1" bestFit="1" customWidth="1"/>
    <col min="20" max="20" width="10.26953125" style="1" customWidth="1"/>
    <col min="21" max="21" width="4.453125" style="1" customWidth="1"/>
    <col min="22" max="22" width="8.26953125" style="1" bestFit="1" customWidth="1"/>
    <col min="23" max="42" width="9.54296875" style="1"/>
    <col min="43" max="43" width="3.81640625" style="1" customWidth="1"/>
    <col min="44" max="45" width="13.7265625" style="1" bestFit="1" customWidth="1"/>
    <col min="46" max="62" width="13.7265625" style="1" customWidth="1"/>
    <col min="63" max="63" width="5.26953125" style="1" customWidth="1"/>
    <col min="64" max="98" width="13.7265625" style="1" customWidth="1"/>
    <col min="99" max="16384" width="9.54296875" style="1"/>
  </cols>
  <sheetData>
    <row r="1" spans="1:82" ht="14.25" customHeight="1">
      <c r="A1" s="45" t="s">
        <v>61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6"/>
      <c r="T1" s="16"/>
    </row>
    <row r="2" spans="1:82" ht="15" customHeight="1">
      <c r="A2" s="19" t="s">
        <v>65</v>
      </c>
      <c r="B2" s="11">
        <v>2005</v>
      </c>
      <c r="C2" s="11">
        <v>2006</v>
      </c>
      <c r="D2" s="11">
        <v>2007</v>
      </c>
      <c r="E2" s="11">
        <v>2008</v>
      </c>
      <c r="F2" s="11">
        <v>2009</v>
      </c>
      <c r="G2" s="11">
        <v>2010</v>
      </c>
      <c r="H2" s="11">
        <v>2011</v>
      </c>
      <c r="I2" s="11">
        <v>2012</v>
      </c>
      <c r="J2" s="11">
        <v>2013</v>
      </c>
      <c r="K2" s="11">
        <v>2014</v>
      </c>
      <c r="L2" s="11">
        <v>2015</v>
      </c>
      <c r="M2" s="11">
        <v>2016</v>
      </c>
      <c r="N2" s="11">
        <v>2017</v>
      </c>
      <c r="O2" s="11">
        <v>2018</v>
      </c>
      <c r="P2" s="11">
        <v>2019</v>
      </c>
      <c r="Q2" s="11">
        <v>2020</v>
      </c>
      <c r="R2" s="11">
        <v>2021</v>
      </c>
      <c r="S2" s="11">
        <v>2022</v>
      </c>
      <c r="T2" s="11">
        <v>2023</v>
      </c>
      <c r="V2" s="21" t="s">
        <v>67</v>
      </c>
      <c r="X2" s="29" t="s">
        <v>73</v>
      </c>
      <c r="Y2" s="29"/>
      <c r="Z2" s="29"/>
      <c r="AA2" s="29"/>
      <c r="AB2" s="29"/>
      <c r="AC2" s="29"/>
      <c r="AD2" s="29"/>
      <c r="AR2" s="29" t="s">
        <v>116</v>
      </c>
      <c r="BL2" s="29" t="s">
        <v>115</v>
      </c>
    </row>
    <row r="3" spans="1:82" ht="13.5" customHeight="1">
      <c r="A3" s="40" t="s">
        <v>66</v>
      </c>
      <c r="B3" s="13">
        <f>('Participaciones reales'!B4*1000000/' Población (ENOE)'!B4)</f>
        <v>4905.8315662001332</v>
      </c>
      <c r="C3" s="13">
        <f>('Participaciones reales'!C4*1000000/' Población (ENOE)'!C4)</f>
        <v>5394.6362354551638</v>
      </c>
      <c r="D3" s="13">
        <f>('Participaciones reales'!D4*1000000/' Población (ENOE)'!D4)</f>
        <v>5161.0244639613547</v>
      </c>
      <c r="E3" s="13">
        <f>('Participaciones reales'!E4*1000000/' Población (ENOE)'!E4)</f>
        <v>6092.998322182144</v>
      </c>
      <c r="F3" s="13">
        <f>('Participaciones reales'!F4*1000000/' Población (ENOE)'!F4)</f>
        <v>5066.0131605246506</v>
      </c>
      <c r="G3" s="13">
        <f>('Participaciones reales'!G4*1000000/' Población (ENOE)'!G4)</f>
        <v>5577.2817999005983</v>
      </c>
      <c r="H3" s="13">
        <f>('Participaciones reales'!H4*1000000/' Población (ENOE)'!H4)</f>
        <v>5693.9195299374696</v>
      </c>
      <c r="I3" s="13">
        <f>('Participaciones reales'!I4*1000000/' Población (ENOE)'!I4)</f>
        <v>5575.7833427746009</v>
      </c>
      <c r="J3" s="13">
        <f>('Participaciones reales'!J4*1000000/' Población (ENOE)'!J4)</f>
        <v>5837.870397161204</v>
      </c>
      <c r="K3" s="13">
        <f>('Participaciones reales'!K4*1000000/' Población (ENOE)'!K4)</f>
        <v>6074.6692961584313</v>
      </c>
      <c r="L3" s="13">
        <f>('Participaciones reales'!L4*1000000/' Población (ENOE)'!L4)</f>
        <v>6257.9904907573355</v>
      </c>
      <c r="M3" s="13">
        <f>('Participaciones reales'!M4*1000000/' Población (ENOE)'!M4)</f>
        <v>6431.6053345496566</v>
      </c>
      <c r="N3" s="13">
        <f>('Participaciones reales'!N4*1000000/' Población (ENOE)'!N4)</f>
        <v>6642.5909966620075</v>
      </c>
      <c r="O3" s="13">
        <f>('Participaciones reales'!O4*1000000/' Población (ENOE)'!O4)</f>
        <v>6808.135565188707</v>
      </c>
      <c r="P3" s="13">
        <f>('Participaciones reales'!P4*1000000/' Población (ENOE)'!P4)</f>
        <v>6712.7209779741124</v>
      </c>
      <c r="Q3" s="13">
        <f>('Participaciones reales'!Q4*1000000/' Población (ENOE)'!Q4)</f>
        <v>6091.6731028635131</v>
      </c>
      <c r="R3" s="13">
        <f>('Participaciones reales'!R4*1000000/' Población (ENOE)'!R4)</f>
        <v>6284.0450012925521</v>
      </c>
      <c r="S3" s="13">
        <f>('Participaciones reales'!S4*1000000/' Población (ENOE)'!S4)</f>
        <v>6780.5364231733211</v>
      </c>
      <c r="T3" s="13">
        <f>('Participaciones reales'!T4*1000000/' Población (ENOE)'!T4)</f>
        <v>6976.2444864244908</v>
      </c>
      <c r="U3" s="10"/>
      <c r="V3" s="22">
        <f>((T3/B3)^(1/(T$2-B$2)))-1</f>
        <v>1.9752896879549064E-2</v>
      </c>
      <c r="X3" s="32" t="s">
        <v>75</v>
      </c>
      <c r="Y3" s="32" t="s">
        <v>76</v>
      </c>
      <c r="Z3" s="32" t="s">
        <v>77</v>
      </c>
      <c r="AA3" s="32" t="s">
        <v>78</v>
      </c>
      <c r="AB3" s="32" t="s">
        <v>79</v>
      </c>
      <c r="AC3" s="32" t="s">
        <v>80</v>
      </c>
      <c r="AD3" s="32" t="s">
        <v>81</v>
      </c>
      <c r="AE3" s="32" t="s">
        <v>82</v>
      </c>
      <c r="AF3" s="32" t="s">
        <v>83</v>
      </c>
      <c r="AG3" s="32" t="s">
        <v>84</v>
      </c>
      <c r="AH3" s="32" t="s">
        <v>85</v>
      </c>
      <c r="AI3" s="32" t="s">
        <v>86</v>
      </c>
      <c r="AJ3" s="32" t="s">
        <v>87</v>
      </c>
      <c r="AK3" s="32" t="s">
        <v>88</v>
      </c>
      <c r="AL3" s="32" t="s">
        <v>89</v>
      </c>
      <c r="AM3" s="32" t="s">
        <v>90</v>
      </c>
      <c r="AN3" s="32" t="s">
        <v>91</v>
      </c>
      <c r="AO3" s="32" t="s">
        <v>92</v>
      </c>
      <c r="AP3" s="32" t="s">
        <v>93</v>
      </c>
      <c r="AR3" s="34" t="s">
        <v>96</v>
      </c>
      <c r="AS3" s="34" t="s">
        <v>97</v>
      </c>
      <c r="AT3" s="34" t="s">
        <v>98</v>
      </c>
      <c r="AU3" s="34" t="s">
        <v>99</v>
      </c>
      <c r="AV3" s="34" t="s">
        <v>100</v>
      </c>
      <c r="AW3" s="34" t="s">
        <v>101</v>
      </c>
      <c r="AX3" s="34" t="s">
        <v>102</v>
      </c>
      <c r="AY3" s="34" t="s">
        <v>103</v>
      </c>
      <c r="AZ3" s="34" t="s">
        <v>104</v>
      </c>
      <c r="BA3" s="34" t="s">
        <v>105</v>
      </c>
      <c r="BB3" s="34" t="s">
        <v>106</v>
      </c>
      <c r="BC3" s="34" t="s">
        <v>107</v>
      </c>
      <c r="BD3" s="34" t="s">
        <v>108</v>
      </c>
      <c r="BE3" s="34" t="s">
        <v>109</v>
      </c>
      <c r="BF3" s="34" t="s">
        <v>110</v>
      </c>
      <c r="BG3" s="34" t="s">
        <v>111</v>
      </c>
      <c r="BH3" s="34" t="s">
        <v>112</v>
      </c>
      <c r="BI3" s="34" t="s">
        <v>113</v>
      </c>
      <c r="BJ3" s="34" t="s">
        <v>114</v>
      </c>
      <c r="BL3" s="32" t="s">
        <v>117</v>
      </c>
      <c r="BM3" s="32" t="s">
        <v>118</v>
      </c>
      <c r="BN3" s="32" t="s">
        <v>119</v>
      </c>
      <c r="BO3" s="32" t="s">
        <v>120</v>
      </c>
      <c r="BP3" s="32" t="s">
        <v>121</v>
      </c>
      <c r="BQ3" s="32" t="s">
        <v>122</v>
      </c>
      <c r="BR3" s="32" t="s">
        <v>123</v>
      </c>
      <c r="BS3" s="32" t="s">
        <v>124</v>
      </c>
      <c r="BT3" s="32" t="s">
        <v>125</v>
      </c>
      <c r="BU3" s="32" t="s">
        <v>126</v>
      </c>
      <c r="BV3" s="32" t="s">
        <v>127</v>
      </c>
      <c r="BW3" s="32" t="s">
        <v>128</v>
      </c>
      <c r="BX3" s="32" t="s">
        <v>129</v>
      </c>
      <c r="BY3" s="32" t="s">
        <v>130</v>
      </c>
      <c r="BZ3" s="32" t="s">
        <v>131</v>
      </c>
      <c r="CA3" s="32" t="s">
        <v>132</v>
      </c>
      <c r="CB3" s="32" t="s">
        <v>133</v>
      </c>
      <c r="CC3" s="32" t="s">
        <v>134</v>
      </c>
      <c r="CD3" s="32" t="s">
        <v>135</v>
      </c>
    </row>
    <row r="4" spans="1:82">
      <c r="A4" s="20" t="s">
        <v>2</v>
      </c>
      <c r="B4" s="13">
        <f>('Participaciones reales'!B5*1000000/' Población (ENOE)'!B5)</f>
        <v>5483.0453258982934</v>
      </c>
      <c r="C4" s="13">
        <f>('Participaciones reales'!C5*1000000/' Población (ENOE)'!C5)</f>
        <v>6268.9025965556057</v>
      </c>
      <c r="D4" s="13">
        <f>('Participaciones reales'!D5*1000000/' Población (ENOE)'!D5)</f>
        <v>6123.6059798343931</v>
      </c>
      <c r="E4" s="13">
        <f>('Participaciones reales'!E5*1000000/' Población (ENOE)'!E5)</f>
        <v>7028.1376508268177</v>
      </c>
      <c r="F4" s="13">
        <f>('Participaciones reales'!F5*1000000/' Población (ENOE)'!F5)</f>
        <v>5511.2500448867286</v>
      </c>
      <c r="G4" s="13">
        <f>('Participaciones reales'!G5*1000000/' Población (ENOE)'!G5)</f>
        <v>5972.2281678440004</v>
      </c>
      <c r="H4" s="13">
        <f>('Participaciones reales'!H5*1000000/' Población (ENOE)'!H5)</f>
        <v>6252.9959571819763</v>
      </c>
      <c r="I4" s="13">
        <f>('Participaciones reales'!I5*1000000/' Población (ENOE)'!I5)</f>
        <v>6158.4523401923088</v>
      </c>
      <c r="J4" s="13">
        <f>('Participaciones reales'!J5*1000000/' Población (ENOE)'!J5)</f>
        <v>6300.935163577843</v>
      </c>
      <c r="K4" s="13">
        <f>('Participaciones reales'!K5*1000000/' Población (ENOE)'!K5)</f>
        <v>6547.5799479916777</v>
      </c>
      <c r="L4" s="13">
        <f>('Participaciones reales'!L5*1000000/' Población (ENOE)'!L5)</f>
        <v>6624.3897996633432</v>
      </c>
      <c r="M4" s="13">
        <f>('Participaciones reales'!M5*1000000/' Población (ENOE)'!M5)</f>
        <v>6641.0355065594213</v>
      </c>
      <c r="N4" s="13">
        <f>('Participaciones reales'!N5*1000000/' Población (ENOE)'!N5)</f>
        <v>6482.0895708248272</v>
      </c>
      <c r="O4" s="13">
        <f>('Participaciones reales'!O5*1000000/' Población (ENOE)'!O5)</f>
        <v>6695.2572844373071</v>
      </c>
      <c r="P4" s="13">
        <f>('Participaciones reales'!P5*1000000/' Población (ENOE)'!P5)</f>
        <v>6268.5923814857269</v>
      </c>
      <c r="Q4" s="13">
        <f>('Participaciones reales'!Q5*1000000/' Población (ENOE)'!Q5)</f>
        <v>5675.1813073984422</v>
      </c>
      <c r="R4" s="13">
        <f>('Participaciones reales'!R5*1000000/' Población (ENOE)'!R5)</f>
        <v>6000.4341514657126</v>
      </c>
      <c r="S4" s="13">
        <f>('Participaciones reales'!S5*1000000/' Población (ENOE)'!S5)</f>
        <v>6655.5710662340389</v>
      </c>
      <c r="T4" s="13">
        <f>('Participaciones reales'!T5*1000000/' Población (ENOE)'!T5)</f>
        <v>6410.2313506512673</v>
      </c>
      <c r="U4" s="10"/>
      <c r="V4" s="22">
        <f t="shared" ref="V4:V35" si="0">((T4/B4)^(1/(T$2-B$2)))-1</f>
        <v>8.7174833881844549E-3</v>
      </c>
      <c r="X4" s="18">
        <f t="shared" ref="X4:X35" si="1">ABS(B$3-B4)</f>
        <v>577.21375969816017</v>
      </c>
      <c r="Y4" s="18">
        <f t="shared" ref="Y4:Y35" si="2">ABS(C$3-C4)</f>
        <v>874.26636110044183</v>
      </c>
      <c r="Z4" s="18">
        <f t="shared" ref="Z4:Z35" si="3">ABS(D$3-D4)</f>
        <v>962.58151587303837</v>
      </c>
      <c r="AA4" s="18">
        <f t="shared" ref="AA4:AA35" si="4">ABS(E$3-E4)</f>
        <v>935.1393286446737</v>
      </c>
      <c r="AB4" s="18">
        <f t="shared" ref="AB4:AB35" si="5">ABS(F$3-F4)</f>
        <v>445.23688436207794</v>
      </c>
      <c r="AC4" s="18">
        <f t="shared" ref="AC4:AC35" si="6">ABS(G$3-G4)</f>
        <v>394.94636794340204</v>
      </c>
      <c r="AD4" s="18">
        <f t="shared" ref="AD4:AD35" si="7">ABS(H$3-H4)</f>
        <v>559.0764272445067</v>
      </c>
      <c r="AE4" s="18">
        <f t="shared" ref="AE4:AE35" si="8">ABS(I$3-I4)</f>
        <v>582.66899741770794</v>
      </c>
      <c r="AF4" s="18">
        <f t="shared" ref="AF4:AF35" si="9">ABS(J$3-J4)</f>
        <v>463.06476641663903</v>
      </c>
      <c r="AG4" s="18">
        <f t="shared" ref="AG4:AG35" si="10">ABS(K$3-K4)</f>
        <v>472.91065183324645</v>
      </c>
      <c r="AH4" s="18">
        <f t="shared" ref="AH4:AH35" si="11">ABS(L$3-L4)</f>
        <v>366.39930890600772</v>
      </c>
      <c r="AI4" s="18">
        <f t="shared" ref="AI4:AI35" si="12">ABS(M$3-M4)</f>
        <v>209.43017200976465</v>
      </c>
      <c r="AJ4" s="18">
        <f t="shared" ref="AJ4:AJ35" si="13">ABS(N$3-N4)</f>
        <v>160.50142583718025</v>
      </c>
      <c r="AK4" s="18">
        <f t="shared" ref="AK4:AK35" si="14">ABS(O$3-O4)</f>
        <v>112.87828075139987</v>
      </c>
      <c r="AL4" s="18">
        <f t="shared" ref="AL4:AL35" si="15">ABS(P$3-P4)</f>
        <v>444.12859648838548</v>
      </c>
      <c r="AM4" s="18">
        <f t="shared" ref="AM4:AM35" si="16">ABS(Q$3-Q4)</f>
        <v>416.49179546507094</v>
      </c>
      <c r="AN4" s="18">
        <f t="shared" ref="AN4:AN35" si="17">ABS(R$3-R4)</f>
        <v>283.61084982683951</v>
      </c>
      <c r="AO4" s="18">
        <f t="shared" ref="AO4:AO35" si="18">ABS(S$3-S4)</f>
        <v>124.96535693928217</v>
      </c>
      <c r="AP4" s="18">
        <f t="shared" ref="AP4:AP35" si="19">ABS(T$3-T4)</f>
        <v>566.01313577322344</v>
      </c>
      <c r="AR4" s="35">
        <f t="shared" ref="AR4:AR35" si="20">(LOG(B$3)-LOG(B4))^2</f>
        <v>2.333779064611559E-3</v>
      </c>
      <c r="AS4" s="35">
        <f t="shared" ref="AS4:AS35" si="21">(LOG(C$3)-LOG(C4))^2</f>
        <v>4.2548689919213872E-3</v>
      </c>
      <c r="AT4" s="35">
        <f t="shared" ref="AT4:AT35" si="22">(LOG(D$3)-LOG(D4))^2</f>
        <v>5.5162290915992326E-3</v>
      </c>
      <c r="AU4" s="35">
        <f t="shared" ref="AU4:AU35" si="23">(LOG(E$3)-LOG(E4))^2</f>
        <v>3.8451409248165414E-3</v>
      </c>
      <c r="AV4" s="35">
        <f t="shared" ref="AV4:AV35" si="24">(LOG(F$3)-LOG(F4))^2</f>
        <v>1.3383745469903751E-3</v>
      </c>
      <c r="AW4" s="35">
        <f t="shared" ref="AW4:AW35" si="25">(LOG(G$3)-LOG(G4))^2</f>
        <v>8.829100965119177E-4</v>
      </c>
      <c r="AX4" s="35">
        <f t="shared" ref="AX4:AX35" si="26">(LOG(H$3)-LOG(H4))^2</f>
        <v>1.6546039099177533E-3</v>
      </c>
      <c r="AY4" s="35">
        <f t="shared" ref="AY4:AY35" si="27">(LOG(I$3)-LOG(I4))^2</f>
        <v>1.8632771977321724E-3</v>
      </c>
      <c r="AZ4" s="35">
        <f t="shared" ref="AZ4:AZ35" si="28">(LOG(J$3)-LOG(J4))^2</f>
        <v>1.0989597276079251E-3</v>
      </c>
      <c r="BA4" s="35">
        <f t="shared" ref="BA4:BA35" si="29">(LOG(K$3)-LOG(K4))^2</f>
        <v>1.0600344334726042E-3</v>
      </c>
      <c r="BB4" s="35">
        <f t="shared" ref="BB4:BB35" si="30">(LOG(L$3)-LOG(L4))^2</f>
        <v>6.1063257604826384E-4</v>
      </c>
      <c r="BC4" s="35">
        <f t="shared" ref="BC4:BC35" si="31">(LOG(M$3)-LOG(M4))^2</f>
        <v>1.9366661938247077E-4</v>
      </c>
      <c r="BD4" s="35">
        <f t="shared" ref="BD4:BD35" si="32">(LOG(N$3)-LOG(N4))^2</f>
        <v>1.1283717916150363E-4</v>
      </c>
      <c r="BE4" s="35">
        <f t="shared" ref="BE4:BE35" si="33">(LOG(O$3)-LOG(O4))^2</f>
        <v>5.2721021079677038E-5</v>
      </c>
      <c r="BF4" s="35">
        <f t="shared" ref="BF4:BF35" si="34">(LOG(P$3)-LOG(P4))^2</f>
        <v>8.8378758151116835E-4</v>
      </c>
      <c r="BG4" s="35">
        <f t="shared" ref="BG4:BG35" si="35">(LOG(Q$3)-LOG(Q4))^2</f>
        <v>9.4598376608702266E-4</v>
      </c>
      <c r="BH4" s="35">
        <f t="shared" ref="BH4:BH35" si="36">(LOG(R$3)-LOG(R4))^2</f>
        <v>4.0226769575890756E-4</v>
      </c>
      <c r="BI4" s="35">
        <f t="shared" ref="BI4:BI35" si="37">(LOG(S$3)-LOG(S4))^2</f>
        <v>6.5265848576474001E-5</v>
      </c>
      <c r="BJ4" s="35">
        <f t="shared" ref="BJ4:BJ35" si="38">(LOG(T$3)-LOG(T4))^2</f>
        <v>1.3504146537172905E-3</v>
      </c>
      <c r="BL4" s="1">
        <f t="shared" ref="BL4:BL35" si="39">LOG(B4/B$3)*B4</f>
        <v>264.88154801114132</v>
      </c>
      <c r="BM4" s="1">
        <f t="shared" ref="BM4:BM35" si="40">LOG(C4/C$3)*C4</f>
        <v>408.9164843775759</v>
      </c>
      <c r="BN4" s="1">
        <f t="shared" ref="BN4:BN35" si="41">LOG(D4/D$3)*D4</f>
        <v>454.8083041078097</v>
      </c>
      <c r="BO4" s="1">
        <f t="shared" ref="BO4:BO35" si="42">LOG(E4/E$3)*E4</f>
        <v>435.80919549446043</v>
      </c>
      <c r="BP4" s="1">
        <f t="shared" ref="BP4:BP35" si="43">LOG(F4/F$3)*F4</f>
        <v>201.62247877371476</v>
      </c>
      <c r="BQ4" s="1">
        <f t="shared" ref="BQ4:BQ35" si="44">LOG(G4/G$3)*G4</f>
        <v>177.45761203314063</v>
      </c>
      <c r="BR4" s="1">
        <f t="shared" ref="BR4:BR35" si="45">LOG(H4/H$3)*H4</f>
        <v>254.35200827461497</v>
      </c>
      <c r="BS4" s="1">
        <f t="shared" ref="BS4:BS35" si="46">LOG(I4/I$3)*I4</f>
        <v>265.83387345553984</v>
      </c>
      <c r="BT4" s="1">
        <f t="shared" ref="BT4:BT35" si="47">LOG(J4/J$3)*J4</f>
        <v>208.87953863274811</v>
      </c>
      <c r="BU4" s="1">
        <f t="shared" ref="BU4:BU35" si="48">LOG(K4/K$3)*K4</f>
        <v>213.17722100752178</v>
      </c>
      <c r="BV4" s="1">
        <f t="shared" ref="BV4:BV35" si="49">LOG(L4/L$3)*L4</f>
        <v>163.69516968068515</v>
      </c>
      <c r="BW4" s="1">
        <f t="shared" ref="BW4:BW35" si="50">LOG(M4/M$3)*M4</f>
        <v>92.419409224229312</v>
      </c>
      <c r="BX4" s="1">
        <f t="shared" ref="BX4:BX35" si="51">LOG(N4/N$3)*N4</f>
        <v>-68.855896667617884</v>
      </c>
      <c r="BY4" s="1">
        <f t="shared" ref="BY4:BY35" si="52">LOG(O4/O$3)*O4</f>
        <v>-48.613756029782856</v>
      </c>
      <c r="BZ4" s="1">
        <f t="shared" ref="BZ4:BZ35" si="53">LOG(P4/P$3)*P4</f>
        <v>-186.35625655141573</v>
      </c>
      <c r="CA4" s="1">
        <f t="shared" ref="CA4:CA35" si="54">LOG(Q4/Q$3)*Q4</f>
        <v>-174.55069504314204</v>
      </c>
      <c r="CB4" s="1">
        <f t="shared" ref="CB4:CB35" si="55">LOG(R4/R$3)*R4</f>
        <v>-120.34838122907851</v>
      </c>
      <c r="CC4" s="1">
        <f t="shared" ref="CC4:CC35" si="56">LOG(S4/S$3)*S4</f>
        <v>-53.768549349713382</v>
      </c>
      <c r="CD4" s="1">
        <f t="shared" ref="CD4:CD35" si="57">LOG(T4/T$3)*T4</f>
        <v>-235.56310751310065</v>
      </c>
    </row>
    <row r="5" spans="1:82">
      <c r="A5" s="20" t="s">
        <v>3</v>
      </c>
      <c r="B5" s="13">
        <f>('Participaciones reales'!B6*1000000/' Población (ENOE)'!B6)</f>
        <v>5086.4702501350612</v>
      </c>
      <c r="C5" s="13">
        <f>('Participaciones reales'!C6*1000000/' Población (ENOE)'!C6)</f>
        <v>5424.0751349555612</v>
      </c>
      <c r="D5" s="13">
        <f>('Participaciones reales'!D6*1000000/' Población (ENOE)'!D6)</f>
        <v>5390.1610107680335</v>
      </c>
      <c r="E5" s="13">
        <f>('Participaciones reales'!E6*1000000/' Población (ENOE)'!E6)</f>
        <v>6339.6177382688766</v>
      </c>
      <c r="F5" s="13">
        <f>('Participaciones reales'!F6*1000000/' Población (ENOE)'!F6)</f>
        <v>5106.7893230020372</v>
      </c>
      <c r="G5" s="13">
        <f>('Participaciones reales'!G6*1000000/' Población (ENOE)'!G6)</f>
        <v>5737.9309245368677</v>
      </c>
      <c r="H5" s="13">
        <f>('Participaciones reales'!H6*1000000/' Población (ENOE)'!H6)</f>
        <v>5713.6789517919806</v>
      </c>
      <c r="I5" s="13">
        <f>('Participaciones reales'!I6*1000000/' Población (ENOE)'!I6)</f>
        <v>5666.9768859039496</v>
      </c>
      <c r="J5" s="13">
        <f>('Participaciones reales'!J6*1000000/' Población (ENOE)'!J6)</f>
        <v>5911.9873381008128</v>
      </c>
      <c r="K5" s="13">
        <f>('Participaciones reales'!K6*1000000/' Población (ENOE)'!K6)</f>
        <v>6044.0541790708094</v>
      </c>
      <c r="L5" s="13">
        <f>('Participaciones reales'!L6*1000000/' Población (ENOE)'!L6)</f>
        <v>5725.0964326390758</v>
      </c>
      <c r="M5" s="13">
        <f>('Participaciones reales'!M6*1000000/' Población (ENOE)'!M6)</f>
        <v>5996.3092812465411</v>
      </c>
      <c r="N5" s="13">
        <f>('Participaciones reales'!N6*1000000/' Población (ENOE)'!N6)</f>
        <v>6463.0848829712795</v>
      </c>
      <c r="O5" s="13">
        <f>('Participaciones reales'!O6*1000000/' Población (ENOE)'!O6)</f>
        <v>6570.9264965609409</v>
      </c>
      <c r="P5" s="13">
        <f>('Participaciones reales'!P6*1000000/' Población (ENOE)'!P6)</f>
        <v>6208.2214071246417</v>
      </c>
      <c r="Q5" s="13">
        <f>('Participaciones reales'!Q6*1000000/' Población (ENOE)'!Q6)</f>
        <v>6247.4241727831604</v>
      </c>
      <c r="R5" s="13">
        <f>('Participaciones reales'!R6*1000000/' Población (ENOE)'!R6)</f>
        <v>6499.2879831204264</v>
      </c>
      <c r="S5" s="13">
        <f>('Participaciones reales'!S6*1000000/' Población (ENOE)'!S6)</f>
        <v>7150.0252283398431</v>
      </c>
      <c r="T5" s="13">
        <f>('Participaciones reales'!T6*1000000/' Población (ENOE)'!T6)</f>
        <v>7250.1409267757481</v>
      </c>
      <c r="U5" s="10"/>
      <c r="V5" s="22">
        <f t="shared" si="0"/>
        <v>1.988607763673822E-2</v>
      </c>
      <c r="X5" s="18">
        <f t="shared" si="1"/>
        <v>180.63868393492794</v>
      </c>
      <c r="Y5" s="18">
        <f t="shared" si="2"/>
        <v>29.438899500397383</v>
      </c>
      <c r="Z5" s="18">
        <f t="shared" si="3"/>
        <v>229.13654680667878</v>
      </c>
      <c r="AA5" s="18">
        <f t="shared" si="4"/>
        <v>246.6194160867326</v>
      </c>
      <c r="AB5" s="18">
        <f t="shared" si="5"/>
        <v>40.776162477386606</v>
      </c>
      <c r="AC5" s="18">
        <f t="shared" si="6"/>
        <v>160.64912463626933</v>
      </c>
      <c r="AD5" s="18">
        <f t="shared" si="7"/>
        <v>19.759421854510947</v>
      </c>
      <c r="AE5" s="18">
        <f t="shared" si="8"/>
        <v>91.193543129348654</v>
      </c>
      <c r="AF5" s="18">
        <f t="shared" si="9"/>
        <v>74.116940939608867</v>
      </c>
      <c r="AG5" s="18">
        <f t="shared" si="10"/>
        <v>30.615117087621911</v>
      </c>
      <c r="AH5" s="18">
        <f t="shared" si="11"/>
        <v>532.89405811825964</v>
      </c>
      <c r="AI5" s="18">
        <f t="shared" si="12"/>
        <v>435.29605330311551</v>
      </c>
      <c r="AJ5" s="18">
        <f t="shared" si="13"/>
        <v>179.50611369072794</v>
      </c>
      <c r="AK5" s="18">
        <f t="shared" si="14"/>
        <v>237.2090686277661</v>
      </c>
      <c r="AL5" s="18">
        <f t="shared" si="15"/>
        <v>504.49957084947073</v>
      </c>
      <c r="AM5" s="18">
        <f t="shared" si="16"/>
        <v>155.75106991964731</v>
      </c>
      <c r="AN5" s="18">
        <f t="shared" si="17"/>
        <v>215.24298182787425</v>
      </c>
      <c r="AO5" s="18">
        <f t="shared" si="18"/>
        <v>369.48880516652207</v>
      </c>
      <c r="AP5" s="18">
        <f t="shared" si="19"/>
        <v>273.8964403512573</v>
      </c>
      <c r="AR5" s="35">
        <f t="shared" si="20"/>
        <v>2.4661170265848802E-4</v>
      </c>
      <c r="AS5" s="35">
        <f t="shared" si="21"/>
        <v>5.5862816805311937E-6</v>
      </c>
      <c r="AT5" s="35">
        <f t="shared" si="22"/>
        <v>3.5591918702987906E-4</v>
      </c>
      <c r="AU5" s="35">
        <f t="shared" si="23"/>
        <v>2.969422844351978E-4</v>
      </c>
      <c r="AV5" s="35">
        <f t="shared" si="24"/>
        <v>1.2121733828162815E-5</v>
      </c>
      <c r="AW5" s="35">
        <f t="shared" si="25"/>
        <v>1.5209616406136711E-4</v>
      </c>
      <c r="AX5" s="35">
        <f t="shared" si="26"/>
        <v>2.2635468917015804E-6</v>
      </c>
      <c r="AY5" s="35">
        <f t="shared" si="27"/>
        <v>4.963979113412327E-5</v>
      </c>
      <c r="AZ5" s="35">
        <f t="shared" si="28"/>
        <v>3.0019944859470759E-5</v>
      </c>
      <c r="BA5" s="35">
        <f t="shared" si="29"/>
        <v>4.8149142764764551E-6</v>
      </c>
      <c r="BB5" s="35">
        <f t="shared" si="30"/>
        <v>1.4939842640506878E-3</v>
      </c>
      <c r="BC5" s="35">
        <f t="shared" si="31"/>
        <v>9.2631124163908903E-4</v>
      </c>
      <c r="BD5" s="35">
        <f t="shared" si="32"/>
        <v>1.4155414074117065E-4</v>
      </c>
      <c r="BE5" s="35">
        <f t="shared" si="33"/>
        <v>2.3720884534353181E-4</v>
      </c>
      <c r="BF5" s="35">
        <f t="shared" si="34"/>
        <v>1.151339811202947E-3</v>
      </c>
      <c r="BG5" s="35">
        <f t="shared" si="35"/>
        <v>1.2021815236076098E-4</v>
      </c>
      <c r="BH5" s="35">
        <f t="shared" si="36"/>
        <v>2.1393434170577404E-4</v>
      </c>
      <c r="BI5" s="35">
        <f t="shared" si="37"/>
        <v>5.3100385826383863E-4</v>
      </c>
      <c r="BJ5" s="35">
        <f t="shared" si="38"/>
        <v>2.7971746644109866E-4</v>
      </c>
      <c r="BL5" s="1">
        <f t="shared" si="39"/>
        <v>79.877295046846996</v>
      </c>
      <c r="BM5" s="1">
        <f t="shared" si="40"/>
        <v>12.819973046880596</v>
      </c>
      <c r="BN5" s="1">
        <f t="shared" si="41"/>
        <v>101.68981065119094</v>
      </c>
      <c r="BO5" s="1">
        <f t="shared" si="42"/>
        <v>109.24437756240292</v>
      </c>
      <c r="BP5" s="1">
        <f t="shared" si="43"/>
        <v>17.779940915452276</v>
      </c>
      <c r="BQ5" s="1">
        <f t="shared" si="44"/>
        <v>70.764337685443778</v>
      </c>
      <c r="BR5" s="1">
        <f t="shared" si="45"/>
        <v>8.5962805717668918</v>
      </c>
      <c r="BS5" s="1">
        <f t="shared" si="46"/>
        <v>39.926975566522486</v>
      </c>
      <c r="BT5" s="1">
        <f t="shared" si="47"/>
        <v>32.392050463228372</v>
      </c>
      <c r="BU5" s="1">
        <f t="shared" si="48"/>
        <v>-13.262415456720086</v>
      </c>
      <c r="BV5" s="1">
        <f t="shared" si="49"/>
        <v>-221.28695758358043</v>
      </c>
      <c r="BW5" s="1">
        <f t="shared" si="50"/>
        <v>-182.49984182298522</v>
      </c>
      <c r="BX5" s="1">
        <f t="shared" si="51"/>
        <v>-76.895539572042182</v>
      </c>
      <c r="BY5" s="1">
        <f t="shared" si="52"/>
        <v>-101.20268826254352</v>
      </c>
      <c r="BZ5" s="1">
        <f t="shared" si="53"/>
        <v>-210.65363518514704</v>
      </c>
      <c r="CA5" s="1">
        <f t="shared" si="54"/>
        <v>68.499281816424983</v>
      </c>
      <c r="CB5" s="1">
        <f t="shared" si="55"/>
        <v>95.061800016176448</v>
      </c>
      <c r="CC5" s="1">
        <f t="shared" si="56"/>
        <v>164.76175621841389</v>
      </c>
      <c r="CD5" s="1">
        <f t="shared" si="57"/>
        <v>121.25683865553913</v>
      </c>
    </row>
    <row r="6" spans="1:82">
      <c r="A6" s="20" t="s">
        <v>4</v>
      </c>
      <c r="B6" s="13">
        <f>('Participaciones reales'!B7*1000000/' Población (ENOE)'!B7)</f>
        <v>6447.2552307941341</v>
      </c>
      <c r="C6" s="13">
        <f>('Participaciones reales'!C7*1000000/' Población (ENOE)'!C7)</f>
        <v>7130.0312644584146</v>
      </c>
      <c r="D6" s="13">
        <f>('Participaciones reales'!D7*1000000/' Población (ENOE)'!D7)</f>
        <v>7301.3098348409012</v>
      </c>
      <c r="E6" s="13">
        <f>('Participaciones reales'!E7*1000000/' Población (ENOE)'!E7)</f>
        <v>7786.088761450882</v>
      </c>
      <c r="F6" s="13">
        <f>('Participaciones reales'!F7*1000000/' Población (ENOE)'!F7)</f>
        <v>6470.2353989712401</v>
      </c>
      <c r="G6" s="13">
        <f>('Participaciones reales'!G7*1000000/' Población (ENOE)'!G7)</f>
        <v>6682.4626047909705</v>
      </c>
      <c r="H6" s="13">
        <f>('Participaciones reales'!H7*1000000/' Población (ENOE)'!H7)</f>
        <v>7057.2891090405956</v>
      </c>
      <c r="I6" s="13">
        <f>('Participaciones reales'!I7*1000000/' Población (ENOE)'!I7)</f>
        <v>6771.4896648798158</v>
      </c>
      <c r="J6" s="13">
        <f>('Participaciones reales'!J7*1000000/' Población (ENOE)'!J7)</f>
        <v>6829.4149384464581</v>
      </c>
      <c r="K6" s="13">
        <f>('Participaciones reales'!K7*1000000/' Población (ENOE)'!K7)</f>
        <v>6934.2557844376624</v>
      </c>
      <c r="L6" s="13">
        <f>('Participaciones reales'!L7*1000000/' Población (ENOE)'!L7)</f>
        <v>6820.1391146739761</v>
      </c>
      <c r="M6" s="13">
        <f>('Participaciones reales'!M7*1000000/' Población (ENOE)'!M7)</f>
        <v>6747.4360004856626</v>
      </c>
      <c r="N6" s="13">
        <f>('Participaciones reales'!N7*1000000/' Población (ENOE)'!N7)</f>
        <v>7546.690881368072</v>
      </c>
      <c r="O6" s="13">
        <f>('Participaciones reales'!O7*1000000/' Población (ENOE)'!O7)</f>
        <v>7983.9013727696265</v>
      </c>
      <c r="P6" s="13">
        <f>('Participaciones reales'!P7*1000000/' Población (ENOE)'!P7)</f>
        <v>8149.2251455271662</v>
      </c>
      <c r="Q6" s="13">
        <f>('Participaciones reales'!Q7*1000000/' Población (ENOE)'!Q7)</f>
        <v>7221.7772049001196</v>
      </c>
      <c r="R6" s="13">
        <f>('Participaciones reales'!R7*1000000/' Población (ENOE)'!R7)</f>
        <v>7104.6207099803205</v>
      </c>
      <c r="S6" s="13">
        <f>('Participaciones reales'!S7*1000000/' Población (ENOE)'!S7)</f>
        <v>7667.8433266955435</v>
      </c>
      <c r="T6" s="13">
        <f>('Participaciones reales'!T7*1000000/' Población (ENOE)'!T7)</f>
        <v>8482.066455274402</v>
      </c>
      <c r="U6" s="10"/>
      <c r="V6" s="22">
        <f t="shared" si="0"/>
        <v>1.5355570886827152E-2</v>
      </c>
      <c r="X6" s="18">
        <f t="shared" si="1"/>
        <v>1541.4236645940009</v>
      </c>
      <c r="Y6" s="18">
        <f t="shared" si="2"/>
        <v>1735.3950290032508</v>
      </c>
      <c r="Z6" s="18">
        <f t="shared" si="3"/>
        <v>2140.2853708795465</v>
      </c>
      <c r="AA6" s="18">
        <f t="shared" si="4"/>
        <v>1693.090439268738</v>
      </c>
      <c r="AB6" s="18">
        <f t="shared" si="5"/>
        <v>1404.2222384465895</v>
      </c>
      <c r="AC6" s="18">
        <f t="shared" si="6"/>
        <v>1105.1808048903722</v>
      </c>
      <c r="AD6" s="18">
        <f t="shared" si="7"/>
        <v>1363.3695791031259</v>
      </c>
      <c r="AE6" s="18">
        <f t="shared" si="8"/>
        <v>1195.7063221052149</v>
      </c>
      <c r="AF6" s="18">
        <f t="shared" si="9"/>
        <v>991.54454128525413</v>
      </c>
      <c r="AG6" s="18">
        <f t="shared" si="10"/>
        <v>859.58648827923116</v>
      </c>
      <c r="AH6" s="18">
        <f t="shared" si="11"/>
        <v>562.14862391664064</v>
      </c>
      <c r="AI6" s="18">
        <f t="shared" si="12"/>
        <v>315.83066593600597</v>
      </c>
      <c r="AJ6" s="18">
        <f t="shared" si="13"/>
        <v>904.09988470606459</v>
      </c>
      <c r="AK6" s="18">
        <f t="shared" si="14"/>
        <v>1175.7658075809195</v>
      </c>
      <c r="AL6" s="18">
        <f t="shared" si="15"/>
        <v>1436.5041675530538</v>
      </c>
      <c r="AM6" s="18">
        <f t="shared" si="16"/>
        <v>1130.1041020366065</v>
      </c>
      <c r="AN6" s="18">
        <f t="shared" si="17"/>
        <v>820.57570868776838</v>
      </c>
      <c r="AO6" s="18">
        <f t="shared" si="18"/>
        <v>887.30690352222246</v>
      </c>
      <c r="AP6" s="18">
        <f t="shared" si="19"/>
        <v>1505.8219688499112</v>
      </c>
      <c r="AR6" s="35">
        <f t="shared" si="20"/>
        <v>1.4080724795921651E-2</v>
      </c>
      <c r="AS6" s="35">
        <f t="shared" si="21"/>
        <v>1.4672299809358781E-2</v>
      </c>
      <c r="AT6" s="35">
        <f t="shared" si="22"/>
        <v>2.2699900235188294E-2</v>
      </c>
      <c r="AU6" s="35">
        <f t="shared" si="23"/>
        <v>1.1339756298155146E-2</v>
      </c>
      <c r="AV6" s="35">
        <f t="shared" si="24"/>
        <v>1.1289863153136626E-2</v>
      </c>
      <c r="AW6" s="35">
        <f t="shared" si="25"/>
        <v>6.1644401462229367E-3</v>
      </c>
      <c r="AX6" s="35">
        <f t="shared" si="26"/>
        <v>8.691195961303173E-3</v>
      </c>
      <c r="AY6" s="35">
        <f t="shared" si="27"/>
        <v>7.1197025460760935E-3</v>
      </c>
      <c r="AZ6" s="35">
        <f t="shared" si="28"/>
        <v>4.6415675792565777E-3</v>
      </c>
      <c r="BA6" s="35">
        <f t="shared" si="29"/>
        <v>3.3036305275935627E-3</v>
      </c>
      <c r="BB6" s="35">
        <f t="shared" si="30"/>
        <v>1.3956451521642307E-3</v>
      </c>
      <c r="BC6" s="35">
        <f t="shared" si="31"/>
        <v>4.3344688364981682E-4</v>
      </c>
      <c r="BD6" s="35">
        <f t="shared" si="32"/>
        <v>3.0712709685504777E-3</v>
      </c>
      <c r="BE6" s="35">
        <f t="shared" si="33"/>
        <v>4.7868365995194471E-3</v>
      </c>
      <c r="BF6" s="35">
        <f t="shared" si="34"/>
        <v>7.0926245276727948E-3</v>
      </c>
      <c r="BG6" s="35">
        <f t="shared" si="35"/>
        <v>5.4623180165381709E-3</v>
      </c>
      <c r="BH6" s="35">
        <f t="shared" si="36"/>
        <v>2.8410617375152093E-3</v>
      </c>
      <c r="BI6" s="35">
        <f t="shared" si="37"/>
        <v>2.8525402251912122E-3</v>
      </c>
      <c r="BJ6" s="35">
        <f t="shared" si="38"/>
        <v>7.2046107433731653E-3</v>
      </c>
      <c r="BL6" s="1">
        <f t="shared" si="39"/>
        <v>765.04568217818064</v>
      </c>
      <c r="BM6" s="1">
        <f t="shared" si="40"/>
        <v>863.65547503702373</v>
      </c>
      <c r="BN6" s="1">
        <f t="shared" si="41"/>
        <v>1100.050828840999</v>
      </c>
      <c r="BO6" s="1">
        <f t="shared" si="42"/>
        <v>829.12729229060028</v>
      </c>
      <c r="BP6" s="1">
        <f t="shared" si="43"/>
        <v>687.48688912853993</v>
      </c>
      <c r="BQ6" s="1">
        <f t="shared" si="44"/>
        <v>524.66652638720802</v>
      </c>
      <c r="BR6" s="1">
        <f t="shared" si="45"/>
        <v>657.92695582248768</v>
      </c>
      <c r="BS6" s="1">
        <f t="shared" si="46"/>
        <v>571.36698843084821</v>
      </c>
      <c r="BT6" s="1">
        <f t="shared" si="47"/>
        <v>465.28155809505881</v>
      </c>
      <c r="BU6" s="1">
        <f t="shared" si="48"/>
        <v>398.56172768456105</v>
      </c>
      <c r="BV6" s="1">
        <f t="shared" si="49"/>
        <v>254.7890379763607</v>
      </c>
      <c r="BW6" s="1">
        <f t="shared" si="50"/>
        <v>140.47748274448173</v>
      </c>
      <c r="BX6" s="1">
        <f t="shared" si="51"/>
        <v>418.23043014138631</v>
      </c>
      <c r="BY6" s="1">
        <f t="shared" si="52"/>
        <v>552.3819321675179</v>
      </c>
      <c r="BZ6" s="1">
        <f t="shared" si="53"/>
        <v>686.30916953860981</v>
      </c>
      <c r="CA6" s="1">
        <f t="shared" si="54"/>
        <v>533.74347240252882</v>
      </c>
      <c r="CB6" s="1">
        <f t="shared" si="55"/>
        <v>378.68772954052304</v>
      </c>
      <c r="CC6" s="1">
        <f t="shared" si="56"/>
        <v>409.53320412659582</v>
      </c>
      <c r="CD6" s="1">
        <f t="shared" si="57"/>
        <v>719.95761802013533</v>
      </c>
    </row>
    <row r="7" spans="1:82">
      <c r="A7" s="20" t="s">
        <v>5</v>
      </c>
      <c r="B7" s="13">
        <f>('Participaciones reales'!B8*1000000/' Población (ENOE)'!B8)</f>
        <v>6887.6707213275404</v>
      </c>
      <c r="C7" s="13">
        <f>('Participaciones reales'!C8*1000000/' Población (ENOE)'!C8)</f>
        <v>6958.575504580429</v>
      </c>
      <c r="D7" s="13">
        <f>('Participaciones reales'!D8*1000000/' Población (ENOE)'!D8)</f>
        <v>6074.0461910124714</v>
      </c>
      <c r="E7" s="13">
        <f>('Participaciones reales'!E8*1000000/' Población (ENOE)'!E8)</f>
        <v>8636.8351773461945</v>
      </c>
      <c r="F7" s="13">
        <f>('Participaciones reales'!F8*1000000/' Población (ENOE)'!F8)</f>
        <v>8821.6702496181097</v>
      </c>
      <c r="G7" s="13">
        <f>('Participaciones reales'!G8*1000000/' Población (ENOE)'!G8)</f>
        <v>8418.331145528764</v>
      </c>
      <c r="H7" s="13">
        <f>('Participaciones reales'!H8*1000000/' Población (ENOE)'!H8)</f>
        <v>6769.1570178874736</v>
      </c>
      <c r="I7" s="13">
        <f>('Participaciones reales'!I8*1000000/' Población (ENOE)'!I8)</f>
        <v>7510.9377718844489</v>
      </c>
      <c r="J7" s="13">
        <f>('Participaciones reales'!J8*1000000/' Población (ENOE)'!J8)</f>
        <v>8394.4055832641207</v>
      </c>
      <c r="K7" s="13">
        <f>('Participaciones reales'!K8*1000000/' Población (ENOE)'!K8)</f>
        <v>8311.9406270239288</v>
      </c>
      <c r="L7" s="13">
        <f>('Participaciones reales'!L8*1000000/' Población (ENOE)'!L8)</f>
        <v>15016.86481919544</v>
      </c>
      <c r="M7" s="13">
        <f>('Participaciones reales'!M8*1000000/' Población (ENOE)'!M8)</f>
        <v>14022.401855808848</v>
      </c>
      <c r="N7" s="13">
        <f>('Participaciones reales'!N8*1000000/' Población (ENOE)'!N8)</f>
        <v>9506.2135460918889</v>
      </c>
      <c r="O7" s="13">
        <f>('Participaciones reales'!O8*1000000/' Población (ENOE)'!O8)</f>
        <v>10072.178896235846</v>
      </c>
      <c r="P7" s="13">
        <f>('Participaciones reales'!P8*1000000/' Población (ENOE)'!P8)</f>
        <v>9041.6080983811353</v>
      </c>
      <c r="Q7" s="13">
        <f>('Participaciones reales'!Q8*1000000/' Población (ENOE)'!Q8)</f>
        <v>10044.679428999951</v>
      </c>
      <c r="R7" s="13">
        <f>('Participaciones reales'!R8*1000000/' Población (ENOE)'!R8)</f>
        <v>9582.7549593955591</v>
      </c>
      <c r="S7" s="13">
        <f>('Participaciones reales'!S8*1000000/' Población (ENOE)'!S8)</f>
        <v>9089.6057853526436</v>
      </c>
      <c r="T7" s="13">
        <f>('Participaciones reales'!T8*1000000/' Población (ENOE)'!T8)</f>
        <v>9760.3030105332055</v>
      </c>
      <c r="U7" s="10"/>
      <c r="V7" s="22">
        <f t="shared" si="0"/>
        <v>1.9554878116143426E-2</v>
      </c>
      <c r="X7" s="18">
        <f t="shared" si="1"/>
        <v>1981.8391551274071</v>
      </c>
      <c r="Y7" s="18">
        <f t="shared" si="2"/>
        <v>1563.9392691252651</v>
      </c>
      <c r="Z7" s="18">
        <f t="shared" si="3"/>
        <v>913.02172705111661</v>
      </c>
      <c r="AA7" s="18">
        <f t="shared" si="4"/>
        <v>2543.8368551640506</v>
      </c>
      <c r="AB7" s="18">
        <f t="shared" si="5"/>
        <v>3755.657089093459</v>
      </c>
      <c r="AC7" s="18">
        <f t="shared" si="6"/>
        <v>2841.0493456281656</v>
      </c>
      <c r="AD7" s="18">
        <f t="shared" si="7"/>
        <v>1075.2374879500039</v>
      </c>
      <c r="AE7" s="18">
        <f t="shared" si="8"/>
        <v>1935.154429109848</v>
      </c>
      <c r="AF7" s="18">
        <f t="shared" si="9"/>
        <v>2556.5351861029167</v>
      </c>
      <c r="AG7" s="18">
        <f t="shared" si="10"/>
        <v>2237.2713308654975</v>
      </c>
      <c r="AH7" s="18">
        <f t="shared" si="11"/>
        <v>8758.8743284381053</v>
      </c>
      <c r="AI7" s="18">
        <f t="shared" si="12"/>
        <v>7590.7965212591916</v>
      </c>
      <c r="AJ7" s="18">
        <f t="shared" si="13"/>
        <v>2863.6225494298815</v>
      </c>
      <c r="AK7" s="18">
        <f t="shared" si="14"/>
        <v>3264.043331047139</v>
      </c>
      <c r="AL7" s="18">
        <f t="shared" si="15"/>
        <v>2328.8871204070228</v>
      </c>
      <c r="AM7" s="18">
        <f t="shared" si="16"/>
        <v>3953.0063261364376</v>
      </c>
      <c r="AN7" s="18">
        <f t="shared" si="17"/>
        <v>3298.709958103007</v>
      </c>
      <c r="AO7" s="18">
        <f t="shared" si="18"/>
        <v>2309.0693621793225</v>
      </c>
      <c r="AP7" s="18">
        <f t="shared" si="19"/>
        <v>2784.0585241087147</v>
      </c>
      <c r="AR7" s="35">
        <f t="shared" si="20"/>
        <v>2.1714893948760142E-2</v>
      </c>
      <c r="AS7" s="35">
        <f t="shared" si="21"/>
        <v>1.2223110890226598E-2</v>
      </c>
      <c r="AT7" s="35">
        <f t="shared" si="22"/>
        <v>5.004454979007659E-3</v>
      </c>
      <c r="AU7" s="35">
        <f t="shared" si="23"/>
        <v>2.2959393236366605E-2</v>
      </c>
      <c r="AV7" s="35">
        <f t="shared" si="24"/>
        <v>5.8025345389167253E-2</v>
      </c>
      <c r="AW7" s="35">
        <f t="shared" si="25"/>
        <v>3.1970661889609328E-2</v>
      </c>
      <c r="AX7" s="35">
        <f t="shared" si="26"/>
        <v>5.6435046455115129E-3</v>
      </c>
      <c r="AY7" s="35">
        <f t="shared" si="27"/>
        <v>1.6741325384388672E-2</v>
      </c>
      <c r="AZ7" s="35">
        <f t="shared" si="28"/>
        <v>2.4880487785867367E-2</v>
      </c>
      <c r="BA7" s="35">
        <f t="shared" si="29"/>
        <v>1.8544935844185921E-2</v>
      </c>
      <c r="BB7" s="35">
        <f t="shared" si="30"/>
        <v>0.14450974387417753</v>
      </c>
      <c r="BC7" s="35">
        <f t="shared" si="31"/>
        <v>0.11458429608497665</v>
      </c>
      <c r="BD7" s="35">
        <f t="shared" si="32"/>
        <v>2.4233165550749003E-2</v>
      </c>
      <c r="BE7" s="35">
        <f t="shared" si="33"/>
        <v>2.8932389282874997E-2</v>
      </c>
      <c r="BF7" s="35">
        <f t="shared" si="34"/>
        <v>1.6730667967496348E-2</v>
      </c>
      <c r="BG7" s="35">
        <f t="shared" si="35"/>
        <v>4.7175618996506428E-2</v>
      </c>
      <c r="BH7" s="35">
        <f t="shared" si="36"/>
        <v>3.3580964368111914E-2</v>
      </c>
      <c r="BI7" s="35">
        <f t="shared" si="37"/>
        <v>1.6200451722215736E-2</v>
      </c>
      <c r="BJ7" s="35">
        <f t="shared" si="38"/>
        <v>2.1269774725383328E-2</v>
      </c>
      <c r="BL7" s="1">
        <f t="shared" si="39"/>
        <v>1014.965389507302</v>
      </c>
      <c r="BM7" s="1">
        <f t="shared" si="40"/>
        <v>769.32743453457783</v>
      </c>
      <c r="BN7" s="1">
        <f t="shared" si="41"/>
        <v>429.69122380343015</v>
      </c>
      <c r="BO7" s="1">
        <f t="shared" si="42"/>
        <v>1308.6841272414683</v>
      </c>
      <c r="BP7" s="1">
        <f t="shared" si="43"/>
        <v>2125.0036830728445</v>
      </c>
      <c r="BQ7" s="1">
        <f t="shared" si="44"/>
        <v>1505.2263732866213</v>
      </c>
      <c r="BR7" s="1">
        <f t="shared" si="45"/>
        <v>508.52116302164535</v>
      </c>
      <c r="BS7" s="1">
        <f t="shared" si="46"/>
        <v>971.82727255893792</v>
      </c>
      <c r="BT7" s="1">
        <f t="shared" si="47"/>
        <v>1324.0957572387915</v>
      </c>
      <c r="BU7" s="1">
        <f t="shared" si="48"/>
        <v>1131.9183486043923</v>
      </c>
      <c r="BV7" s="1">
        <f t="shared" si="49"/>
        <v>5708.576652242763</v>
      </c>
      <c r="BW7" s="1">
        <f t="shared" si="50"/>
        <v>4746.6254076561218</v>
      </c>
      <c r="BX7" s="1">
        <f t="shared" si="51"/>
        <v>1479.8327711210645</v>
      </c>
      <c r="BY7" s="1">
        <f t="shared" si="52"/>
        <v>1713.2296455894395</v>
      </c>
      <c r="BZ7" s="1">
        <f t="shared" si="53"/>
        <v>1169.5056361915786</v>
      </c>
      <c r="CA7" s="1">
        <f t="shared" si="54"/>
        <v>2181.6992616844896</v>
      </c>
      <c r="CB7" s="1">
        <f t="shared" si="55"/>
        <v>1756.0503537911507</v>
      </c>
      <c r="CC7" s="1">
        <f t="shared" si="56"/>
        <v>1156.9340697323896</v>
      </c>
      <c r="CD7" s="1">
        <f t="shared" si="57"/>
        <v>1423.4582890150371</v>
      </c>
    </row>
    <row r="8" spans="1:82">
      <c r="A8" s="20" t="s">
        <v>6</v>
      </c>
      <c r="B8" s="13">
        <f>('Participaciones reales'!B9*1000000/' Población (ENOE)'!B9)</f>
        <v>5570.8738917061955</v>
      </c>
      <c r="C8" s="13">
        <f>('Participaciones reales'!C9*1000000/' Población (ENOE)'!C9)</f>
        <v>6374.8455782837609</v>
      </c>
      <c r="D8" s="13">
        <f>('Participaciones reales'!D9*1000000/' Población (ENOE)'!D9)</f>
        <v>6006.7560539008482</v>
      </c>
      <c r="E8" s="13">
        <f>('Participaciones reales'!E9*1000000/' Población (ENOE)'!E9)</f>
        <v>6828.8310265101682</v>
      </c>
      <c r="F8" s="13">
        <f>('Participaciones reales'!F9*1000000/' Población (ENOE)'!F9)</f>
        <v>5403.9567226007985</v>
      </c>
      <c r="G8" s="13">
        <f>('Participaciones reales'!G9*1000000/' Población (ENOE)'!G9)</f>
        <v>6099.8073376097909</v>
      </c>
      <c r="H8" s="13">
        <f>('Participaciones reales'!H9*1000000/' Población (ENOE)'!H9)</f>
        <v>6137.7458620996504</v>
      </c>
      <c r="I8" s="13">
        <f>('Participaciones reales'!I9*1000000/' Población (ENOE)'!I9)</f>
        <v>6001.7658990924247</v>
      </c>
      <c r="J8" s="13">
        <f>('Participaciones reales'!J9*1000000/' Población (ENOE)'!J9)</f>
        <v>6252.5234958422552</v>
      </c>
      <c r="K8" s="13">
        <f>('Participaciones reales'!K9*1000000/' Población (ENOE)'!K9)</f>
        <v>6511.9990253024343</v>
      </c>
      <c r="L8" s="13">
        <f>('Participaciones reales'!L9*1000000/' Población (ENOE)'!L9)</f>
        <v>6045.2355726291498</v>
      </c>
      <c r="M8" s="13">
        <f>('Participaciones reales'!M9*1000000/' Población (ENOE)'!M9)</f>
        <v>6327.5029876808358</v>
      </c>
      <c r="N8" s="13">
        <f>('Participaciones reales'!N9*1000000/' Población (ENOE)'!N9)</f>
        <v>6574.0778029280009</v>
      </c>
      <c r="O8" s="13">
        <f>('Participaciones reales'!O9*1000000/' Población (ENOE)'!O9)</f>
        <v>6411.305890836139</v>
      </c>
      <c r="P8" s="13">
        <f>('Participaciones reales'!P9*1000000/' Población (ENOE)'!P9)</f>
        <v>6355.9254772268159</v>
      </c>
      <c r="Q8" s="13">
        <f>('Participaciones reales'!Q9*1000000/' Población (ENOE)'!Q9)</f>
        <v>5378.4225250792533</v>
      </c>
      <c r="R8" s="13">
        <f>('Participaciones reales'!R9*1000000/' Población (ENOE)'!R9)</f>
        <v>5632.8737622027456</v>
      </c>
      <c r="S8" s="13">
        <f>('Participaciones reales'!S9*1000000/' Población (ENOE)'!S9)</f>
        <v>6081.5643532787153</v>
      </c>
      <c r="T8" s="13">
        <f>('Participaciones reales'!T9*1000000/' Población (ENOE)'!T9)</f>
        <v>6402.4076895182552</v>
      </c>
      <c r="U8" s="10"/>
      <c r="V8" s="22">
        <f t="shared" si="0"/>
        <v>7.7589562844027071E-3</v>
      </c>
      <c r="X8" s="18">
        <f t="shared" si="1"/>
        <v>665.0423255060623</v>
      </c>
      <c r="Y8" s="18">
        <f t="shared" si="2"/>
        <v>980.20934282859707</v>
      </c>
      <c r="Z8" s="18">
        <f t="shared" si="3"/>
        <v>845.73158993949346</v>
      </c>
      <c r="AA8" s="18">
        <f t="shared" si="4"/>
        <v>735.83270432802419</v>
      </c>
      <c r="AB8" s="18">
        <f t="shared" si="5"/>
        <v>337.94356207614783</v>
      </c>
      <c r="AC8" s="18">
        <f t="shared" si="6"/>
        <v>522.52553770919258</v>
      </c>
      <c r="AD8" s="18">
        <f t="shared" si="7"/>
        <v>443.82633216218073</v>
      </c>
      <c r="AE8" s="18">
        <f t="shared" si="8"/>
        <v>425.98255631782376</v>
      </c>
      <c r="AF8" s="18">
        <f t="shared" si="9"/>
        <v>414.65309868105123</v>
      </c>
      <c r="AG8" s="18">
        <f t="shared" si="10"/>
        <v>437.32972914400307</v>
      </c>
      <c r="AH8" s="18">
        <f t="shared" si="11"/>
        <v>212.75491812818564</v>
      </c>
      <c r="AI8" s="18">
        <f t="shared" si="12"/>
        <v>104.10234686882086</v>
      </c>
      <c r="AJ8" s="18">
        <f t="shared" si="13"/>
        <v>68.513193734006563</v>
      </c>
      <c r="AK8" s="18">
        <f t="shared" si="14"/>
        <v>396.82967435256796</v>
      </c>
      <c r="AL8" s="18">
        <f t="shared" si="15"/>
        <v>356.7955007472965</v>
      </c>
      <c r="AM8" s="18">
        <f t="shared" si="16"/>
        <v>713.2505777842598</v>
      </c>
      <c r="AN8" s="18">
        <f t="shared" si="17"/>
        <v>651.17123908980648</v>
      </c>
      <c r="AO8" s="18">
        <f t="shared" si="18"/>
        <v>698.97206989460574</v>
      </c>
      <c r="AP8" s="18">
        <f t="shared" si="19"/>
        <v>573.83679690623558</v>
      </c>
      <c r="AR8" s="35">
        <f t="shared" si="20"/>
        <v>3.0482207415275069E-3</v>
      </c>
      <c r="AS8" s="35">
        <f t="shared" si="21"/>
        <v>5.2573381171418373E-3</v>
      </c>
      <c r="AT8" s="35">
        <f t="shared" si="22"/>
        <v>4.3433473741901147E-3</v>
      </c>
      <c r="AU8" s="35">
        <f t="shared" si="23"/>
        <v>2.451765734076797E-3</v>
      </c>
      <c r="AV8" s="35">
        <f t="shared" si="24"/>
        <v>7.8655279977674335E-4</v>
      </c>
      <c r="AW8" s="35">
        <f t="shared" si="25"/>
        <v>1.5127066494733494E-3</v>
      </c>
      <c r="AX8" s="35">
        <f t="shared" si="26"/>
        <v>1.0626020297640286E-3</v>
      </c>
      <c r="AY8" s="35">
        <f t="shared" si="27"/>
        <v>1.0222830564367818E-3</v>
      </c>
      <c r="AZ8" s="35">
        <f t="shared" si="28"/>
        <v>8.8809263597809478E-4</v>
      </c>
      <c r="BA8" s="35">
        <f t="shared" si="29"/>
        <v>9.1153795619650069E-4</v>
      </c>
      <c r="BB8" s="35">
        <f t="shared" si="30"/>
        <v>2.2565055861922058E-4</v>
      </c>
      <c r="BC8" s="35">
        <f t="shared" si="31"/>
        <v>5.022596389322419E-5</v>
      </c>
      <c r="BD8" s="35">
        <f t="shared" si="32"/>
        <v>2.0274063641954126E-5</v>
      </c>
      <c r="BE8" s="35">
        <f t="shared" si="33"/>
        <v>6.8025491134574858E-4</v>
      </c>
      <c r="BF8" s="35">
        <f t="shared" si="34"/>
        <v>5.6262886997780499E-4</v>
      </c>
      <c r="BG8" s="35">
        <f t="shared" si="35"/>
        <v>2.9248273189506195E-3</v>
      </c>
      <c r="BH8" s="35">
        <f t="shared" si="36"/>
        <v>2.2571305493010764E-3</v>
      </c>
      <c r="BI8" s="35">
        <f t="shared" si="37"/>
        <v>2.2324440499509215E-3</v>
      </c>
      <c r="BJ8" s="35">
        <f t="shared" si="38"/>
        <v>1.3896766310614746E-3</v>
      </c>
      <c r="BL8" s="1">
        <f t="shared" si="39"/>
        <v>307.57181423018818</v>
      </c>
      <c r="BM8" s="1">
        <f t="shared" si="40"/>
        <v>462.22414042415892</v>
      </c>
      <c r="BN8" s="1">
        <f t="shared" si="41"/>
        <v>395.86971390519363</v>
      </c>
      <c r="BO8" s="1">
        <f t="shared" si="42"/>
        <v>338.13167209146616</v>
      </c>
      <c r="BP8" s="1">
        <f t="shared" si="43"/>
        <v>151.55693123336832</v>
      </c>
      <c r="BQ8" s="1">
        <f t="shared" si="44"/>
        <v>237.24303761032056</v>
      </c>
      <c r="BR8" s="1">
        <f t="shared" si="45"/>
        <v>200.07564367507993</v>
      </c>
      <c r="BS8" s="1">
        <f t="shared" si="46"/>
        <v>191.89543038923733</v>
      </c>
      <c r="BT8" s="1">
        <f t="shared" si="47"/>
        <v>186.33072203538288</v>
      </c>
      <c r="BU8" s="1">
        <f t="shared" si="48"/>
        <v>196.60823548481486</v>
      </c>
      <c r="BV8" s="1">
        <f t="shared" si="49"/>
        <v>-90.809531637007495</v>
      </c>
      <c r="BW8" s="1">
        <f t="shared" si="50"/>
        <v>-44.843189960075364</v>
      </c>
      <c r="BX8" s="1">
        <f t="shared" si="51"/>
        <v>-29.60092225596134</v>
      </c>
      <c r="BY8" s="1">
        <f t="shared" si="52"/>
        <v>-167.21773675210036</v>
      </c>
      <c r="BZ8" s="1">
        <f t="shared" si="53"/>
        <v>-150.76127549925869</v>
      </c>
      <c r="CA8" s="1">
        <f t="shared" si="54"/>
        <v>-290.8740864905248</v>
      </c>
      <c r="CB8" s="1">
        <f t="shared" si="55"/>
        <v>-267.61370938052789</v>
      </c>
      <c r="CC8" s="1">
        <f t="shared" si="56"/>
        <v>-287.3462927172759</v>
      </c>
      <c r="CD8" s="1">
        <f t="shared" si="57"/>
        <v>-238.67130223463587</v>
      </c>
    </row>
    <row r="9" spans="1:82">
      <c r="A9" s="20" t="s">
        <v>7</v>
      </c>
      <c r="B9" s="13">
        <f>('Participaciones reales'!B10*1000000/' Población (ENOE)'!B10)</f>
        <v>7345.0445645588061</v>
      </c>
      <c r="C9" s="13">
        <f>('Participaciones reales'!C10*1000000/' Población (ENOE)'!C10)</f>
        <v>7754.2034065554099</v>
      </c>
      <c r="D9" s="13">
        <f>('Participaciones reales'!D10*1000000/' Población (ENOE)'!D10)</f>
        <v>7324.6473894032797</v>
      </c>
      <c r="E9" s="13">
        <f>('Participaciones reales'!E10*1000000/' Población (ENOE)'!E10)</f>
        <v>8158.2812701559315</v>
      </c>
      <c r="F9" s="13">
        <f>('Participaciones reales'!F10*1000000/' Población (ENOE)'!F10)</f>
        <v>6857.4504004735481</v>
      </c>
      <c r="G9" s="13">
        <f>('Participaciones reales'!G10*1000000/' Población (ENOE)'!G10)</f>
        <v>7060.1187039426368</v>
      </c>
      <c r="H9" s="13">
        <f>('Participaciones reales'!H10*1000000/' Población (ENOE)'!H10)</f>
        <v>7411.9993775008043</v>
      </c>
      <c r="I9" s="13">
        <f>('Participaciones reales'!I10*1000000/' Población (ENOE)'!I10)</f>
        <v>7433.9976419206896</v>
      </c>
      <c r="J9" s="13">
        <f>('Participaciones reales'!J10*1000000/' Población (ENOE)'!J10)</f>
        <v>7194.6508381512103</v>
      </c>
      <c r="K9" s="13">
        <f>('Participaciones reales'!K10*1000000/' Población (ENOE)'!K10)</f>
        <v>7226.2404502147647</v>
      </c>
      <c r="L9" s="13">
        <f>('Participaciones reales'!L10*1000000/' Población (ENOE)'!L10)</f>
        <v>7384.2170331302295</v>
      </c>
      <c r="M9" s="13">
        <f>('Participaciones reales'!M10*1000000/' Población (ENOE)'!M10)</f>
        <v>7989.3357613609087</v>
      </c>
      <c r="N9" s="13">
        <f>('Participaciones reales'!N10*1000000/' Población (ENOE)'!N10)</f>
        <v>7946.0773142529015</v>
      </c>
      <c r="O9" s="13">
        <f>('Participaciones reales'!O10*1000000/' Población (ENOE)'!O10)</f>
        <v>8044.8777847287474</v>
      </c>
      <c r="P9" s="13">
        <f>('Participaciones reales'!P10*1000000/' Población (ENOE)'!P10)</f>
        <v>7418.0239693627709</v>
      </c>
      <c r="Q9" s="13">
        <f>('Participaciones reales'!Q10*1000000/' Población (ENOE)'!Q10)</f>
        <v>7466.1152731096063</v>
      </c>
      <c r="R9" s="13">
        <f>('Participaciones reales'!R10*1000000/' Población (ENOE)'!R10)</f>
        <v>7159.3176889649485</v>
      </c>
      <c r="S9" s="13">
        <f>('Participaciones reales'!S10*1000000/' Población (ENOE)'!S10)</f>
        <v>7708.1468888210329</v>
      </c>
      <c r="T9" s="13">
        <f>('Participaciones reales'!T10*1000000/' Población (ENOE)'!T10)</f>
        <v>7228.5873738352366</v>
      </c>
      <c r="U9" s="10"/>
      <c r="V9" s="22">
        <f t="shared" si="0"/>
        <v>-8.8750836671402933E-4</v>
      </c>
      <c r="X9" s="18">
        <f t="shared" si="1"/>
        <v>2439.2129983586728</v>
      </c>
      <c r="Y9" s="18">
        <f t="shared" si="2"/>
        <v>2359.567171100246</v>
      </c>
      <c r="Z9" s="18">
        <f t="shared" si="3"/>
        <v>2163.622925441925</v>
      </c>
      <c r="AA9" s="18">
        <f t="shared" si="4"/>
        <v>2065.2829479737875</v>
      </c>
      <c r="AB9" s="18">
        <f t="shared" si="5"/>
        <v>1791.4372399488975</v>
      </c>
      <c r="AC9" s="18">
        <f t="shared" si="6"/>
        <v>1482.8369040420384</v>
      </c>
      <c r="AD9" s="18">
        <f t="shared" si="7"/>
        <v>1718.0798475633346</v>
      </c>
      <c r="AE9" s="18">
        <f t="shared" si="8"/>
        <v>1858.2142991460887</v>
      </c>
      <c r="AF9" s="18">
        <f t="shared" si="9"/>
        <v>1356.7804409900064</v>
      </c>
      <c r="AG9" s="18">
        <f t="shared" si="10"/>
        <v>1151.5711540563334</v>
      </c>
      <c r="AH9" s="18">
        <f t="shared" si="11"/>
        <v>1126.2265423728941</v>
      </c>
      <c r="AI9" s="18">
        <f t="shared" si="12"/>
        <v>1557.7304268112521</v>
      </c>
      <c r="AJ9" s="18">
        <f t="shared" si="13"/>
        <v>1303.486317590894</v>
      </c>
      <c r="AK9" s="18">
        <f t="shared" si="14"/>
        <v>1236.7422195400404</v>
      </c>
      <c r="AL9" s="18">
        <f t="shared" si="15"/>
        <v>705.30299138865848</v>
      </c>
      <c r="AM9" s="18">
        <f t="shared" si="16"/>
        <v>1374.4421702460932</v>
      </c>
      <c r="AN9" s="18">
        <f t="shared" si="17"/>
        <v>875.27268767239639</v>
      </c>
      <c r="AO9" s="18">
        <f t="shared" si="18"/>
        <v>927.61046564771186</v>
      </c>
      <c r="AP9" s="18">
        <f t="shared" si="19"/>
        <v>252.34288741074579</v>
      </c>
      <c r="AR9" s="35">
        <f t="shared" si="20"/>
        <v>3.0723710042381742E-2</v>
      </c>
      <c r="AS9" s="35">
        <f t="shared" si="21"/>
        <v>2.4829888172362261E-2</v>
      </c>
      <c r="AT9" s="35">
        <f t="shared" si="22"/>
        <v>2.3119447234293475E-2</v>
      </c>
      <c r="AU9" s="35">
        <f t="shared" si="23"/>
        <v>1.6070028395756251E-2</v>
      </c>
      <c r="AV9" s="35">
        <f t="shared" si="24"/>
        <v>1.7291293059544334E-2</v>
      </c>
      <c r="AW9" s="35">
        <f t="shared" si="25"/>
        <v>1.0483592234918994E-2</v>
      </c>
      <c r="AX9" s="35">
        <f t="shared" si="26"/>
        <v>1.3115757808919921E-2</v>
      </c>
      <c r="AY9" s="35">
        <f t="shared" si="27"/>
        <v>1.5604139189065591E-2</v>
      </c>
      <c r="AZ9" s="35">
        <f t="shared" si="28"/>
        <v>8.2365195555472968E-3</v>
      </c>
      <c r="BA9" s="35">
        <f t="shared" si="29"/>
        <v>5.6836171854362854E-3</v>
      </c>
      <c r="BB9" s="35">
        <f t="shared" si="30"/>
        <v>5.1652327752276716E-3</v>
      </c>
      <c r="BC9" s="35">
        <f t="shared" si="31"/>
        <v>8.8719984586301728E-3</v>
      </c>
      <c r="BD9" s="35">
        <f t="shared" si="32"/>
        <v>6.0552168452221193E-3</v>
      </c>
      <c r="BE9" s="35">
        <f t="shared" si="33"/>
        <v>5.2549821794960604E-3</v>
      </c>
      <c r="BF9" s="35">
        <f t="shared" si="34"/>
        <v>1.8826605725028717E-3</v>
      </c>
      <c r="BG9" s="35">
        <f t="shared" si="35"/>
        <v>7.8071540416422489E-3</v>
      </c>
      <c r="BH9" s="35">
        <f t="shared" si="36"/>
        <v>3.2072228247943101E-3</v>
      </c>
      <c r="BI9" s="35">
        <f t="shared" si="37"/>
        <v>3.1009226765976931E-3</v>
      </c>
      <c r="BJ9" s="35">
        <f t="shared" si="38"/>
        <v>2.3813867762818231E-4</v>
      </c>
      <c r="BL9" s="1">
        <f t="shared" si="39"/>
        <v>1287.4526455798314</v>
      </c>
      <c r="BM9" s="1">
        <f t="shared" si="40"/>
        <v>1221.868787489308</v>
      </c>
      <c r="BN9" s="1">
        <f t="shared" si="41"/>
        <v>1113.7185302896448</v>
      </c>
      <c r="BO9" s="1">
        <f t="shared" si="42"/>
        <v>1034.2058650043991</v>
      </c>
      <c r="BP9" s="1">
        <f t="shared" si="43"/>
        <v>901.7297760938294</v>
      </c>
      <c r="BQ9" s="1">
        <f t="shared" si="44"/>
        <v>722.88142154409775</v>
      </c>
      <c r="BR9" s="1">
        <f t="shared" si="45"/>
        <v>848.85218020641184</v>
      </c>
      <c r="BS9" s="1">
        <f t="shared" si="46"/>
        <v>928.62918117957042</v>
      </c>
      <c r="BT9" s="1">
        <f t="shared" si="47"/>
        <v>652.95250009368897</v>
      </c>
      <c r="BU9" s="1">
        <f t="shared" si="48"/>
        <v>544.78459423342611</v>
      </c>
      <c r="BV9" s="1">
        <f t="shared" si="49"/>
        <v>530.70038394047629</v>
      </c>
      <c r="BW9" s="1">
        <f t="shared" si="50"/>
        <v>752.52581390195928</v>
      </c>
      <c r="BX9" s="1">
        <f t="shared" si="51"/>
        <v>618.32618228636682</v>
      </c>
      <c r="BY9" s="1">
        <f t="shared" si="52"/>
        <v>583.18329404031613</v>
      </c>
      <c r="BZ9" s="1">
        <f t="shared" si="53"/>
        <v>321.86536502364163</v>
      </c>
      <c r="CA9" s="1">
        <f t="shared" si="54"/>
        <v>659.69176861764151</v>
      </c>
      <c r="CB9" s="1">
        <f t="shared" si="55"/>
        <v>405.44896984332286</v>
      </c>
      <c r="CC9" s="1">
        <f t="shared" si="56"/>
        <v>429.23531954224842</v>
      </c>
      <c r="CD9" s="1">
        <f t="shared" si="57"/>
        <v>111.54969923579755</v>
      </c>
    </row>
    <row r="10" spans="1:82">
      <c r="A10" s="20" t="s">
        <v>8</v>
      </c>
      <c r="B10" s="13">
        <f>('Participaciones reales'!B11*1000000/' Población (ENOE)'!B11)</f>
        <v>4461.2645007761066</v>
      </c>
      <c r="C10" s="13">
        <f>('Participaciones reales'!C11*1000000/' Población (ENOE)'!C11)</f>
        <v>4788.9951259812333</v>
      </c>
      <c r="D10" s="13">
        <f>('Participaciones reales'!D11*1000000/' Población (ENOE)'!D11)</f>
        <v>4662.3414707327083</v>
      </c>
      <c r="E10" s="13">
        <f>('Participaciones reales'!E11*1000000/' Población (ENOE)'!E11)</f>
        <v>5506.8364955281904</v>
      </c>
      <c r="F10" s="13">
        <f>('Participaciones reales'!F11*1000000/' Población (ENOE)'!F11)</f>
        <v>4688.5265587404874</v>
      </c>
      <c r="G10" s="13">
        <f>('Participaciones reales'!G11*1000000/' Población (ENOE)'!G11)</f>
        <v>5116.2180610700925</v>
      </c>
      <c r="H10" s="13">
        <f>('Participaciones reales'!H11*1000000/' Población (ENOE)'!H11)</f>
        <v>5194.8944521223093</v>
      </c>
      <c r="I10" s="13">
        <f>('Participaciones reales'!I11*1000000/' Población (ENOE)'!I11)</f>
        <v>5190.8222576446879</v>
      </c>
      <c r="J10" s="13">
        <f>('Participaciones reales'!J11*1000000/' Población (ENOE)'!J11)</f>
        <v>5291.5344068718214</v>
      </c>
      <c r="K10" s="13">
        <f>('Participaciones reales'!K11*1000000/' Población (ENOE)'!K11)</f>
        <v>5538.3705563523581</v>
      </c>
      <c r="L10" s="13">
        <f>('Participaciones reales'!L11*1000000/' Población (ENOE)'!L11)</f>
        <v>5459.273129032762</v>
      </c>
      <c r="M10" s="13">
        <f>('Participaciones reales'!M11*1000000/' Población (ENOE)'!M11)</f>
        <v>5614.2152455524547</v>
      </c>
      <c r="N10" s="13">
        <f>('Participaciones reales'!N11*1000000/' Población (ENOE)'!N11)</f>
        <v>5970.7031961207013</v>
      </c>
      <c r="O10" s="13">
        <f>('Participaciones reales'!O11*1000000/' Población (ENOE)'!O11)</f>
        <v>5984.3177038652675</v>
      </c>
      <c r="P10" s="13">
        <f>('Participaciones reales'!P11*1000000/' Población (ENOE)'!P11)</f>
        <v>5578.7928085406775</v>
      </c>
      <c r="Q10" s="13">
        <f>('Participaciones reales'!Q11*1000000/' Población (ENOE)'!Q11)</f>
        <v>5574.5795313959325</v>
      </c>
      <c r="R10" s="13">
        <f>('Participaciones reales'!R11*1000000/' Población (ENOE)'!R11)</f>
        <v>5720.0200645604909</v>
      </c>
      <c r="S10" s="13">
        <f>('Participaciones reales'!S11*1000000/' Población (ENOE)'!S11)</f>
        <v>6360.0530206632811</v>
      </c>
      <c r="T10" s="13">
        <f>('Participaciones reales'!T11*1000000/' Población (ENOE)'!T11)</f>
        <v>5894.6613709662533</v>
      </c>
      <c r="U10" s="10"/>
      <c r="V10" s="22">
        <f t="shared" si="0"/>
        <v>1.5599016416421474E-2</v>
      </c>
      <c r="X10" s="18">
        <f t="shared" si="1"/>
        <v>444.56706542402662</v>
      </c>
      <c r="Y10" s="18">
        <f t="shared" si="2"/>
        <v>605.64110947393056</v>
      </c>
      <c r="Z10" s="18">
        <f t="shared" si="3"/>
        <v>498.68299322864641</v>
      </c>
      <c r="AA10" s="18">
        <f t="shared" si="4"/>
        <v>586.16182665395354</v>
      </c>
      <c r="AB10" s="18">
        <f t="shared" si="5"/>
        <v>377.48660178416321</v>
      </c>
      <c r="AC10" s="18">
        <f t="shared" si="6"/>
        <v>461.06373883050583</v>
      </c>
      <c r="AD10" s="18">
        <f t="shared" si="7"/>
        <v>499.02507781516033</v>
      </c>
      <c r="AE10" s="18">
        <f t="shared" si="8"/>
        <v>384.96108512991304</v>
      </c>
      <c r="AF10" s="18">
        <f t="shared" si="9"/>
        <v>546.33599028938261</v>
      </c>
      <c r="AG10" s="18">
        <f t="shared" si="10"/>
        <v>536.29873980607317</v>
      </c>
      <c r="AH10" s="18">
        <f t="shared" si="11"/>
        <v>798.71736172457349</v>
      </c>
      <c r="AI10" s="18">
        <f t="shared" si="12"/>
        <v>817.39008899720193</v>
      </c>
      <c r="AJ10" s="18">
        <f t="shared" si="13"/>
        <v>671.88780054130621</v>
      </c>
      <c r="AK10" s="18">
        <f t="shared" si="14"/>
        <v>823.8178613234395</v>
      </c>
      <c r="AL10" s="18">
        <f t="shared" si="15"/>
        <v>1133.928169433435</v>
      </c>
      <c r="AM10" s="18">
        <f t="shared" si="16"/>
        <v>517.09357146758066</v>
      </c>
      <c r="AN10" s="18">
        <f t="shared" si="17"/>
        <v>564.02493673206118</v>
      </c>
      <c r="AO10" s="18">
        <f t="shared" si="18"/>
        <v>420.48340251003992</v>
      </c>
      <c r="AP10" s="18">
        <f t="shared" si="19"/>
        <v>1081.5831154582374</v>
      </c>
      <c r="AR10" s="35">
        <f t="shared" si="20"/>
        <v>1.7019470329154315E-3</v>
      </c>
      <c r="AS10" s="35">
        <f t="shared" si="21"/>
        <v>2.674727749433638E-3</v>
      </c>
      <c r="AT10" s="35">
        <f t="shared" si="22"/>
        <v>1.9476192606721499E-3</v>
      </c>
      <c r="AU10" s="35">
        <f t="shared" si="23"/>
        <v>1.9297461972635789E-3</v>
      </c>
      <c r="AV10" s="35">
        <f t="shared" si="24"/>
        <v>1.1309724072559922E-3</v>
      </c>
      <c r="AW10" s="35">
        <f t="shared" si="25"/>
        <v>1.4042663409084557E-3</v>
      </c>
      <c r="AX10" s="35">
        <f t="shared" si="26"/>
        <v>1.5867951163203876E-3</v>
      </c>
      <c r="AY10" s="35">
        <f t="shared" si="27"/>
        <v>9.6532824302938459E-4</v>
      </c>
      <c r="AZ10" s="35">
        <f t="shared" si="28"/>
        <v>1.8209699850903413E-3</v>
      </c>
      <c r="BA10" s="35">
        <f t="shared" si="29"/>
        <v>1.6112701957225197E-3</v>
      </c>
      <c r="BB10" s="35">
        <f t="shared" si="30"/>
        <v>3.5164990319829525E-3</v>
      </c>
      <c r="BC10" s="35">
        <f t="shared" si="31"/>
        <v>3.4845795709839275E-3</v>
      </c>
      <c r="BD10" s="35">
        <f t="shared" si="32"/>
        <v>2.1448040844867307E-3</v>
      </c>
      <c r="BE10" s="35">
        <f t="shared" si="33"/>
        <v>3.1375181232655243E-3</v>
      </c>
      <c r="BF10" s="35">
        <f t="shared" si="34"/>
        <v>6.4574665381111375E-3</v>
      </c>
      <c r="BG10" s="35">
        <f t="shared" si="35"/>
        <v>1.4841350920393162E-3</v>
      </c>
      <c r="BH10" s="35">
        <f t="shared" si="36"/>
        <v>1.6680472560303666E-3</v>
      </c>
      <c r="BI10" s="35">
        <f t="shared" si="37"/>
        <v>7.7302443922598856E-4</v>
      </c>
      <c r="BJ10" s="35">
        <f t="shared" si="38"/>
        <v>5.3527998307946138E-3</v>
      </c>
      <c r="BL10" s="1">
        <f t="shared" si="39"/>
        <v>-184.04795345865048</v>
      </c>
      <c r="BM10" s="1">
        <f t="shared" si="40"/>
        <v>-247.67614918170125</v>
      </c>
      <c r="BN10" s="1">
        <f t="shared" si="41"/>
        <v>-205.75770564001161</v>
      </c>
      <c r="BO10" s="1">
        <f t="shared" si="42"/>
        <v>-241.90914073841168</v>
      </c>
      <c r="BP10" s="1">
        <f t="shared" si="43"/>
        <v>-157.67483499217201</v>
      </c>
      <c r="BQ10" s="1">
        <f t="shared" si="44"/>
        <v>-191.72281177028162</v>
      </c>
      <c r="BR10" s="1">
        <f t="shared" si="45"/>
        <v>-206.93652683836763</v>
      </c>
      <c r="BS10" s="1">
        <f t="shared" si="46"/>
        <v>-161.2774561104066</v>
      </c>
      <c r="BT10" s="1">
        <f t="shared" si="47"/>
        <v>-225.80472120571218</v>
      </c>
      <c r="BU10" s="1">
        <f t="shared" si="48"/>
        <v>-222.31368461105825</v>
      </c>
      <c r="BV10" s="1">
        <f t="shared" si="49"/>
        <v>-323.73531230231873</v>
      </c>
      <c r="BW10" s="1">
        <f t="shared" si="50"/>
        <v>-331.40896489655546</v>
      </c>
      <c r="BX10" s="1">
        <f t="shared" si="51"/>
        <v>-276.51538307519763</v>
      </c>
      <c r="BY10" s="1">
        <f t="shared" si="52"/>
        <v>-335.20289706562602</v>
      </c>
      <c r="BZ10" s="1">
        <f t="shared" si="53"/>
        <v>-448.30265879318392</v>
      </c>
      <c r="CA10" s="1">
        <f t="shared" si="54"/>
        <v>-214.75774386096995</v>
      </c>
      <c r="CB10" s="1">
        <f t="shared" si="55"/>
        <v>-233.61553934522667</v>
      </c>
      <c r="CC10" s="1">
        <f t="shared" si="56"/>
        <v>-176.83057061612539</v>
      </c>
      <c r="CD10" s="1">
        <f t="shared" si="57"/>
        <v>-431.27011331803305</v>
      </c>
    </row>
    <row r="11" spans="1:82">
      <c r="A11" s="20" t="s">
        <v>9</v>
      </c>
      <c r="B11" s="13">
        <f>('Participaciones reales'!B12*1000000/' Población (ENOE)'!B12)</f>
        <v>4587.5307568963844</v>
      </c>
      <c r="C11" s="13">
        <f>('Participaciones reales'!C12*1000000/' Población (ENOE)'!C12)</f>
        <v>4940.5124458015289</v>
      </c>
      <c r="D11" s="13">
        <f>('Participaciones reales'!D12*1000000/' Población (ENOE)'!D12)</f>
        <v>4710.3266743629983</v>
      </c>
      <c r="E11" s="13">
        <f>('Participaciones reales'!E12*1000000/' Población (ENOE)'!E12)</f>
        <v>5879.9556260055997</v>
      </c>
      <c r="F11" s="13">
        <f>('Participaciones reales'!F12*1000000/' Población (ENOE)'!F12)</f>
        <v>4824.5828950671785</v>
      </c>
      <c r="G11" s="13">
        <f>('Participaciones reales'!G12*1000000/' Población (ENOE)'!G12)</f>
        <v>5366.4059299689525</v>
      </c>
      <c r="H11" s="13">
        <f>('Participaciones reales'!H12*1000000/' Población (ENOE)'!H12)</f>
        <v>5392.2090897389853</v>
      </c>
      <c r="I11" s="13">
        <f>('Participaciones reales'!I12*1000000/' Población (ENOE)'!I12)</f>
        <v>5326.3832110707999</v>
      </c>
      <c r="J11" s="13">
        <f>('Participaciones reales'!J12*1000000/' Población (ENOE)'!J12)</f>
        <v>5883.3334722525196</v>
      </c>
      <c r="K11" s="13">
        <f>('Participaciones reales'!K12*1000000/' Población (ENOE)'!K12)</f>
        <v>6229.5016320059494</v>
      </c>
      <c r="L11" s="13">
        <f>('Participaciones reales'!L12*1000000/' Población (ENOE)'!L12)</f>
        <v>6078.6840950118603</v>
      </c>
      <c r="M11" s="13">
        <f>('Participaciones reales'!M12*1000000/' Población (ENOE)'!M12)</f>
        <v>6170.6912353489361</v>
      </c>
      <c r="N11" s="13">
        <f>('Participaciones reales'!N12*1000000/' Población (ENOE)'!N12)</f>
        <v>6660.2363804976285</v>
      </c>
      <c r="O11" s="13">
        <f>('Participaciones reales'!O12*1000000/' Población (ENOE)'!O12)</f>
        <v>6672.2034818779739</v>
      </c>
      <c r="P11" s="13">
        <f>('Participaciones reales'!P12*1000000/' Población (ENOE)'!P12)</f>
        <v>6646.2936228478666</v>
      </c>
      <c r="Q11" s="13">
        <f>('Participaciones reales'!Q12*1000000/' Población (ENOE)'!Q12)</f>
        <v>6287.7303020170102</v>
      </c>
      <c r="R11" s="13">
        <f>('Participaciones reales'!R12*1000000/' Población (ENOE)'!R12)</f>
        <v>6334.0610658951136</v>
      </c>
      <c r="S11" s="13">
        <f>('Participaciones reales'!S12*1000000/' Población (ENOE)'!S12)</f>
        <v>6947.0505984608817</v>
      </c>
      <c r="T11" s="13">
        <f>('Participaciones reales'!T12*1000000/' Población (ENOE)'!T12)</f>
        <v>7086.607552625097</v>
      </c>
      <c r="U11" s="10"/>
      <c r="V11" s="22">
        <f t="shared" si="0"/>
        <v>2.4453353768315589E-2</v>
      </c>
      <c r="X11" s="18">
        <f t="shared" si="1"/>
        <v>318.30080930374879</v>
      </c>
      <c r="Y11" s="18">
        <f t="shared" si="2"/>
        <v>454.12378965363496</v>
      </c>
      <c r="Z11" s="18">
        <f t="shared" si="3"/>
        <v>450.69778959835639</v>
      </c>
      <c r="AA11" s="18">
        <f t="shared" si="4"/>
        <v>213.04269617654427</v>
      </c>
      <c r="AB11" s="18">
        <f t="shared" si="5"/>
        <v>241.43026545747216</v>
      </c>
      <c r="AC11" s="18">
        <f t="shared" si="6"/>
        <v>210.87586993164587</v>
      </c>
      <c r="AD11" s="18">
        <f t="shared" si="7"/>
        <v>301.71044019848432</v>
      </c>
      <c r="AE11" s="18">
        <f t="shared" si="8"/>
        <v>249.40013170380098</v>
      </c>
      <c r="AF11" s="18">
        <f t="shared" si="9"/>
        <v>45.463075091315659</v>
      </c>
      <c r="AG11" s="18">
        <f t="shared" si="10"/>
        <v>154.83233584751815</v>
      </c>
      <c r="AH11" s="18">
        <f t="shared" si="11"/>
        <v>179.30639574547513</v>
      </c>
      <c r="AI11" s="18">
        <f t="shared" si="12"/>
        <v>260.91409920072056</v>
      </c>
      <c r="AJ11" s="18">
        <f t="shared" si="13"/>
        <v>17.645383835621033</v>
      </c>
      <c r="AK11" s="18">
        <f t="shared" si="14"/>
        <v>135.93208331073311</v>
      </c>
      <c r="AL11" s="18">
        <f t="shared" si="15"/>
        <v>66.427355126245857</v>
      </c>
      <c r="AM11" s="18">
        <f t="shared" si="16"/>
        <v>196.05719915349709</v>
      </c>
      <c r="AN11" s="18">
        <f t="shared" si="17"/>
        <v>50.016064602561528</v>
      </c>
      <c r="AO11" s="18">
        <f t="shared" si="18"/>
        <v>166.51417528756065</v>
      </c>
      <c r="AP11" s="18">
        <f t="shared" si="19"/>
        <v>110.36306620060623</v>
      </c>
      <c r="AR11" s="35">
        <f t="shared" si="20"/>
        <v>8.4876923305687944E-4</v>
      </c>
      <c r="AS11" s="35">
        <f t="shared" si="21"/>
        <v>1.4584888946183297E-3</v>
      </c>
      <c r="AT11" s="35">
        <f t="shared" si="22"/>
        <v>1.5748904924496854E-3</v>
      </c>
      <c r="AU11" s="35">
        <f t="shared" si="23"/>
        <v>2.389191555298981E-4</v>
      </c>
      <c r="AV11" s="35">
        <f t="shared" si="24"/>
        <v>4.4971737700903996E-4</v>
      </c>
      <c r="AW11" s="35">
        <f t="shared" si="25"/>
        <v>2.8019638238256992E-4</v>
      </c>
      <c r="AX11" s="35">
        <f t="shared" si="26"/>
        <v>5.5906715447281063E-4</v>
      </c>
      <c r="AY11" s="35">
        <f t="shared" si="27"/>
        <v>3.94955255377812E-4</v>
      </c>
      <c r="AZ11" s="35">
        <f t="shared" si="28"/>
        <v>1.1350268773061856E-5</v>
      </c>
      <c r="BA11" s="35">
        <f t="shared" si="29"/>
        <v>1.1947941410938301E-4</v>
      </c>
      <c r="BB11" s="35">
        <f t="shared" si="30"/>
        <v>1.593988287306617E-4</v>
      </c>
      <c r="BC11" s="35">
        <f t="shared" si="31"/>
        <v>3.2348075386925219E-4</v>
      </c>
      <c r="BD11" s="35">
        <f t="shared" si="32"/>
        <v>1.3274049476471093E-6</v>
      </c>
      <c r="BE11" s="35">
        <f t="shared" si="33"/>
        <v>7.671854723345589E-5</v>
      </c>
      <c r="BF11" s="35">
        <f t="shared" si="34"/>
        <v>1.8654381125757474E-5</v>
      </c>
      <c r="BG11" s="35">
        <f t="shared" si="35"/>
        <v>1.8926373205783577E-4</v>
      </c>
      <c r="BH11" s="35">
        <f t="shared" si="36"/>
        <v>1.1853970718982924E-5</v>
      </c>
      <c r="BI11" s="35">
        <f t="shared" si="37"/>
        <v>1.1101591095845177E-4</v>
      </c>
      <c r="BJ11" s="35">
        <f t="shared" si="38"/>
        <v>4.64672688440078E-5</v>
      </c>
      <c r="BL11" s="1">
        <f t="shared" si="39"/>
        <v>-133.65148951174288</v>
      </c>
      <c r="BM11" s="1">
        <f t="shared" si="40"/>
        <v>-188.67899790181508</v>
      </c>
      <c r="BN11" s="1">
        <f t="shared" si="41"/>
        <v>-186.92879582563501</v>
      </c>
      <c r="BO11" s="1">
        <f t="shared" si="42"/>
        <v>-90.886532414255342</v>
      </c>
      <c r="BP11" s="1">
        <f t="shared" si="43"/>
        <v>-102.31271449715237</v>
      </c>
      <c r="BQ11" s="1">
        <f t="shared" si="44"/>
        <v>-89.828631352709138</v>
      </c>
      <c r="BR11" s="1">
        <f t="shared" si="45"/>
        <v>-127.49663221008979</v>
      </c>
      <c r="BS11" s="1">
        <f t="shared" si="46"/>
        <v>-105.85377665893556</v>
      </c>
      <c r="BT11" s="1">
        <f t="shared" si="47"/>
        <v>19.821044570625848</v>
      </c>
      <c r="BU11" s="1">
        <f t="shared" si="48"/>
        <v>68.092588836087671</v>
      </c>
      <c r="BV11" s="1">
        <f t="shared" si="49"/>
        <v>-76.745361639938181</v>
      </c>
      <c r="BW11" s="1">
        <f t="shared" si="50"/>
        <v>-110.98340356093161</v>
      </c>
      <c r="BX11" s="1">
        <f t="shared" si="51"/>
        <v>7.673462218686768</v>
      </c>
      <c r="BY11" s="1">
        <f t="shared" si="52"/>
        <v>-58.441246118431799</v>
      </c>
      <c r="BZ11" s="1">
        <f t="shared" si="53"/>
        <v>-28.705819293406904</v>
      </c>
      <c r="CA11" s="1">
        <f t="shared" si="54"/>
        <v>86.50229006737429</v>
      </c>
      <c r="CB11" s="1">
        <f t="shared" si="55"/>
        <v>21.807916272632365</v>
      </c>
      <c r="CC11" s="1">
        <f t="shared" si="56"/>
        <v>73.196965243535246</v>
      </c>
      <c r="CD11" s="1">
        <f t="shared" si="57"/>
        <v>48.30721010634872</v>
      </c>
    </row>
    <row r="12" spans="1:82">
      <c r="A12" s="20" t="s">
        <v>10</v>
      </c>
      <c r="B12" s="13">
        <f>('Participaciones reales'!B13*1000000/' Población (ENOE)'!B13)</f>
        <v>6521.3956093981433</v>
      </c>
      <c r="C12" s="13">
        <f>('Participaciones reales'!C13*1000000/' Población (ENOE)'!C13)</f>
        <v>7952.4568730386873</v>
      </c>
      <c r="D12" s="13">
        <f>('Participaciones reales'!D13*1000000/' Población (ENOE)'!D13)</f>
        <v>7532.9854336685657</v>
      </c>
      <c r="E12" s="13">
        <f>('Participaciones reales'!E13*1000000/' Población (ENOE)'!E13)</f>
        <v>8656.6289314679052</v>
      </c>
      <c r="F12" s="13">
        <f>('Participaciones reales'!F13*1000000/' Población (ENOE)'!F13)</f>
        <v>7203.0715231281147</v>
      </c>
      <c r="G12" s="13">
        <f>('Participaciones reales'!G13*1000000/' Población (ENOE)'!G13)</f>
        <v>7856.0734356823832</v>
      </c>
      <c r="H12" s="13">
        <f>('Participaciones reales'!H13*1000000/' Población (ENOE)'!H13)</f>
        <v>8144.740261105163</v>
      </c>
      <c r="I12" s="13">
        <f>('Participaciones reales'!I13*1000000/' Población (ENOE)'!I13)</f>
        <v>7683.8813870442327</v>
      </c>
      <c r="J12" s="13">
        <f>('Participaciones reales'!J13*1000000/' Población (ENOE)'!J13)</f>
        <v>7808.387265909204</v>
      </c>
      <c r="K12" s="13">
        <f>('Participaciones reales'!K13*1000000/' Población (ENOE)'!K13)</f>
        <v>8125.6135383935525</v>
      </c>
      <c r="L12" s="13">
        <f>('Participaciones reales'!L13*1000000/' Población (ENOE)'!L13)</f>
        <v>9020.5528869386071</v>
      </c>
      <c r="M12" s="13">
        <f>('Participaciones reales'!M13*1000000/' Población (ENOE)'!M13)</f>
        <v>9635.1829270965663</v>
      </c>
      <c r="N12" s="13">
        <f>('Participaciones reales'!N13*1000000/' Población (ENOE)'!N13)</f>
        <v>9971.3368845059376</v>
      </c>
      <c r="O12" s="13">
        <f>('Participaciones reales'!O13*1000000/' Población (ENOE)'!O13)</f>
        <v>10132.129624664271</v>
      </c>
      <c r="P12" s="13">
        <f>('Participaciones reales'!P13*1000000/' Población (ENOE)'!P13)</f>
        <v>9844.6211751786705</v>
      </c>
      <c r="Q12" s="13">
        <f>('Participaciones reales'!Q13*1000000/' Población (ENOE)'!Q13)</f>
        <v>8772.0847105628709</v>
      </c>
      <c r="R12" s="13">
        <f>('Participaciones reales'!R13*1000000/' Población (ENOE)'!R13)</f>
        <v>9058.4403282500007</v>
      </c>
      <c r="S12" s="13">
        <f>('Participaciones reales'!S13*1000000/' Población (ENOE)'!S13)</f>
        <v>9488.424921291642</v>
      </c>
      <c r="T12" s="13">
        <f>('Participaciones reales'!T13*1000000/' Población (ENOE)'!T13)</f>
        <v>9757.7583410905518</v>
      </c>
      <c r="U12" s="10"/>
      <c r="V12" s="22">
        <f t="shared" si="0"/>
        <v>2.2639940489537658E-2</v>
      </c>
      <c r="X12" s="18">
        <f t="shared" si="1"/>
        <v>1615.56404319801</v>
      </c>
      <c r="Y12" s="18">
        <f t="shared" si="2"/>
        <v>2557.8206375835234</v>
      </c>
      <c r="Z12" s="18">
        <f t="shared" si="3"/>
        <v>2371.960969707211</v>
      </c>
      <c r="AA12" s="18">
        <f t="shared" si="4"/>
        <v>2563.6306092857612</v>
      </c>
      <c r="AB12" s="18">
        <f t="shared" si="5"/>
        <v>2137.058362603464</v>
      </c>
      <c r="AC12" s="18">
        <f t="shared" si="6"/>
        <v>2278.7916357817849</v>
      </c>
      <c r="AD12" s="18">
        <f t="shared" si="7"/>
        <v>2450.8207311676933</v>
      </c>
      <c r="AE12" s="18">
        <f t="shared" si="8"/>
        <v>2108.0980442696318</v>
      </c>
      <c r="AF12" s="18">
        <f t="shared" si="9"/>
        <v>1970.516868748</v>
      </c>
      <c r="AG12" s="18">
        <f t="shared" si="10"/>
        <v>2050.9442422351212</v>
      </c>
      <c r="AH12" s="18">
        <f t="shared" si="11"/>
        <v>2762.5623961812717</v>
      </c>
      <c r="AI12" s="18">
        <f t="shared" si="12"/>
        <v>3203.5775925469097</v>
      </c>
      <c r="AJ12" s="18">
        <f t="shared" si="13"/>
        <v>3328.7458878439302</v>
      </c>
      <c r="AK12" s="18">
        <f t="shared" si="14"/>
        <v>3323.9940594755635</v>
      </c>
      <c r="AL12" s="18">
        <f t="shared" si="15"/>
        <v>3131.900197204558</v>
      </c>
      <c r="AM12" s="18">
        <f t="shared" si="16"/>
        <v>2680.4116076993578</v>
      </c>
      <c r="AN12" s="18">
        <f t="shared" si="17"/>
        <v>2774.3953269574486</v>
      </c>
      <c r="AO12" s="18">
        <f t="shared" si="18"/>
        <v>2707.888498118321</v>
      </c>
      <c r="AP12" s="18">
        <f t="shared" si="19"/>
        <v>2781.513854666061</v>
      </c>
      <c r="AR12" s="35">
        <f t="shared" si="20"/>
        <v>1.5283860975923208E-2</v>
      </c>
      <c r="AS12" s="35">
        <f t="shared" si="21"/>
        <v>2.8405447568501867E-2</v>
      </c>
      <c r="AT12" s="35">
        <f t="shared" si="22"/>
        <v>2.6971890324859402E-2</v>
      </c>
      <c r="AU12" s="35">
        <f t="shared" si="23"/>
        <v>2.3261662003843539E-2</v>
      </c>
      <c r="AV12" s="35">
        <f t="shared" si="24"/>
        <v>2.3363554599695469E-2</v>
      </c>
      <c r="AW12" s="35">
        <f t="shared" si="25"/>
        <v>2.2136365034022536E-2</v>
      </c>
      <c r="AX12" s="35">
        <f t="shared" si="26"/>
        <v>2.4169650389989451E-2</v>
      </c>
      <c r="AY12" s="35">
        <f t="shared" si="27"/>
        <v>1.9397459357961593E-2</v>
      </c>
      <c r="AZ12" s="35">
        <f t="shared" si="28"/>
        <v>1.5953431790447652E-2</v>
      </c>
      <c r="BA12" s="35">
        <f t="shared" si="29"/>
        <v>1.5960159042238964E-2</v>
      </c>
      <c r="BB12" s="35">
        <f t="shared" si="30"/>
        <v>2.5216886811360157E-2</v>
      </c>
      <c r="BC12" s="35">
        <f t="shared" si="31"/>
        <v>3.081449436282015E-2</v>
      </c>
      <c r="BD12" s="35">
        <f t="shared" si="32"/>
        <v>3.1122561572287096E-2</v>
      </c>
      <c r="BE12" s="35">
        <f t="shared" si="33"/>
        <v>2.9815806875728258E-2</v>
      </c>
      <c r="BF12" s="35">
        <f t="shared" si="34"/>
        <v>2.7655827486943556E-2</v>
      </c>
      <c r="BG12" s="35">
        <f t="shared" si="35"/>
        <v>2.5079861907479319E-2</v>
      </c>
      <c r="BH12" s="35">
        <f t="shared" si="36"/>
        <v>2.5221931491252379E-2</v>
      </c>
      <c r="BI12" s="35">
        <f t="shared" si="37"/>
        <v>2.1295586001227145E-2</v>
      </c>
      <c r="BJ12" s="35">
        <f t="shared" si="38"/>
        <v>2.1236756646263656E-2</v>
      </c>
      <c r="BL12" s="1">
        <f t="shared" si="39"/>
        <v>806.22653175884091</v>
      </c>
      <c r="BM12" s="1">
        <f t="shared" si="40"/>
        <v>1340.300380438882</v>
      </c>
      <c r="BN12" s="1">
        <f t="shared" si="41"/>
        <v>1237.1513123809245</v>
      </c>
      <c r="BO12" s="1">
        <f t="shared" si="42"/>
        <v>1320.2895087168768</v>
      </c>
      <c r="BP12" s="1">
        <f t="shared" si="43"/>
        <v>1100.9996636337189</v>
      </c>
      <c r="BQ12" s="1">
        <f t="shared" si="44"/>
        <v>1168.8497501117888</v>
      </c>
      <c r="BR12" s="1">
        <f t="shared" si="45"/>
        <v>1266.229488307767</v>
      </c>
      <c r="BS12" s="1">
        <f t="shared" si="46"/>
        <v>1070.1707521838255</v>
      </c>
      <c r="BT12" s="1">
        <f t="shared" si="47"/>
        <v>986.25315255172961</v>
      </c>
      <c r="BU12" s="1">
        <f t="shared" si="48"/>
        <v>1026.5373851198499</v>
      </c>
      <c r="BV12" s="1">
        <f t="shared" si="49"/>
        <v>1432.4480865606215</v>
      </c>
      <c r="BW12" s="1">
        <f t="shared" si="50"/>
        <v>1691.3655757190372</v>
      </c>
      <c r="BX12" s="1">
        <f t="shared" si="51"/>
        <v>1759.1021389293071</v>
      </c>
      <c r="BY12" s="1">
        <f t="shared" si="52"/>
        <v>1749.540581537889</v>
      </c>
      <c r="BZ12" s="1">
        <f t="shared" si="53"/>
        <v>1637.1645709006243</v>
      </c>
      <c r="CA12" s="1">
        <f t="shared" si="54"/>
        <v>1389.2019600114029</v>
      </c>
      <c r="CB12" s="1">
        <f t="shared" si="55"/>
        <v>1438.608422658873</v>
      </c>
      <c r="CC12" s="1">
        <f t="shared" si="56"/>
        <v>1384.6465347688857</v>
      </c>
      <c r="CD12" s="1">
        <f t="shared" si="57"/>
        <v>1421.9821785095514</v>
      </c>
    </row>
    <row r="13" spans="1:82">
      <c r="A13" s="20" t="s">
        <v>11</v>
      </c>
      <c r="B13" s="13">
        <f>('Participaciones reales'!B14*1000000/' Población (ENOE)'!B14)</f>
        <v>4290.0971989086147</v>
      </c>
      <c r="C13" s="13">
        <f>('Participaciones reales'!C14*1000000/' Población (ENOE)'!C14)</f>
        <v>4956.6419774383285</v>
      </c>
      <c r="D13" s="13">
        <f>('Participaciones reales'!D14*1000000/' Población (ENOE)'!D14)</f>
        <v>4630.7092137937943</v>
      </c>
      <c r="E13" s="13">
        <f>('Participaciones reales'!E14*1000000/' Población (ENOE)'!E14)</f>
        <v>5464.3464650848146</v>
      </c>
      <c r="F13" s="13">
        <f>('Participaciones reales'!F14*1000000/' Población (ENOE)'!F14)</f>
        <v>4461.7212641263304</v>
      </c>
      <c r="G13" s="13">
        <f>('Participaciones reales'!G14*1000000/' Población (ENOE)'!G14)</f>
        <v>4981.2796645959334</v>
      </c>
      <c r="H13" s="13">
        <f>('Participaciones reales'!H14*1000000/' Población (ENOE)'!H14)</f>
        <v>4841.3035756605959</v>
      </c>
      <c r="I13" s="13">
        <f>('Participaciones reales'!I14*1000000/' Población (ENOE)'!I14)</f>
        <v>4848.5183017183708</v>
      </c>
      <c r="J13" s="13">
        <f>('Participaciones reales'!J14*1000000/' Población (ENOE)'!J14)</f>
        <v>5223.8876336383628</v>
      </c>
      <c r="K13" s="13">
        <f>('Participaciones reales'!K14*1000000/' Población (ENOE)'!K14)</f>
        <v>5515.5894238796463</v>
      </c>
      <c r="L13" s="13">
        <f>('Participaciones reales'!L14*1000000/' Población (ENOE)'!L14)</f>
        <v>5570.7793984971995</v>
      </c>
      <c r="M13" s="13">
        <f>('Participaciones reales'!M14*1000000/' Población (ENOE)'!M14)</f>
        <v>5598.7812751051233</v>
      </c>
      <c r="N13" s="13">
        <f>('Participaciones reales'!N14*1000000/' Población (ENOE)'!N14)</f>
        <v>6019.1210927544344</v>
      </c>
      <c r="O13" s="13">
        <f>('Participaciones reales'!O14*1000000/' Población (ENOE)'!O14)</f>
        <v>6400.3868296107075</v>
      </c>
      <c r="P13" s="13">
        <f>('Participaciones reales'!P14*1000000/' Población (ENOE)'!P14)</f>
        <v>5840.399738693337</v>
      </c>
      <c r="Q13" s="13">
        <f>('Participaciones reales'!Q14*1000000/' Población (ENOE)'!Q14)</f>
        <v>5221.9599087623292</v>
      </c>
      <c r="R13" s="13">
        <f>('Participaciones reales'!R14*1000000/' Población (ENOE)'!R14)</f>
        <v>5621.0769873287582</v>
      </c>
      <c r="S13" s="13">
        <f>('Participaciones reales'!S14*1000000/' Población (ENOE)'!S14)</f>
        <v>5527.2570370647491</v>
      </c>
      <c r="T13" s="13">
        <f>('Participaciones reales'!T14*1000000/' Población (ENOE)'!T14)</f>
        <v>6600.1567651229379</v>
      </c>
      <c r="U13" s="10"/>
      <c r="V13" s="22">
        <f t="shared" si="0"/>
        <v>2.4221124367681979E-2</v>
      </c>
      <c r="X13" s="18">
        <f t="shared" si="1"/>
        <v>615.73436729151854</v>
      </c>
      <c r="Y13" s="18">
        <f t="shared" si="2"/>
        <v>437.99425801683537</v>
      </c>
      <c r="Z13" s="18">
        <f t="shared" si="3"/>
        <v>530.31525016756041</v>
      </c>
      <c r="AA13" s="18">
        <f t="shared" si="4"/>
        <v>628.65185709732941</v>
      </c>
      <c r="AB13" s="18">
        <f t="shared" si="5"/>
        <v>604.2918963983202</v>
      </c>
      <c r="AC13" s="18">
        <f t="shared" si="6"/>
        <v>596.00213530466499</v>
      </c>
      <c r="AD13" s="18">
        <f t="shared" si="7"/>
        <v>852.61595427687371</v>
      </c>
      <c r="AE13" s="18">
        <f t="shared" si="8"/>
        <v>727.26504105623007</v>
      </c>
      <c r="AF13" s="18">
        <f t="shared" si="9"/>
        <v>613.9827635228412</v>
      </c>
      <c r="AG13" s="18">
        <f t="shared" si="10"/>
        <v>559.07987227878493</v>
      </c>
      <c r="AH13" s="18">
        <f t="shared" si="11"/>
        <v>687.21109226013596</v>
      </c>
      <c r="AI13" s="18">
        <f t="shared" si="12"/>
        <v>832.8240594445333</v>
      </c>
      <c r="AJ13" s="18">
        <f t="shared" si="13"/>
        <v>623.4699039075731</v>
      </c>
      <c r="AK13" s="18">
        <f t="shared" si="14"/>
        <v>407.74873557799947</v>
      </c>
      <c r="AL13" s="18">
        <f t="shared" si="15"/>
        <v>872.32123928077544</v>
      </c>
      <c r="AM13" s="18">
        <f t="shared" si="16"/>
        <v>869.71319410118394</v>
      </c>
      <c r="AN13" s="18">
        <f t="shared" si="17"/>
        <v>662.96801396379396</v>
      </c>
      <c r="AO13" s="18">
        <f t="shared" si="18"/>
        <v>1253.279386108572</v>
      </c>
      <c r="AP13" s="18">
        <f t="shared" si="19"/>
        <v>376.08772130155285</v>
      </c>
      <c r="AR13" s="35">
        <f t="shared" si="20"/>
        <v>3.3925384339638372E-3</v>
      </c>
      <c r="AS13" s="35">
        <f t="shared" si="21"/>
        <v>1.3523722804126485E-3</v>
      </c>
      <c r="AT13" s="35">
        <f t="shared" si="22"/>
        <v>2.2173181151331884E-3</v>
      </c>
      <c r="AU13" s="35">
        <f t="shared" si="23"/>
        <v>2.2366118345580406E-3</v>
      </c>
      <c r="AV13" s="35">
        <f t="shared" si="24"/>
        <v>3.0430534837224406E-3</v>
      </c>
      <c r="AW13" s="35">
        <f t="shared" si="25"/>
        <v>2.4090096734585478E-3</v>
      </c>
      <c r="AX13" s="35">
        <f t="shared" si="26"/>
        <v>4.9630628755948534E-3</v>
      </c>
      <c r="AY13" s="35">
        <f t="shared" si="27"/>
        <v>3.684107700917429E-3</v>
      </c>
      <c r="AZ13" s="35">
        <f t="shared" si="28"/>
        <v>2.3290876952554288E-3</v>
      </c>
      <c r="BA13" s="35">
        <f t="shared" si="29"/>
        <v>1.7581844273562646E-3</v>
      </c>
      <c r="BB13" s="35">
        <f t="shared" si="30"/>
        <v>2.5521631006811215E-3</v>
      </c>
      <c r="BC13" s="35">
        <f t="shared" si="31"/>
        <v>3.6271572602128801E-3</v>
      </c>
      <c r="BD13" s="35">
        <f t="shared" si="32"/>
        <v>1.8322193950798763E-3</v>
      </c>
      <c r="BE13" s="35">
        <f t="shared" si="33"/>
        <v>7.1941818536335302E-4</v>
      </c>
      <c r="BF13" s="35">
        <f t="shared" si="34"/>
        <v>3.6549306863179255E-3</v>
      </c>
      <c r="BG13" s="35">
        <f t="shared" si="35"/>
        <v>4.4760189735109758E-3</v>
      </c>
      <c r="BH13" s="35">
        <f t="shared" si="36"/>
        <v>2.3444724743178031E-3</v>
      </c>
      <c r="BI13" s="35">
        <f t="shared" si="37"/>
        <v>7.8773420874960684E-3</v>
      </c>
      <c r="BJ13" s="35">
        <f t="shared" si="38"/>
        <v>5.7924173448162762E-4</v>
      </c>
      <c r="BL13" s="1">
        <f t="shared" si="39"/>
        <v>-249.87886242823697</v>
      </c>
      <c r="BM13" s="1">
        <f t="shared" si="40"/>
        <v>-182.27859852712422</v>
      </c>
      <c r="BN13" s="1">
        <f t="shared" si="41"/>
        <v>-218.0527221902571</v>
      </c>
      <c r="BO13" s="1">
        <f t="shared" si="42"/>
        <v>-258.42441219811519</v>
      </c>
      <c r="BP13" s="1">
        <f t="shared" si="43"/>
        <v>-246.12584941424007</v>
      </c>
      <c r="BQ13" s="1">
        <f t="shared" si="44"/>
        <v>-244.48949135989932</v>
      </c>
      <c r="BR13" s="1">
        <f t="shared" si="45"/>
        <v>-341.06503939722637</v>
      </c>
      <c r="BS13" s="1">
        <f t="shared" si="46"/>
        <v>-294.28979211543572</v>
      </c>
      <c r="BT13" s="1">
        <f t="shared" si="47"/>
        <v>-252.10806967386475</v>
      </c>
      <c r="BU13" s="1">
        <f t="shared" si="48"/>
        <v>-231.27257970756574</v>
      </c>
      <c r="BV13" s="1">
        <f t="shared" si="49"/>
        <v>-281.42985926673435</v>
      </c>
      <c r="BW13" s="1">
        <f t="shared" si="50"/>
        <v>-337.19155889631929</v>
      </c>
      <c r="BX13" s="1">
        <f t="shared" si="51"/>
        <v>-257.64505925001538</v>
      </c>
      <c r="BY13" s="1">
        <f t="shared" si="52"/>
        <v>-171.67099673800115</v>
      </c>
      <c r="BZ13" s="1">
        <f t="shared" si="53"/>
        <v>-353.08733945073908</v>
      </c>
      <c r="CA13" s="1">
        <f t="shared" si="54"/>
        <v>-349.36507899105993</v>
      </c>
      <c r="CB13" s="1">
        <f t="shared" si="55"/>
        <v>-272.17115895689301</v>
      </c>
      <c r="CC13" s="1">
        <f t="shared" si="56"/>
        <v>-490.56833738517474</v>
      </c>
      <c r="CD13" s="1">
        <f t="shared" si="57"/>
        <v>-158.8488860299536</v>
      </c>
    </row>
    <row r="14" spans="1:82">
      <c r="A14" s="20" t="s">
        <v>12</v>
      </c>
      <c r="B14" s="13">
        <f>('Participaciones reales'!B15*1000000/' Población (ENOE)'!B15)</f>
        <v>3863.0005445597903</v>
      </c>
      <c r="C14" s="13">
        <f>('Participaciones reales'!C15*1000000/' Población (ENOE)'!C15)</f>
        <v>4223.3518521224178</v>
      </c>
      <c r="D14" s="13">
        <f>('Participaciones reales'!D15*1000000/' Población (ENOE)'!D15)</f>
        <v>4161.5150117682633</v>
      </c>
      <c r="E14" s="13">
        <f>('Participaciones reales'!E15*1000000/' Población (ENOE)'!E15)</f>
        <v>5079.9081640426448</v>
      </c>
      <c r="F14" s="13">
        <f>('Participaciones reales'!F15*1000000/' Población (ENOE)'!F15)</f>
        <v>4052.9001042134573</v>
      </c>
      <c r="G14" s="13">
        <f>('Participaciones reales'!G15*1000000/' Población (ENOE)'!G15)</f>
        <v>4661.2171984634388</v>
      </c>
      <c r="H14" s="13">
        <f>('Participaciones reales'!H15*1000000/' Población (ENOE)'!H15)</f>
        <v>4975.9820394310054</v>
      </c>
      <c r="I14" s="13">
        <f>('Participaciones reales'!I15*1000000/' Población (ENOE)'!I15)</f>
        <v>4816.4138514350725</v>
      </c>
      <c r="J14" s="13">
        <f>('Participaciones reales'!J15*1000000/' Población (ENOE)'!J15)</f>
        <v>5126.6057273951092</v>
      </c>
      <c r="K14" s="13">
        <f>('Participaciones reales'!K15*1000000/' Población (ENOE)'!K15)</f>
        <v>5353.2169724531695</v>
      </c>
      <c r="L14" s="13">
        <f>('Participaciones reales'!L15*1000000/' Población (ENOE)'!L15)</f>
        <v>5474.1315589304222</v>
      </c>
      <c r="M14" s="13">
        <f>('Participaciones reales'!M15*1000000/' Población (ENOE)'!M15)</f>
        <v>5738.8672379494519</v>
      </c>
      <c r="N14" s="13">
        <f>('Participaciones reales'!N15*1000000/' Población (ENOE)'!N15)</f>
        <v>5826.7821586844857</v>
      </c>
      <c r="O14" s="13">
        <f>('Participaciones reales'!O15*1000000/' Población (ENOE)'!O15)</f>
        <v>5920.6480922830178</v>
      </c>
      <c r="P14" s="13">
        <f>('Participaciones reales'!P15*1000000/' Población (ENOE)'!P15)</f>
        <v>6155.4149542182877</v>
      </c>
      <c r="Q14" s="13">
        <f>('Participaciones reales'!Q15*1000000/' Población (ENOE)'!Q15)</f>
        <v>5390.3433782223137</v>
      </c>
      <c r="R14" s="13">
        <f>('Participaciones reales'!R15*1000000/' Población (ENOE)'!R15)</f>
        <v>5554.5471197819443</v>
      </c>
      <c r="S14" s="13">
        <f>('Participaciones reales'!S15*1000000/' Población (ENOE)'!S15)</f>
        <v>6471.4594258961979</v>
      </c>
      <c r="T14" s="13">
        <f>('Participaciones reales'!T15*1000000/' Población (ENOE)'!T15)</f>
        <v>6595.8463914163904</v>
      </c>
      <c r="U14" s="10"/>
      <c r="V14" s="22">
        <f t="shared" si="0"/>
        <v>3.0168101206147879E-2</v>
      </c>
      <c r="X14" s="18">
        <f t="shared" si="1"/>
        <v>1042.8310216403429</v>
      </c>
      <c r="Y14" s="18">
        <f t="shared" si="2"/>
        <v>1171.2843833327461</v>
      </c>
      <c r="Z14" s="18">
        <f t="shared" si="3"/>
        <v>999.50945219309142</v>
      </c>
      <c r="AA14" s="18">
        <f t="shared" si="4"/>
        <v>1013.0901581394992</v>
      </c>
      <c r="AB14" s="18">
        <f t="shared" si="5"/>
        <v>1013.1130563111933</v>
      </c>
      <c r="AC14" s="18">
        <f t="shared" si="6"/>
        <v>916.06460143715958</v>
      </c>
      <c r="AD14" s="18">
        <f t="shared" si="7"/>
        <v>717.9374905064642</v>
      </c>
      <c r="AE14" s="18">
        <f t="shared" si="8"/>
        <v>759.36949133952839</v>
      </c>
      <c r="AF14" s="18">
        <f t="shared" si="9"/>
        <v>711.26466976609481</v>
      </c>
      <c r="AG14" s="18">
        <f t="shared" si="10"/>
        <v>721.45232370526173</v>
      </c>
      <c r="AH14" s="18">
        <f t="shared" si="11"/>
        <v>783.85893182691325</v>
      </c>
      <c r="AI14" s="18">
        <f t="shared" si="12"/>
        <v>692.7380966002047</v>
      </c>
      <c r="AJ14" s="18">
        <f t="shared" si="13"/>
        <v>815.80883797752176</v>
      </c>
      <c r="AK14" s="18">
        <f t="shared" si="14"/>
        <v>887.48747290568917</v>
      </c>
      <c r="AL14" s="18">
        <f t="shared" si="15"/>
        <v>557.30602375582475</v>
      </c>
      <c r="AM14" s="18">
        <f t="shared" si="16"/>
        <v>701.32972464119939</v>
      </c>
      <c r="AN14" s="18">
        <f t="shared" si="17"/>
        <v>729.49788151060784</v>
      </c>
      <c r="AO14" s="18">
        <f t="shared" si="18"/>
        <v>309.07699727712316</v>
      </c>
      <c r="AP14" s="18">
        <f t="shared" si="19"/>
        <v>380.39809500810043</v>
      </c>
      <c r="AR14" s="35">
        <f t="shared" si="20"/>
        <v>1.0771920705493878E-2</v>
      </c>
      <c r="AS14" s="35">
        <f t="shared" si="21"/>
        <v>1.130073191340112E-2</v>
      </c>
      <c r="AT14" s="35">
        <f t="shared" si="22"/>
        <v>8.7393427834130503E-3</v>
      </c>
      <c r="AU14" s="35">
        <f t="shared" si="23"/>
        <v>6.2370818157623494E-3</v>
      </c>
      <c r="AV14" s="35">
        <f t="shared" si="24"/>
        <v>9.3896902868274498E-3</v>
      </c>
      <c r="AW14" s="35">
        <f t="shared" si="25"/>
        <v>6.072032606712836E-3</v>
      </c>
      <c r="AX14" s="35">
        <f t="shared" si="26"/>
        <v>3.4260560158198903E-3</v>
      </c>
      <c r="AY14" s="35">
        <f t="shared" si="27"/>
        <v>4.0426826024874156E-3</v>
      </c>
      <c r="AZ14" s="35">
        <f t="shared" si="28"/>
        <v>3.1837276858931334E-3</v>
      </c>
      <c r="BA14" s="35">
        <f t="shared" si="29"/>
        <v>3.0148658173904251E-3</v>
      </c>
      <c r="BB14" s="35">
        <f t="shared" si="30"/>
        <v>3.3778958496947032E-3</v>
      </c>
      <c r="BC14" s="35">
        <f t="shared" si="31"/>
        <v>2.4495777163394536E-3</v>
      </c>
      <c r="BD14" s="35">
        <f t="shared" si="32"/>
        <v>3.238603634746806E-3</v>
      </c>
      <c r="BE14" s="35">
        <f t="shared" si="33"/>
        <v>3.6795077791076792E-3</v>
      </c>
      <c r="BF14" s="35">
        <f t="shared" si="34"/>
        <v>1.4168644779448331E-3</v>
      </c>
      <c r="BG14" s="35">
        <f t="shared" si="35"/>
        <v>2.8217511928670539E-3</v>
      </c>
      <c r="BH14" s="35">
        <f t="shared" si="36"/>
        <v>2.87195574849834E-3</v>
      </c>
      <c r="BI14" s="35">
        <f t="shared" si="37"/>
        <v>4.1054137391090679E-4</v>
      </c>
      <c r="BJ14" s="35">
        <f t="shared" si="38"/>
        <v>5.9297896135678018E-4</v>
      </c>
      <c r="BL14" s="1">
        <f t="shared" si="39"/>
        <v>-400.93257499830622</v>
      </c>
      <c r="BM14" s="1">
        <f t="shared" si="40"/>
        <v>-448.96299927224442</v>
      </c>
      <c r="BN14" s="1">
        <f t="shared" si="41"/>
        <v>-389.03695075828631</v>
      </c>
      <c r="BO14" s="1">
        <f t="shared" si="42"/>
        <v>-401.18675039556837</v>
      </c>
      <c r="BP14" s="1">
        <f t="shared" si="43"/>
        <v>-392.72769911683872</v>
      </c>
      <c r="BQ14" s="1">
        <f t="shared" si="44"/>
        <v>-363.21718457049923</v>
      </c>
      <c r="BR14" s="1">
        <f t="shared" si="45"/>
        <v>-291.25677326981406</v>
      </c>
      <c r="BS14" s="1">
        <f t="shared" si="46"/>
        <v>-306.23767540654995</v>
      </c>
      <c r="BT14" s="1">
        <f t="shared" si="47"/>
        <v>-289.26632321428747</v>
      </c>
      <c r="BU14" s="1">
        <f t="shared" si="48"/>
        <v>-293.9333335637221</v>
      </c>
      <c r="BV14" s="1">
        <f t="shared" si="49"/>
        <v>-318.15471073665077</v>
      </c>
      <c r="BW14" s="1">
        <f t="shared" si="50"/>
        <v>-284.03495442644049</v>
      </c>
      <c r="BX14" s="1">
        <f t="shared" si="51"/>
        <v>-331.59477696503012</v>
      </c>
      <c r="BY14" s="1">
        <f t="shared" si="52"/>
        <v>-359.14027531964081</v>
      </c>
      <c r="BZ14" s="1">
        <f t="shared" si="53"/>
        <v>-231.69757662575569</v>
      </c>
      <c r="CA14" s="1">
        <f t="shared" si="54"/>
        <v>-286.33589227663117</v>
      </c>
      <c r="CB14" s="1">
        <f t="shared" si="55"/>
        <v>-297.67168597631144</v>
      </c>
      <c r="CC14" s="1">
        <f t="shared" si="56"/>
        <v>-131.12354988921476</v>
      </c>
      <c r="CD14" s="1">
        <f t="shared" si="57"/>
        <v>-160.61650648049681</v>
      </c>
    </row>
    <row r="15" spans="1:82">
      <c r="A15" s="20" t="s">
        <v>13</v>
      </c>
      <c r="B15" s="13">
        <f>('Participaciones reales'!B16*1000000/' Población (ENOE)'!B16)</f>
        <v>3369.2012710979579</v>
      </c>
      <c r="C15" s="13">
        <f>('Participaciones reales'!C16*1000000/' Población (ENOE)'!C16)</f>
        <v>3615.2095982463297</v>
      </c>
      <c r="D15" s="13">
        <f>('Participaciones reales'!D16*1000000/' Población (ENOE)'!D16)</f>
        <v>3450.6504016755216</v>
      </c>
      <c r="E15" s="13">
        <f>('Participaciones reales'!E16*1000000/' Población (ENOE)'!E16)</f>
        <v>4450.8062818306562</v>
      </c>
      <c r="F15" s="13">
        <f>('Participaciones reales'!F16*1000000/' Población (ENOE)'!F16)</f>
        <v>3523.9993776289425</v>
      </c>
      <c r="G15" s="13">
        <f>('Participaciones reales'!G16*1000000/' Población (ENOE)'!G16)</f>
        <v>4086.3092654296474</v>
      </c>
      <c r="H15" s="13">
        <f>('Participaciones reales'!H16*1000000/' Población (ENOE)'!H16)</f>
        <v>4477.872521267248</v>
      </c>
      <c r="I15" s="13">
        <f>('Participaciones reales'!I16*1000000/' Población (ENOE)'!I16)</f>
        <v>4444.6287727347326</v>
      </c>
      <c r="J15" s="13">
        <f>('Participaciones reales'!J16*1000000/' Población (ENOE)'!J16)</f>
        <v>4573.4306758113889</v>
      </c>
      <c r="K15" s="13">
        <f>('Participaciones reales'!K16*1000000/' Población (ENOE)'!K16)</f>
        <v>4925.9003898240362</v>
      </c>
      <c r="L15" s="13">
        <f>('Participaciones reales'!L16*1000000/' Población (ENOE)'!L16)</f>
        <v>5027.6430884854908</v>
      </c>
      <c r="M15" s="13">
        <f>('Participaciones reales'!M16*1000000/' Población (ENOE)'!M16)</f>
        <v>5085.0559643182696</v>
      </c>
      <c r="N15" s="13">
        <f>('Participaciones reales'!N16*1000000/' Población (ENOE)'!N16)</f>
        <v>5114.7738162113747</v>
      </c>
      <c r="O15" s="13">
        <f>('Participaciones reales'!O16*1000000/' Población (ENOE)'!O16)</f>
        <v>5777.2234605694475</v>
      </c>
      <c r="P15" s="13">
        <f>('Participaciones reales'!P16*1000000/' Población (ENOE)'!P16)</f>
        <v>5460.2092317423248</v>
      </c>
      <c r="Q15" s="13">
        <f>('Participaciones reales'!Q16*1000000/' Población (ENOE)'!Q16)</f>
        <v>4977.6362427303657</v>
      </c>
      <c r="R15" s="13">
        <f>('Participaciones reales'!R16*1000000/' Población (ENOE)'!R16)</f>
        <v>5005.7778451077284</v>
      </c>
      <c r="S15" s="13">
        <f>('Participaciones reales'!S16*1000000/' Población (ENOE)'!S16)</f>
        <v>5515.6346231576708</v>
      </c>
      <c r="T15" s="13">
        <f>('Participaciones reales'!T16*1000000/' Población (ENOE)'!T16)</f>
        <v>5434.0394229807252</v>
      </c>
      <c r="U15" s="10"/>
      <c r="V15" s="22">
        <f t="shared" si="0"/>
        <v>2.6911699146066725E-2</v>
      </c>
      <c r="X15" s="18">
        <f t="shared" si="1"/>
        <v>1536.6302951021753</v>
      </c>
      <c r="Y15" s="18">
        <f t="shared" si="2"/>
        <v>1779.4266372088341</v>
      </c>
      <c r="Z15" s="18">
        <f t="shared" si="3"/>
        <v>1710.3740622858331</v>
      </c>
      <c r="AA15" s="18">
        <f t="shared" si="4"/>
        <v>1642.1920403514878</v>
      </c>
      <c r="AB15" s="18">
        <f t="shared" si="5"/>
        <v>1542.0137828957081</v>
      </c>
      <c r="AC15" s="18">
        <f t="shared" si="6"/>
        <v>1490.9725344709509</v>
      </c>
      <c r="AD15" s="18">
        <f t="shared" si="7"/>
        <v>1216.0470086702217</v>
      </c>
      <c r="AE15" s="18">
        <f t="shared" si="8"/>
        <v>1131.1545700398683</v>
      </c>
      <c r="AF15" s="18">
        <f t="shared" si="9"/>
        <v>1264.439721349815</v>
      </c>
      <c r="AG15" s="18">
        <f t="shared" si="10"/>
        <v>1148.7689063343951</v>
      </c>
      <c r="AH15" s="18">
        <f t="shared" si="11"/>
        <v>1230.3474022718447</v>
      </c>
      <c r="AI15" s="18">
        <f t="shared" si="12"/>
        <v>1346.549370231387</v>
      </c>
      <c r="AJ15" s="18">
        <f t="shared" si="13"/>
        <v>1527.8171804506328</v>
      </c>
      <c r="AK15" s="18">
        <f t="shared" si="14"/>
        <v>1030.9121046192595</v>
      </c>
      <c r="AL15" s="18">
        <f t="shared" si="15"/>
        <v>1252.5117462317876</v>
      </c>
      <c r="AM15" s="18">
        <f t="shared" si="16"/>
        <v>1114.0368601331475</v>
      </c>
      <c r="AN15" s="18">
        <f t="shared" si="17"/>
        <v>1278.2671561848238</v>
      </c>
      <c r="AO15" s="18">
        <f t="shared" si="18"/>
        <v>1264.9018000156502</v>
      </c>
      <c r="AP15" s="18">
        <f t="shared" si="19"/>
        <v>1542.2050634437655</v>
      </c>
      <c r="AR15" s="35">
        <f t="shared" si="20"/>
        <v>2.662956532850513E-2</v>
      </c>
      <c r="AS15" s="35">
        <f t="shared" si="21"/>
        <v>3.0216411321729073E-2</v>
      </c>
      <c r="AT15" s="35">
        <f t="shared" si="22"/>
        <v>3.056726189945427E-2</v>
      </c>
      <c r="AU15" s="35">
        <f t="shared" si="23"/>
        <v>1.8602877556911437E-2</v>
      </c>
      <c r="AV15" s="35">
        <f t="shared" si="24"/>
        <v>2.4847371576154662E-2</v>
      </c>
      <c r="AW15" s="35">
        <f t="shared" si="25"/>
        <v>1.8249674463474815E-2</v>
      </c>
      <c r="AX15" s="35">
        <f t="shared" si="26"/>
        <v>1.088675201647943E-2</v>
      </c>
      <c r="AY15" s="35">
        <f t="shared" si="27"/>
        <v>9.6964190317866926E-3</v>
      </c>
      <c r="AZ15" s="35">
        <f t="shared" si="28"/>
        <v>1.1238618106767389E-2</v>
      </c>
      <c r="BA15" s="35">
        <f t="shared" si="29"/>
        <v>8.2877380262194288E-3</v>
      </c>
      <c r="BB15" s="35">
        <f t="shared" si="30"/>
        <v>9.0383922251597304E-3</v>
      </c>
      <c r="BC15" s="35">
        <f t="shared" si="31"/>
        <v>1.0408825113899187E-2</v>
      </c>
      <c r="BD15" s="35">
        <f t="shared" si="32"/>
        <v>1.2884765114933689E-2</v>
      </c>
      <c r="BE15" s="35">
        <f t="shared" si="33"/>
        <v>5.0849775801430517E-3</v>
      </c>
      <c r="BF15" s="35">
        <f t="shared" si="34"/>
        <v>8.0441724529417471E-3</v>
      </c>
      <c r="BG15" s="35">
        <f t="shared" si="35"/>
        <v>7.6936464766950508E-3</v>
      </c>
      <c r="BH15" s="35">
        <f t="shared" si="36"/>
        <v>9.7550614482177309E-3</v>
      </c>
      <c r="BI15" s="35">
        <f t="shared" si="37"/>
        <v>8.0404513875477271E-3</v>
      </c>
      <c r="BJ15" s="35">
        <f t="shared" si="38"/>
        <v>1.1772012921005546E-2</v>
      </c>
      <c r="BL15" s="1">
        <f t="shared" si="39"/>
        <v>-549.80539192761023</v>
      </c>
      <c r="BM15" s="1">
        <f t="shared" si="40"/>
        <v>-628.42712622919703</v>
      </c>
      <c r="BN15" s="1">
        <f t="shared" si="41"/>
        <v>-603.29431173975354</v>
      </c>
      <c r="BO15" s="1">
        <f t="shared" si="42"/>
        <v>-607.05600026490367</v>
      </c>
      <c r="BP15" s="1">
        <f t="shared" si="43"/>
        <v>-555.48975087434985</v>
      </c>
      <c r="BQ15" s="1">
        <f t="shared" si="44"/>
        <v>-552.02505966529236</v>
      </c>
      <c r="BR15" s="1">
        <f t="shared" si="45"/>
        <v>-467.2194253235553</v>
      </c>
      <c r="BS15" s="1">
        <f t="shared" si="46"/>
        <v>-437.66435856025583</v>
      </c>
      <c r="BT15" s="1">
        <f t="shared" si="47"/>
        <v>-484.84012820384771</v>
      </c>
      <c r="BU15" s="1">
        <f t="shared" si="48"/>
        <v>-448.43926567784723</v>
      </c>
      <c r="BV15" s="1">
        <f t="shared" si="49"/>
        <v>-477.98033745079499</v>
      </c>
      <c r="BW15" s="1">
        <f t="shared" si="50"/>
        <v>-518.79596880202701</v>
      </c>
      <c r="BX15" s="1">
        <f t="shared" si="51"/>
        <v>-580.58349605262981</v>
      </c>
      <c r="BY15" s="1">
        <f t="shared" si="52"/>
        <v>-411.96819379933817</v>
      </c>
      <c r="BZ15" s="1">
        <f t="shared" si="53"/>
        <v>-489.72240224536671</v>
      </c>
      <c r="CA15" s="1">
        <f t="shared" si="54"/>
        <v>-436.60556727592189</v>
      </c>
      <c r="CB15" s="1">
        <f t="shared" si="55"/>
        <v>-494.40923757968034</v>
      </c>
      <c r="CC15" s="1">
        <f t="shared" si="56"/>
        <v>-494.5790367523939</v>
      </c>
      <c r="CD15" s="1">
        <f t="shared" si="57"/>
        <v>-589.58734051281476</v>
      </c>
    </row>
    <row r="16" spans="1:82">
      <c r="A16" s="20" t="s">
        <v>14</v>
      </c>
      <c r="B16" s="13">
        <f>('Participaciones reales'!B17*1000000/' Población (ENOE)'!B17)</f>
        <v>5271.1824639828592</v>
      </c>
      <c r="C16" s="13">
        <f>('Participaciones reales'!C17*1000000/' Población (ENOE)'!C17)</f>
        <v>5041.9539098899913</v>
      </c>
      <c r="D16" s="13">
        <f>('Participaciones reales'!D17*1000000/' Población (ENOE)'!D17)</f>
        <v>5017.2027591360238</v>
      </c>
      <c r="E16" s="13">
        <f>('Participaciones reales'!E17*1000000/' Población (ENOE)'!E17)</f>
        <v>5890.1930219860224</v>
      </c>
      <c r="F16" s="13">
        <f>('Participaciones reales'!F17*1000000/' Población (ENOE)'!F17)</f>
        <v>5154.5308882469008</v>
      </c>
      <c r="G16" s="13">
        <f>('Participaciones reales'!G17*1000000/' Población (ENOE)'!G17)</f>
        <v>5332.6304163151572</v>
      </c>
      <c r="H16" s="13">
        <f>('Participaciones reales'!H17*1000000/' Población (ENOE)'!H17)</f>
        <v>5566.7251501029295</v>
      </c>
      <c r="I16" s="13">
        <f>('Participaciones reales'!I17*1000000/' Población (ENOE)'!I17)</f>
        <v>5368.6135037654194</v>
      </c>
      <c r="J16" s="13">
        <f>('Participaciones reales'!J17*1000000/' Población (ENOE)'!J17)</f>
        <v>5751.5292489745907</v>
      </c>
      <c r="K16" s="13">
        <f>('Participaciones reales'!K17*1000000/' Población (ENOE)'!K17)</f>
        <v>5549.5864748815557</v>
      </c>
      <c r="L16" s="13">
        <f>('Participaciones reales'!L17*1000000/' Población (ENOE)'!L17)</f>
        <v>5371.4157333363737</v>
      </c>
      <c r="M16" s="13">
        <f>('Participaciones reales'!M17*1000000/' Población (ENOE)'!M17)</f>
        <v>5883.9892714821262</v>
      </c>
      <c r="N16" s="13">
        <f>('Participaciones reales'!N17*1000000/' Población (ENOE)'!N17)</f>
        <v>5678.1839948250472</v>
      </c>
      <c r="O16" s="13">
        <f>('Participaciones reales'!O17*1000000/' Población (ENOE)'!O17)</f>
        <v>5376.6491617388583</v>
      </c>
      <c r="P16" s="13">
        <f>('Participaciones reales'!P17*1000000/' Población (ENOE)'!P17)</f>
        <v>5696.6292642824392</v>
      </c>
      <c r="Q16" s="13">
        <f>('Participaciones reales'!Q17*1000000/' Población (ENOE)'!Q17)</f>
        <v>4980.8296018504707</v>
      </c>
      <c r="R16" s="13">
        <f>('Participaciones reales'!R17*1000000/' Población (ENOE)'!R17)</f>
        <v>4892.8478730392699</v>
      </c>
      <c r="S16" s="13">
        <f>('Participaciones reales'!S17*1000000/' Población (ENOE)'!S17)</f>
        <v>5471.8141976138531</v>
      </c>
      <c r="T16" s="13">
        <f>('Participaciones reales'!T17*1000000/' Población (ENOE)'!T17)</f>
        <v>5824.3818840575159</v>
      </c>
      <c r="U16" s="10"/>
      <c r="V16" s="22">
        <f t="shared" si="0"/>
        <v>5.5597408475611676E-3</v>
      </c>
      <c r="X16" s="18">
        <f t="shared" si="1"/>
        <v>365.35089778272595</v>
      </c>
      <c r="Y16" s="18">
        <f t="shared" si="2"/>
        <v>352.6823255651725</v>
      </c>
      <c r="Z16" s="18">
        <f t="shared" si="3"/>
        <v>143.82170482533093</v>
      </c>
      <c r="AA16" s="18">
        <f t="shared" si="4"/>
        <v>202.80530019612161</v>
      </c>
      <c r="AB16" s="18">
        <f t="shared" si="5"/>
        <v>88.517727722250129</v>
      </c>
      <c r="AC16" s="18">
        <f t="shared" si="6"/>
        <v>244.65138358544118</v>
      </c>
      <c r="AD16" s="18">
        <f t="shared" si="7"/>
        <v>127.19437983454009</v>
      </c>
      <c r="AE16" s="18">
        <f t="shared" si="8"/>
        <v>207.16983900918149</v>
      </c>
      <c r="AF16" s="18">
        <f t="shared" si="9"/>
        <v>86.341148186613282</v>
      </c>
      <c r="AG16" s="18">
        <f t="shared" si="10"/>
        <v>525.08282127687562</v>
      </c>
      <c r="AH16" s="18">
        <f t="shared" si="11"/>
        <v>886.57475742096176</v>
      </c>
      <c r="AI16" s="18">
        <f t="shared" si="12"/>
        <v>547.61606306753038</v>
      </c>
      <c r="AJ16" s="18">
        <f t="shared" si="13"/>
        <v>964.40700183696026</v>
      </c>
      <c r="AK16" s="18">
        <f t="shared" si="14"/>
        <v>1431.4864034498487</v>
      </c>
      <c r="AL16" s="18">
        <f t="shared" si="15"/>
        <v>1016.0917136916732</v>
      </c>
      <c r="AM16" s="18">
        <f t="shared" si="16"/>
        <v>1110.8435010130424</v>
      </c>
      <c r="AN16" s="18">
        <f t="shared" si="17"/>
        <v>1391.1971282532822</v>
      </c>
      <c r="AO16" s="18">
        <f t="shared" si="18"/>
        <v>1308.7222255594679</v>
      </c>
      <c r="AP16" s="18">
        <f t="shared" si="19"/>
        <v>1151.8626023669749</v>
      </c>
      <c r="AR16" s="35">
        <f t="shared" si="20"/>
        <v>9.7315400540151349E-4</v>
      </c>
      <c r="AS16" s="35">
        <f t="shared" si="21"/>
        <v>8.6220302602775067E-4</v>
      </c>
      <c r="AT16" s="35">
        <f t="shared" si="22"/>
        <v>1.5065758762712849E-4</v>
      </c>
      <c r="AU16" s="35">
        <f t="shared" si="23"/>
        <v>2.161350330483059E-4</v>
      </c>
      <c r="AV16" s="35">
        <f t="shared" si="24"/>
        <v>5.6593013113153682E-5</v>
      </c>
      <c r="AW16" s="35">
        <f t="shared" si="25"/>
        <v>3.7951337009656976E-4</v>
      </c>
      <c r="AX16" s="35">
        <f t="shared" si="26"/>
        <v>9.6266435422790979E-5</v>
      </c>
      <c r="AY16" s="35">
        <f t="shared" si="27"/>
        <v>2.7039693622232417E-4</v>
      </c>
      <c r="AZ16" s="35">
        <f t="shared" si="28"/>
        <v>4.1875349517705659E-5</v>
      </c>
      <c r="BA16" s="35">
        <f t="shared" si="29"/>
        <v>1.5415059748633126E-3</v>
      </c>
      <c r="BB16" s="35">
        <f t="shared" si="30"/>
        <v>4.4018092269457213E-3</v>
      </c>
      <c r="BC16" s="35">
        <f t="shared" si="31"/>
        <v>1.4936303819577E-3</v>
      </c>
      <c r="BD16" s="35">
        <f t="shared" si="32"/>
        <v>4.6414313732019907E-3</v>
      </c>
      <c r="BE16" s="35">
        <f t="shared" si="33"/>
        <v>1.0509631995330969E-2</v>
      </c>
      <c r="BF16" s="35">
        <f t="shared" si="34"/>
        <v>5.08092950273313E-3</v>
      </c>
      <c r="BG16" s="35">
        <f t="shared" si="35"/>
        <v>7.644862671971917E-3</v>
      </c>
      <c r="BH16" s="35">
        <f t="shared" si="36"/>
        <v>1.1810814967090874E-2</v>
      </c>
      <c r="BI16" s="35">
        <f t="shared" si="37"/>
        <v>8.6737019097138379E-3</v>
      </c>
      <c r="BJ16" s="35">
        <f t="shared" si="38"/>
        <v>6.1421468566526813E-3</v>
      </c>
      <c r="BL16" s="1">
        <f t="shared" si="39"/>
        <v>164.4367319715241</v>
      </c>
      <c r="BM16" s="1">
        <f t="shared" si="40"/>
        <v>-148.04837426055343</v>
      </c>
      <c r="BN16" s="1">
        <f t="shared" si="41"/>
        <v>-61.582477519498326</v>
      </c>
      <c r="BO16" s="1">
        <f t="shared" si="42"/>
        <v>-86.594859175871392</v>
      </c>
      <c r="BP16" s="1">
        <f t="shared" si="43"/>
        <v>38.776673958111182</v>
      </c>
      <c r="BQ16" s="1">
        <f t="shared" si="44"/>
        <v>-103.88552185369461</v>
      </c>
      <c r="BR16" s="1">
        <f t="shared" si="45"/>
        <v>-54.618180025027982</v>
      </c>
      <c r="BS16" s="1">
        <f t="shared" si="46"/>
        <v>-88.280141919951021</v>
      </c>
      <c r="BT16" s="1">
        <f t="shared" si="47"/>
        <v>-37.218816161519527</v>
      </c>
      <c r="BU16" s="1">
        <f t="shared" si="48"/>
        <v>-217.88795823389768</v>
      </c>
      <c r="BV16" s="1">
        <f t="shared" si="49"/>
        <v>-356.37265709206127</v>
      </c>
      <c r="BW16" s="1">
        <f t="shared" si="50"/>
        <v>-227.40156106273906</v>
      </c>
      <c r="BX16" s="1">
        <f t="shared" si="51"/>
        <v>-386.8436104597161</v>
      </c>
      <c r="BY16" s="1">
        <f t="shared" si="52"/>
        <v>-551.19523341599324</v>
      </c>
      <c r="BZ16" s="1">
        <f t="shared" si="53"/>
        <v>-406.05937436327804</v>
      </c>
      <c r="CA16" s="1">
        <f t="shared" si="54"/>
        <v>-435.49836475694235</v>
      </c>
      <c r="CB16" s="1">
        <f t="shared" si="55"/>
        <v>-531.74283401435184</v>
      </c>
      <c r="CC16" s="1">
        <f t="shared" si="56"/>
        <v>-509.60489182508206</v>
      </c>
      <c r="CD16" s="1">
        <f t="shared" si="57"/>
        <v>-456.46758277408776</v>
      </c>
    </row>
    <row r="17" spans="1:82">
      <c r="A17" s="20" t="s">
        <v>15</v>
      </c>
      <c r="B17" s="13">
        <f>('Participaciones reales'!B18*1000000/' Población (ENOE)'!B18)</f>
        <v>4789.6474889848641</v>
      </c>
      <c r="C17" s="13">
        <f>('Participaciones reales'!C18*1000000/' Población (ENOE)'!C18)</f>
        <v>5518.0766576313836</v>
      </c>
      <c r="D17" s="13">
        <f>('Participaciones reales'!D18*1000000/' Población (ENOE)'!D18)</f>
        <v>5359.1189779992055</v>
      </c>
      <c r="E17" s="13">
        <f>('Participaciones reales'!E18*1000000/' Población (ENOE)'!E18)</f>
        <v>6306.2069064177231</v>
      </c>
      <c r="F17" s="13">
        <f>('Participaciones reales'!F18*1000000/' Población (ENOE)'!F18)</f>
        <v>5097.3687380963784</v>
      </c>
      <c r="G17" s="13">
        <f>('Participaciones reales'!G18*1000000/' Población (ENOE)'!G18)</f>
        <v>5633.3554599677773</v>
      </c>
      <c r="H17" s="13">
        <f>('Participaciones reales'!H18*1000000/' Población (ENOE)'!H18)</f>
        <v>5879.7783612827461</v>
      </c>
      <c r="I17" s="13">
        <f>('Participaciones reales'!I18*1000000/' Población (ENOE)'!I18)</f>
        <v>5583.0244015669741</v>
      </c>
      <c r="J17" s="13">
        <f>('Participaciones reales'!J18*1000000/' Población (ENOE)'!J18)</f>
        <v>5698.1438770480363</v>
      </c>
      <c r="K17" s="13">
        <f>('Participaciones reales'!K18*1000000/' Población (ENOE)'!K18)</f>
        <v>5937.9706590826208</v>
      </c>
      <c r="L17" s="13">
        <f>('Participaciones reales'!L18*1000000/' Población (ENOE)'!L18)</f>
        <v>6161.733116029719</v>
      </c>
      <c r="M17" s="13">
        <f>('Participaciones reales'!M18*1000000/' Población (ENOE)'!M18)</f>
        <v>6418.3170048141465</v>
      </c>
      <c r="N17" s="13">
        <f>('Participaciones reales'!N18*1000000/' Población (ENOE)'!N18)</f>
        <v>6806.0460990696211</v>
      </c>
      <c r="O17" s="13">
        <f>('Participaciones reales'!O18*1000000/' Población (ENOE)'!O18)</f>
        <v>6748.2046845797495</v>
      </c>
      <c r="P17" s="13">
        <f>('Participaciones reales'!P18*1000000/' Población (ENOE)'!P18)</f>
        <v>6556.6870063121523</v>
      </c>
      <c r="Q17" s="13">
        <f>('Participaciones reales'!Q18*1000000/' Población (ENOE)'!Q18)</f>
        <v>5947.8910575300697</v>
      </c>
      <c r="R17" s="13">
        <f>('Participaciones reales'!R18*1000000/' Población (ENOE)'!R18)</f>
        <v>6262.8926455939118</v>
      </c>
      <c r="S17" s="13">
        <f>('Participaciones reales'!S18*1000000/' Población (ENOE)'!S18)</f>
        <v>6623.6426073520943</v>
      </c>
      <c r="T17" s="13">
        <f>('Participaciones reales'!T18*1000000/' Población (ENOE)'!T18)</f>
        <v>6816.5494451213572</v>
      </c>
      <c r="U17" s="10"/>
      <c r="V17" s="22">
        <f t="shared" si="0"/>
        <v>1.9798812968033541E-2</v>
      </c>
      <c r="X17" s="18">
        <f t="shared" si="1"/>
        <v>116.1840772152691</v>
      </c>
      <c r="Y17" s="18">
        <f t="shared" si="2"/>
        <v>123.44042217621973</v>
      </c>
      <c r="Z17" s="18">
        <f t="shared" si="3"/>
        <v>198.09451403785079</v>
      </c>
      <c r="AA17" s="18">
        <f t="shared" si="4"/>
        <v>213.20858423557911</v>
      </c>
      <c r="AB17" s="18">
        <f t="shared" si="5"/>
        <v>31.355577571727736</v>
      </c>
      <c r="AC17" s="18">
        <f t="shared" si="6"/>
        <v>56.073660067178935</v>
      </c>
      <c r="AD17" s="18">
        <f t="shared" si="7"/>
        <v>185.85883134527649</v>
      </c>
      <c r="AE17" s="18">
        <f t="shared" si="8"/>
        <v>7.2410587923732237</v>
      </c>
      <c r="AF17" s="18">
        <f t="shared" si="9"/>
        <v>139.72652011316768</v>
      </c>
      <c r="AG17" s="18">
        <f t="shared" si="10"/>
        <v>136.69863707581044</v>
      </c>
      <c r="AH17" s="18">
        <f t="shared" si="11"/>
        <v>96.25737472761648</v>
      </c>
      <c r="AI17" s="18">
        <f t="shared" si="12"/>
        <v>13.28832973551016</v>
      </c>
      <c r="AJ17" s="18">
        <f t="shared" si="13"/>
        <v>163.45510240761359</v>
      </c>
      <c r="AK17" s="18">
        <f t="shared" si="14"/>
        <v>59.930880608957523</v>
      </c>
      <c r="AL17" s="18">
        <f t="shared" si="15"/>
        <v>156.03397166196009</v>
      </c>
      <c r="AM17" s="18">
        <f t="shared" si="16"/>
        <v>143.78204533344342</v>
      </c>
      <c r="AN17" s="18">
        <f t="shared" si="17"/>
        <v>21.152355698640349</v>
      </c>
      <c r="AO17" s="18">
        <f t="shared" si="18"/>
        <v>156.89381582122678</v>
      </c>
      <c r="AP17" s="18">
        <f t="shared" si="19"/>
        <v>159.69504130313362</v>
      </c>
      <c r="AR17" s="35">
        <f t="shared" si="20"/>
        <v>1.0834899165974985E-4</v>
      </c>
      <c r="AS17" s="35">
        <f t="shared" si="21"/>
        <v>9.6541712926834764E-5</v>
      </c>
      <c r="AT17" s="35">
        <f t="shared" si="22"/>
        <v>2.6756719279535983E-4</v>
      </c>
      <c r="AU17" s="35">
        <f t="shared" si="23"/>
        <v>2.2311866814803851E-4</v>
      </c>
      <c r="AV17" s="35">
        <f t="shared" si="24"/>
        <v>7.1809927746126147E-6</v>
      </c>
      <c r="AW17" s="35">
        <f t="shared" si="25"/>
        <v>1.8875265350177901E-5</v>
      </c>
      <c r="AX17" s="35">
        <f t="shared" si="26"/>
        <v>1.9459219076823665E-4</v>
      </c>
      <c r="AY17" s="35">
        <f t="shared" si="27"/>
        <v>3.1768542678094925E-7</v>
      </c>
      <c r="AZ17" s="35">
        <f t="shared" si="28"/>
        <v>1.106922483665626E-4</v>
      </c>
      <c r="BA17" s="35">
        <f t="shared" si="29"/>
        <v>9.7705172672445692E-5</v>
      </c>
      <c r="BB17" s="35">
        <f t="shared" si="30"/>
        <v>4.5320027995912059E-5</v>
      </c>
      <c r="BC17" s="35">
        <f t="shared" si="31"/>
        <v>8.0680523949170252E-7</v>
      </c>
      <c r="BD17" s="35">
        <f t="shared" si="32"/>
        <v>1.1145814251103686E-4</v>
      </c>
      <c r="BE17" s="35">
        <f t="shared" si="33"/>
        <v>1.4745200069354803E-5</v>
      </c>
      <c r="BF17" s="35">
        <f t="shared" si="34"/>
        <v>1.0432872070353139E-4</v>
      </c>
      <c r="BG17" s="35">
        <f t="shared" si="35"/>
        <v>1.0761125429197815E-4</v>
      </c>
      <c r="BH17" s="35">
        <f t="shared" si="36"/>
        <v>2.1442303522412567E-6</v>
      </c>
      <c r="BI17" s="35">
        <f t="shared" si="37"/>
        <v>1.0337118491992494E-4</v>
      </c>
      <c r="BJ17" s="35">
        <f t="shared" si="38"/>
        <v>1.0114532058159314E-4</v>
      </c>
      <c r="BL17" s="1">
        <f t="shared" si="39"/>
        <v>-49.855834286904759</v>
      </c>
      <c r="BM17" s="1">
        <f t="shared" si="40"/>
        <v>54.218216762927334</v>
      </c>
      <c r="BN17" s="1">
        <f t="shared" si="41"/>
        <v>87.66168819115633</v>
      </c>
      <c r="BO17" s="1">
        <f t="shared" si="42"/>
        <v>94.19680451549506</v>
      </c>
      <c r="BP17" s="1">
        <f t="shared" si="43"/>
        <v>13.659609878901994</v>
      </c>
      <c r="BQ17" s="1">
        <f t="shared" si="44"/>
        <v>24.474492131972664</v>
      </c>
      <c r="BR17" s="1">
        <f t="shared" si="45"/>
        <v>82.020735494709768</v>
      </c>
      <c r="BS17" s="1">
        <f t="shared" si="46"/>
        <v>3.1467929784078055</v>
      </c>
      <c r="BT17" s="1">
        <f t="shared" si="47"/>
        <v>-59.950390363747317</v>
      </c>
      <c r="BU17" s="1">
        <f t="shared" si="48"/>
        <v>-58.694421377785602</v>
      </c>
      <c r="BV17" s="1">
        <f t="shared" si="49"/>
        <v>-41.480880694728718</v>
      </c>
      <c r="BW17" s="1">
        <f t="shared" si="50"/>
        <v>-5.7650823908073656</v>
      </c>
      <c r="BX17" s="1">
        <f t="shared" si="51"/>
        <v>71.853973076744722</v>
      </c>
      <c r="BY17" s="1">
        <f t="shared" si="52"/>
        <v>-25.912754578349865</v>
      </c>
      <c r="BZ17" s="1">
        <f t="shared" si="53"/>
        <v>-66.970939805361979</v>
      </c>
      <c r="CA17" s="1">
        <f t="shared" si="54"/>
        <v>-61.700950170552417</v>
      </c>
      <c r="CB17" s="1">
        <f t="shared" si="55"/>
        <v>-9.1708731631241065</v>
      </c>
      <c r="CC17" s="1">
        <f t="shared" si="56"/>
        <v>-67.343648000712975</v>
      </c>
      <c r="CD17" s="1">
        <f t="shared" si="57"/>
        <v>-68.554739816221044</v>
      </c>
    </row>
    <row r="18" spans="1:82">
      <c r="A18" s="20" t="s">
        <v>16</v>
      </c>
      <c r="B18" s="13">
        <f>('Participaciones reales'!B19*1000000/' Población (ENOE)'!B19)</f>
        <v>4174.8028573447664</v>
      </c>
      <c r="C18" s="13">
        <f>('Participaciones reales'!C19*1000000/' Población (ENOE)'!C19)</f>
        <v>4695.0586557569777</v>
      </c>
      <c r="D18" s="13">
        <f>('Participaciones reales'!D19*1000000/' Población (ENOE)'!D19)</f>
        <v>4522.8432383969039</v>
      </c>
      <c r="E18" s="13">
        <f>('Participaciones reales'!E19*1000000/' Población (ENOE)'!E19)</f>
        <v>5530.7987389070213</v>
      </c>
      <c r="F18" s="13">
        <f>('Participaciones reales'!F19*1000000/' Población (ENOE)'!F19)</f>
        <v>4314.4091078560778</v>
      </c>
      <c r="G18" s="13">
        <f>('Participaciones reales'!G19*1000000/' Población (ENOE)'!G19)</f>
        <v>4977.611859720294</v>
      </c>
      <c r="H18" s="13">
        <f>('Participaciones reales'!H19*1000000/' Población (ENOE)'!H19)</f>
        <v>5226.4407703686611</v>
      </c>
      <c r="I18" s="13">
        <f>('Participaciones reales'!I19*1000000/' Población (ENOE)'!I19)</f>
        <v>5085.7047262787355</v>
      </c>
      <c r="J18" s="13">
        <f>('Participaciones reales'!J19*1000000/' Población (ENOE)'!J19)</f>
        <v>5290.1419087711847</v>
      </c>
      <c r="K18" s="13">
        <f>('Participaciones reales'!K19*1000000/' Población (ENOE)'!K19)</f>
        <v>5561.1881938041261</v>
      </c>
      <c r="L18" s="13">
        <f>('Participaciones reales'!L19*1000000/' Población (ENOE)'!L19)</f>
        <v>5692.4331801121107</v>
      </c>
      <c r="M18" s="13">
        <f>('Participaciones reales'!M19*1000000/' Población (ENOE)'!M19)</f>
        <v>5785.1272793643147</v>
      </c>
      <c r="N18" s="13">
        <f>('Participaciones reales'!N19*1000000/' Población (ENOE)'!N19)</f>
        <v>6325.3059947514785</v>
      </c>
      <c r="O18" s="13">
        <f>('Participaciones reales'!O19*1000000/' Población (ENOE)'!O19)</f>
        <v>6856.6059590874893</v>
      </c>
      <c r="P18" s="13">
        <f>('Participaciones reales'!P19*1000000/' Población (ENOE)'!P19)</f>
        <v>6880.7453294722591</v>
      </c>
      <c r="Q18" s="13">
        <f>('Participaciones reales'!Q19*1000000/' Población (ENOE)'!Q19)</f>
        <v>6148.1891574244783</v>
      </c>
      <c r="R18" s="13">
        <f>('Participaciones reales'!R19*1000000/' Población (ENOE)'!R19)</f>
        <v>6195.760028426309</v>
      </c>
      <c r="S18" s="13">
        <f>('Participaciones reales'!S19*1000000/' Población (ENOE)'!S19)</f>
        <v>6711.5392922373521</v>
      </c>
      <c r="T18" s="13">
        <f>('Participaciones reales'!T19*1000000/' Población (ENOE)'!T19)</f>
        <v>6743.285222468171</v>
      </c>
      <c r="U18" s="10"/>
      <c r="V18" s="22">
        <f t="shared" si="0"/>
        <v>2.6995739868951096E-2</v>
      </c>
      <c r="X18" s="18">
        <f t="shared" si="1"/>
        <v>731.02870885536686</v>
      </c>
      <c r="Y18" s="18">
        <f t="shared" si="2"/>
        <v>699.57757969818613</v>
      </c>
      <c r="Z18" s="18">
        <f t="shared" si="3"/>
        <v>638.18122556445087</v>
      </c>
      <c r="AA18" s="18">
        <f t="shared" si="4"/>
        <v>562.19958327512268</v>
      </c>
      <c r="AB18" s="18">
        <f t="shared" si="5"/>
        <v>751.60405266857288</v>
      </c>
      <c r="AC18" s="18">
        <f t="shared" si="6"/>
        <v>599.66994018030437</v>
      </c>
      <c r="AD18" s="18">
        <f t="shared" si="7"/>
        <v>467.47875956880853</v>
      </c>
      <c r="AE18" s="18">
        <f t="shared" si="8"/>
        <v>490.07861649586539</v>
      </c>
      <c r="AF18" s="18">
        <f t="shared" si="9"/>
        <v>547.72848839001927</v>
      </c>
      <c r="AG18" s="18">
        <f t="shared" si="10"/>
        <v>513.48110235430522</v>
      </c>
      <c r="AH18" s="18">
        <f t="shared" si="11"/>
        <v>565.55731064522479</v>
      </c>
      <c r="AI18" s="18">
        <f t="shared" si="12"/>
        <v>646.47805518534187</v>
      </c>
      <c r="AJ18" s="18">
        <f t="shared" si="13"/>
        <v>317.28500191052899</v>
      </c>
      <c r="AK18" s="18">
        <f t="shared" si="14"/>
        <v>48.470393898782277</v>
      </c>
      <c r="AL18" s="18">
        <f t="shared" si="15"/>
        <v>168.02435149814664</v>
      </c>
      <c r="AM18" s="18">
        <f t="shared" si="16"/>
        <v>56.516054560965131</v>
      </c>
      <c r="AN18" s="18">
        <f t="shared" si="17"/>
        <v>88.284972866243152</v>
      </c>
      <c r="AO18" s="18">
        <f t="shared" si="18"/>
        <v>68.997130935968926</v>
      </c>
      <c r="AP18" s="18">
        <f t="shared" si="19"/>
        <v>232.95926395631977</v>
      </c>
      <c r="AR18" s="35">
        <f t="shared" si="20"/>
        <v>4.9107384574367313E-3</v>
      </c>
      <c r="AS18" s="35">
        <f t="shared" si="21"/>
        <v>3.6386402779059147E-3</v>
      </c>
      <c r="AT18" s="35">
        <f t="shared" si="22"/>
        <v>3.2860848079358956E-3</v>
      </c>
      <c r="AU18" s="35">
        <f t="shared" si="23"/>
        <v>1.7676309509695647E-3</v>
      </c>
      <c r="AV18" s="35">
        <f t="shared" si="24"/>
        <v>4.8643635713183381E-3</v>
      </c>
      <c r="AW18" s="35">
        <f t="shared" si="25"/>
        <v>2.4405141161890831E-3</v>
      </c>
      <c r="AX18" s="35">
        <f t="shared" si="26"/>
        <v>1.3842337599164602E-3</v>
      </c>
      <c r="AY18" s="35">
        <f t="shared" si="27"/>
        <v>1.5963819264238472E-3</v>
      </c>
      <c r="AZ18" s="35">
        <f t="shared" si="28"/>
        <v>1.8307382424360196E-3</v>
      </c>
      <c r="BA18" s="35">
        <f t="shared" si="29"/>
        <v>1.4711096997526111E-3</v>
      </c>
      <c r="BB18" s="35">
        <f t="shared" si="30"/>
        <v>1.6922492704491763E-3</v>
      </c>
      <c r="BC18" s="35">
        <f t="shared" si="31"/>
        <v>2.1165951336165963E-3</v>
      </c>
      <c r="BD18" s="35">
        <f t="shared" si="32"/>
        <v>4.518163713693178E-4</v>
      </c>
      <c r="BE18" s="35">
        <f t="shared" si="33"/>
        <v>9.4925416762924383E-6</v>
      </c>
      <c r="BF18" s="35">
        <f t="shared" si="34"/>
        <v>1.1528077263648789E-4</v>
      </c>
      <c r="BG18" s="35">
        <f t="shared" si="35"/>
        <v>1.6085160441877987E-5</v>
      </c>
      <c r="BH18" s="35">
        <f t="shared" si="36"/>
        <v>3.7757312853012781E-5</v>
      </c>
      <c r="BI18" s="35">
        <f t="shared" si="37"/>
        <v>1.9730619009087999E-5</v>
      </c>
      <c r="BJ18" s="35">
        <f t="shared" si="38"/>
        <v>2.1756730132646042E-4</v>
      </c>
      <c r="BL18" s="1">
        <f t="shared" si="39"/>
        <v>-292.55624578319805</v>
      </c>
      <c r="BM18" s="1">
        <f t="shared" si="40"/>
        <v>-283.21130398663985</v>
      </c>
      <c r="BN18" s="1">
        <f t="shared" si="41"/>
        <v>-259.26919495418525</v>
      </c>
      <c r="BO18" s="1">
        <f t="shared" si="42"/>
        <v>-232.5324962677565</v>
      </c>
      <c r="BP18" s="1">
        <f t="shared" si="43"/>
        <v>-300.90841826521864</v>
      </c>
      <c r="BQ18" s="1">
        <f t="shared" si="44"/>
        <v>-245.90179022705681</v>
      </c>
      <c r="BR18" s="1">
        <f t="shared" si="45"/>
        <v>-194.45125548174585</v>
      </c>
      <c r="BS18" s="1">
        <f t="shared" si="46"/>
        <v>-203.19805320262088</v>
      </c>
      <c r="BT18" s="1">
        <f t="shared" si="47"/>
        <v>-226.34997403997338</v>
      </c>
      <c r="BU18" s="1">
        <f t="shared" si="48"/>
        <v>-213.29963957901734</v>
      </c>
      <c r="BV18" s="1">
        <f t="shared" si="49"/>
        <v>-234.1693816698735</v>
      </c>
      <c r="BW18" s="1">
        <f t="shared" si="50"/>
        <v>-266.15327530369672</v>
      </c>
      <c r="BX18" s="1">
        <f t="shared" si="51"/>
        <v>-134.45053094041828</v>
      </c>
      <c r="BY18" s="1">
        <f t="shared" si="52"/>
        <v>21.12518145798283</v>
      </c>
      <c r="BZ18" s="1">
        <f t="shared" si="53"/>
        <v>73.877794750597431</v>
      </c>
      <c r="CA18" s="1">
        <f t="shared" si="54"/>
        <v>24.658117586917154</v>
      </c>
      <c r="CB18" s="1">
        <f t="shared" si="55"/>
        <v>-38.071073923320569</v>
      </c>
      <c r="CC18" s="1">
        <f t="shared" si="56"/>
        <v>-29.812094717233375</v>
      </c>
      <c r="CD18" s="1">
        <f t="shared" si="57"/>
        <v>-99.464554541070257</v>
      </c>
    </row>
    <row r="19" spans="1:82">
      <c r="A19" s="20" t="s">
        <v>17</v>
      </c>
      <c r="B19" s="13">
        <f>('Participaciones reales'!B20*1000000/' Población (ENOE)'!B20)</f>
        <v>3980.0810106797462</v>
      </c>
      <c r="C19" s="13">
        <f>('Participaciones reales'!C20*1000000/' Población (ENOE)'!C20)</f>
        <v>4413.4375813154684</v>
      </c>
      <c r="D19" s="13">
        <f>('Participaciones reales'!D20*1000000/' Población (ENOE)'!D20)</f>
        <v>4157.7808316108067</v>
      </c>
      <c r="E19" s="13">
        <f>('Participaciones reales'!E20*1000000/' Población (ENOE)'!E20)</f>
        <v>5085.5295207527124</v>
      </c>
      <c r="F19" s="13">
        <f>('Participaciones reales'!F20*1000000/' Población (ENOE)'!F20)</f>
        <v>4002.3376482984941</v>
      </c>
      <c r="G19" s="13">
        <f>('Participaciones reales'!G20*1000000/' Población (ENOE)'!G20)</f>
        <v>4655.7431691199208</v>
      </c>
      <c r="H19" s="13">
        <f>('Participaciones reales'!H20*1000000/' Población (ENOE)'!H20)</f>
        <v>4753.0265343261008</v>
      </c>
      <c r="I19" s="13">
        <f>('Participaciones reales'!I20*1000000/' Población (ENOE)'!I20)</f>
        <v>4744.8110693666677</v>
      </c>
      <c r="J19" s="13">
        <f>('Participaciones reales'!J20*1000000/' Población (ENOE)'!J20)</f>
        <v>5042.0859153199262</v>
      </c>
      <c r="K19" s="13">
        <f>('Participaciones reales'!K20*1000000/' Población (ENOE)'!K20)</f>
        <v>5217.6824101582743</v>
      </c>
      <c r="L19" s="13">
        <f>('Participaciones reales'!L20*1000000/' Población (ENOE)'!L20)</f>
        <v>5325.2990206561317</v>
      </c>
      <c r="M19" s="13">
        <f>('Participaciones reales'!M20*1000000/' Población (ENOE)'!M20)</f>
        <v>5547.6131131897337</v>
      </c>
      <c r="N19" s="13">
        <f>('Participaciones reales'!N20*1000000/' Población (ENOE)'!N20)</f>
        <v>5495.1667040508137</v>
      </c>
      <c r="O19" s="13">
        <f>('Participaciones reales'!O20*1000000/' Población (ENOE)'!O20)</f>
        <v>5823.2269948349694</v>
      </c>
      <c r="P19" s="13">
        <f>('Participaciones reales'!P20*1000000/' Población (ENOE)'!P20)</f>
        <v>5768.4293869805697</v>
      </c>
      <c r="Q19" s="13">
        <f>('Participaciones reales'!Q20*1000000/' Población (ENOE)'!Q20)</f>
        <v>5019.6872117121766</v>
      </c>
      <c r="R19" s="13">
        <f>('Participaciones reales'!R20*1000000/' Población (ENOE)'!R20)</f>
        <v>5332.1961382489781</v>
      </c>
      <c r="S19" s="13">
        <f>('Participaciones reales'!S20*1000000/' Población (ENOE)'!S20)</f>
        <v>5627.1996449972557</v>
      </c>
      <c r="T19" s="13">
        <f>('Participaciones reales'!T20*1000000/' Población (ENOE)'!T20)</f>
        <v>5827.876457118783</v>
      </c>
      <c r="U19" s="10"/>
      <c r="V19" s="22">
        <f t="shared" si="0"/>
        <v>2.1412159399651909E-2</v>
      </c>
      <c r="X19" s="18">
        <f t="shared" si="1"/>
        <v>925.75055552038702</v>
      </c>
      <c r="Y19" s="18">
        <f t="shared" si="2"/>
        <v>981.19865413969546</v>
      </c>
      <c r="Z19" s="18">
        <f t="shared" si="3"/>
        <v>1003.2436323505481</v>
      </c>
      <c r="AA19" s="18">
        <f t="shared" si="4"/>
        <v>1007.4688014294316</v>
      </c>
      <c r="AB19" s="18">
        <f t="shared" si="5"/>
        <v>1063.6755122261566</v>
      </c>
      <c r="AC19" s="18">
        <f t="shared" si="6"/>
        <v>921.53863078067752</v>
      </c>
      <c r="AD19" s="18">
        <f t="shared" si="7"/>
        <v>940.89299561136886</v>
      </c>
      <c r="AE19" s="18">
        <f t="shared" si="8"/>
        <v>830.97227340793324</v>
      </c>
      <c r="AF19" s="18">
        <f t="shared" si="9"/>
        <v>795.78448184127774</v>
      </c>
      <c r="AG19" s="18">
        <f t="shared" si="10"/>
        <v>856.98688600015703</v>
      </c>
      <c r="AH19" s="18">
        <f t="shared" si="11"/>
        <v>932.69147010120378</v>
      </c>
      <c r="AI19" s="18">
        <f t="shared" si="12"/>
        <v>883.99222135992295</v>
      </c>
      <c r="AJ19" s="18">
        <f t="shared" si="13"/>
        <v>1147.4242926111938</v>
      </c>
      <c r="AK19" s="18">
        <f t="shared" si="14"/>
        <v>984.90857035373756</v>
      </c>
      <c r="AL19" s="18">
        <f t="shared" si="15"/>
        <v>944.29159099354274</v>
      </c>
      <c r="AM19" s="18">
        <f t="shared" si="16"/>
        <v>1071.9858911513365</v>
      </c>
      <c r="AN19" s="18">
        <f t="shared" si="17"/>
        <v>951.84886304357406</v>
      </c>
      <c r="AO19" s="18">
        <f t="shared" si="18"/>
        <v>1153.3367781760653</v>
      </c>
      <c r="AP19" s="18">
        <f t="shared" si="19"/>
        <v>1148.3680293057078</v>
      </c>
      <c r="AR19" s="35">
        <f t="shared" si="20"/>
        <v>8.2484034576688747E-3</v>
      </c>
      <c r="AS19" s="35">
        <f t="shared" si="21"/>
        <v>7.6012549828454084E-3</v>
      </c>
      <c r="AT19" s="35">
        <f t="shared" si="22"/>
        <v>8.8123888908084713E-3</v>
      </c>
      <c r="AU19" s="35">
        <f t="shared" si="23"/>
        <v>6.1614460075982104E-3</v>
      </c>
      <c r="AV19" s="35">
        <f t="shared" si="24"/>
        <v>1.0476052584963487E-2</v>
      </c>
      <c r="AW19" s="35">
        <f t="shared" si="25"/>
        <v>6.151825472670916E-3</v>
      </c>
      <c r="AX19" s="35">
        <f t="shared" si="26"/>
        <v>6.1530040245534965E-3</v>
      </c>
      <c r="AY19" s="35">
        <f t="shared" si="27"/>
        <v>4.9121827896272431E-3</v>
      </c>
      <c r="AZ19" s="35">
        <f t="shared" si="28"/>
        <v>4.0505851660943091E-3</v>
      </c>
      <c r="BA19" s="35">
        <f t="shared" si="29"/>
        <v>4.3619419019499724E-3</v>
      </c>
      <c r="BB19" s="35">
        <f t="shared" si="30"/>
        <v>4.9127342679509741E-3</v>
      </c>
      <c r="BC19" s="35">
        <f t="shared" si="31"/>
        <v>4.123337712811731E-3</v>
      </c>
      <c r="BD19" s="35">
        <f t="shared" si="32"/>
        <v>6.7826162480437591E-3</v>
      </c>
      <c r="BE19" s="35">
        <f t="shared" si="33"/>
        <v>4.6055870067783838E-3</v>
      </c>
      <c r="BF19" s="35">
        <f t="shared" si="34"/>
        <v>4.3350392473888721E-3</v>
      </c>
      <c r="BG19" s="35">
        <f t="shared" si="35"/>
        <v>7.0660724485805872E-3</v>
      </c>
      <c r="BH19" s="35">
        <f t="shared" si="36"/>
        <v>5.088421203059617E-3</v>
      </c>
      <c r="BI19" s="35">
        <f t="shared" si="37"/>
        <v>6.5564210016727468E-3</v>
      </c>
      <c r="BJ19" s="35">
        <f t="shared" si="38"/>
        <v>6.1013838627787288E-3</v>
      </c>
      <c r="BL19" s="1">
        <f t="shared" si="39"/>
        <v>-361.47382910358237</v>
      </c>
      <c r="BM19" s="1">
        <f t="shared" si="40"/>
        <v>-384.78633403070791</v>
      </c>
      <c r="BN19" s="1">
        <f t="shared" si="41"/>
        <v>-390.30886899017253</v>
      </c>
      <c r="BO19" s="1">
        <f t="shared" si="42"/>
        <v>-399.18802368184669</v>
      </c>
      <c r="BP19" s="1">
        <f t="shared" si="43"/>
        <v>-409.6496225054405</v>
      </c>
      <c r="BQ19" s="1">
        <f t="shared" si="44"/>
        <v>-365.16657466639009</v>
      </c>
      <c r="BR19" s="1">
        <f t="shared" si="45"/>
        <v>-372.83256470552067</v>
      </c>
      <c r="BS19" s="1">
        <f t="shared" si="46"/>
        <v>-332.54941163958057</v>
      </c>
      <c r="BT19" s="1">
        <f t="shared" si="47"/>
        <v>-320.89956293218688</v>
      </c>
      <c r="BU19" s="1">
        <f t="shared" si="48"/>
        <v>-344.60182991830862</v>
      </c>
      <c r="BV19" s="1">
        <f t="shared" si="49"/>
        <v>-373.25500132220321</v>
      </c>
      <c r="BW19" s="1">
        <f t="shared" si="50"/>
        <v>-356.23010520172363</v>
      </c>
      <c r="BX19" s="1">
        <f t="shared" si="51"/>
        <v>-452.56346918672313</v>
      </c>
      <c r="BY19" s="1">
        <f t="shared" si="52"/>
        <v>-395.19024451583005</v>
      </c>
      <c r="BZ19" s="1">
        <f t="shared" si="53"/>
        <v>-379.79924540732549</v>
      </c>
      <c r="CA19" s="1">
        <f t="shared" si="54"/>
        <v>-421.95457405994853</v>
      </c>
      <c r="CB19" s="1">
        <f t="shared" si="55"/>
        <v>-380.36245587587729</v>
      </c>
      <c r="CC19" s="1">
        <f t="shared" si="56"/>
        <v>-455.64408831210801</v>
      </c>
      <c r="CD19" s="1">
        <f t="shared" si="57"/>
        <v>-455.22332992858782</v>
      </c>
    </row>
    <row r="20" spans="1:82">
      <c r="A20" s="20" t="s">
        <v>18</v>
      </c>
      <c r="B20" s="13">
        <f>('Participaciones reales'!B21*1000000/' Población (ENOE)'!B21)</f>
        <v>4454.0383556448769</v>
      </c>
      <c r="C20" s="13">
        <f>('Participaciones reales'!C21*1000000/' Población (ENOE)'!C21)</f>
        <v>4816.3385049206154</v>
      </c>
      <c r="D20" s="13">
        <f>('Participaciones reales'!D21*1000000/' Población (ENOE)'!D21)</f>
        <v>4541.8960259541136</v>
      </c>
      <c r="E20" s="13">
        <f>('Participaciones reales'!E21*1000000/' Población (ENOE)'!E21)</f>
        <v>5477.6485904550118</v>
      </c>
      <c r="F20" s="13">
        <f>('Participaciones reales'!F21*1000000/' Población (ENOE)'!F21)</f>
        <v>4426.8361442033865</v>
      </c>
      <c r="G20" s="13">
        <f>('Participaciones reales'!G21*1000000/' Población (ENOE)'!G21)</f>
        <v>4963.37354191349</v>
      </c>
      <c r="H20" s="13">
        <f>('Participaciones reales'!H21*1000000/' Población (ENOE)'!H21)</f>
        <v>5382.5004725375866</v>
      </c>
      <c r="I20" s="13">
        <f>('Participaciones reales'!I21*1000000/' Población (ENOE)'!I21)</f>
        <v>5108.7325439825308</v>
      </c>
      <c r="J20" s="13">
        <f>('Participaciones reales'!J21*1000000/' Población (ENOE)'!J21)</f>
        <v>5288.5113440486302</v>
      </c>
      <c r="K20" s="13">
        <f>('Participaciones reales'!K21*1000000/' Población (ENOE)'!K21)</f>
        <v>5614.8833448571058</v>
      </c>
      <c r="L20" s="13">
        <f>('Participaciones reales'!L21*1000000/' Población (ENOE)'!L21)</f>
        <v>5568.5886809874864</v>
      </c>
      <c r="M20" s="13">
        <f>('Participaciones reales'!M21*1000000/' Población (ENOE)'!M21)</f>
        <v>5327.5992675350653</v>
      </c>
      <c r="N20" s="13">
        <f>('Participaciones reales'!N21*1000000/' Población (ENOE)'!N21)</f>
        <v>5668.0507545858163</v>
      </c>
      <c r="O20" s="13">
        <f>('Participaciones reales'!O21*1000000/' Población (ENOE)'!O21)</f>
        <v>5757.3505097117904</v>
      </c>
      <c r="P20" s="13">
        <f>('Participaciones reales'!P21*1000000/' Población (ENOE)'!P21)</f>
        <v>5832.0520941151008</v>
      </c>
      <c r="Q20" s="13">
        <f>('Participaciones reales'!Q21*1000000/' Población (ENOE)'!Q21)</f>
        <v>5156.4522149089053</v>
      </c>
      <c r="R20" s="13">
        <f>('Participaciones reales'!R21*1000000/' Población (ENOE)'!R21)</f>
        <v>5391.8889922564967</v>
      </c>
      <c r="S20" s="13">
        <f>('Participaciones reales'!S21*1000000/' Población (ENOE)'!S21)</f>
        <v>5850.3820254640905</v>
      </c>
      <c r="T20" s="13">
        <f>('Participaciones reales'!T21*1000000/' Población (ENOE)'!T21)</f>
        <v>6035.3227096517085</v>
      </c>
      <c r="U20" s="10"/>
      <c r="V20" s="22">
        <f t="shared" si="0"/>
        <v>1.7022037421741798E-2</v>
      </c>
      <c r="X20" s="18">
        <f t="shared" si="1"/>
        <v>451.79321055525634</v>
      </c>
      <c r="Y20" s="18">
        <f t="shared" si="2"/>
        <v>578.29773053454846</v>
      </c>
      <c r="Z20" s="18">
        <f t="shared" si="3"/>
        <v>619.12843800724113</v>
      </c>
      <c r="AA20" s="18">
        <f t="shared" si="4"/>
        <v>615.34973172713217</v>
      </c>
      <c r="AB20" s="18">
        <f t="shared" si="5"/>
        <v>639.17701632126409</v>
      </c>
      <c r="AC20" s="18">
        <f t="shared" si="6"/>
        <v>613.9082579871083</v>
      </c>
      <c r="AD20" s="18">
        <f t="shared" si="7"/>
        <v>311.41905739988306</v>
      </c>
      <c r="AE20" s="18">
        <f t="shared" si="8"/>
        <v>467.05079879207005</v>
      </c>
      <c r="AF20" s="18">
        <f t="shared" si="9"/>
        <v>549.35905311257375</v>
      </c>
      <c r="AG20" s="18">
        <f t="shared" si="10"/>
        <v>459.78595130132544</v>
      </c>
      <c r="AH20" s="18">
        <f t="shared" si="11"/>
        <v>689.40180976984902</v>
      </c>
      <c r="AI20" s="18">
        <f t="shared" si="12"/>
        <v>1104.0060670145913</v>
      </c>
      <c r="AJ20" s="18">
        <f t="shared" si="13"/>
        <v>974.54024207619113</v>
      </c>
      <c r="AK20" s="18">
        <f t="shared" si="14"/>
        <v>1050.7850554769166</v>
      </c>
      <c r="AL20" s="18">
        <f t="shared" si="15"/>
        <v>880.66888385901166</v>
      </c>
      <c r="AM20" s="18">
        <f t="shared" si="16"/>
        <v>935.22088795460786</v>
      </c>
      <c r="AN20" s="18">
        <f t="shared" si="17"/>
        <v>892.15600903605537</v>
      </c>
      <c r="AO20" s="18">
        <f t="shared" si="18"/>
        <v>930.15439770923058</v>
      </c>
      <c r="AP20" s="18">
        <f t="shared" si="19"/>
        <v>940.92177677278232</v>
      </c>
      <c r="AR20" s="35">
        <f t="shared" si="20"/>
        <v>1.7605308874156548E-3</v>
      </c>
      <c r="AS20" s="35">
        <f t="shared" si="21"/>
        <v>2.4250860306326461E-3</v>
      </c>
      <c r="AT20" s="35">
        <f t="shared" si="22"/>
        <v>3.0801089931848506E-3</v>
      </c>
      <c r="AU20" s="35">
        <f t="shared" si="23"/>
        <v>2.1378501051491283E-3</v>
      </c>
      <c r="AV20" s="35">
        <f t="shared" si="24"/>
        <v>3.4307806848196216E-3</v>
      </c>
      <c r="AW20" s="35">
        <f t="shared" si="25"/>
        <v>2.5649795428656082E-3</v>
      </c>
      <c r="AX20" s="35">
        <f t="shared" si="26"/>
        <v>5.9669046966480497E-4</v>
      </c>
      <c r="AY20" s="35">
        <f t="shared" si="27"/>
        <v>1.4434470261657751E-3</v>
      </c>
      <c r="AZ20" s="35">
        <f t="shared" si="28"/>
        <v>1.8422130132682731E-3</v>
      </c>
      <c r="BA20" s="35">
        <f t="shared" si="29"/>
        <v>1.1684024408175871E-3</v>
      </c>
      <c r="BB20" s="35">
        <f t="shared" si="30"/>
        <v>2.5694516267624318E-3</v>
      </c>
      <c r="BC20" s="35">
        <f t="shared" si="31"/>
        <v>6.6892501526750348E-3</v>
      </c>
      <c r="BD20" s="35">
        <f t="shared" si="32"/>
        <v>4.7477311774731341E-3</v>
      </c>
      <c r="BE20" s="35">
        <f t="shared" si="33"/>
        <v>5.3006444211656433E-3</v>
      </c>
      <c r="BF20" s="35">
        <f t="shared" si="34"/>
        <v>3.7304244814321563E-3</v>
      </c>
      <c r="BG20" s="35">
        <f t="shared" si="35"/>
        <v>5.239673971271488E-3</v>
      </c>
      <c r="BH20" s="35">
        <f t="shared" si="36"/>
        <v>4.422029760841442E-3</v>
      </c>
      <c r="BI20" s="35">
        <f t="shared" si="37"/>
        <v>4.1062242429987118E-3</v>
      </c>
      <c r="BJ20" s="35">
        <f t="shared" si="38"/>
        <v>3.959076835361384E-3</v>
      </c>
      <c r="BL20" s="1">
        <f t="shared" si="39"/>
        <v>-186.88557326070614</v>
      </c>
      <c r="BM20" s="1">
        <f t="shared" si="40"/>
        <v>-237.18137237780769</v>
      </c>
      <c r="BN20" s="1">
        <f t="shared" si="41"/>
        <v>-252.06945966006677</v>
      </c>
      <c r="BO20" s="1">
        <f t="shared" si="42"/>
        <v>-253.26944174927087</v>
      </c>
      <c r="BP20" s="1">
        <f t="shared" si="43"/>
        <v>-259.29248229502446</v>
      </c>
      <c r="BQ20" s="1">
        <f t="shared" si="44"/>
        <v>-251.37316548891005</v>
      </c>
      <c r="BR20" s="1">
        <f t="shared" si="45"/>
        <v>-131.47967663635501</v>
      </c>
      <c r="BS20" s="1">
        <f t="shared" si="46"/>
        <v>-194.09466211962879</v>
      </c>
      <c r="BT20" s="1">
        <f t="shared" si="47"/>
        <v>-226.98824297542455</v>
      </c>
      <c r="BU20" s="1">
        <f t="shared" si="48"/>
        <v>-191.92739358887863</v>
      </c>
      <c r="BV20" s="1">
        <f t="shared" si="49"/>
        <v>-282.27041597294698</v>
      </c>
      <c r="BW20" s="1">
        <f t="shared" si="50"/>
        <v>-435.73281631046842</v>
      </c>
      <c r="BX20" s="1">
        <f t="shared" si="51"/>
        <v>-390.55013370573522</v>
      </c>
      <c r="BY20" s="1">
        <f t="shared" si="52"/>
        <v>-419.16692451692808</v>
      </c>
      <c r="BZ20" s="1">
        <f t="shared" si="53"/>
        <v>-356.20541796789519</v>
      </c>
      <c r="CA20" s="1">
        <f t="shared" si="54"/>
        <v>-373.2528476947308</v>
      </c>
      <c r="CB20" s="1">
        <f t="shared" si="55"/>
        <v>-358.55168926415433</v>
      </c>
      <c r="CC20" s="1">
        <f t="shared" si="56"/>
        <v>-374.89146874435465</v>
      </c>
      <c r="CD20" s="1">
        <f t="shared" si="57"/>
        <v>-379.74971974608451</v>
      </c>
    </row>
    <row r="21" spans="1:82">
      <c r="A21" s="20" t="s">
        <v>19</v>
      </c>
      <c r="B21" s="13">
        <f>('Participaciones reales'!B22*1000000/' Población (ENOE)'!B22)</f>
        <v>5463.2123120697588</v>
      </c>
      <c r="C21" s="13">
        <f>('Participaciones reales'!C22*1000000/' Población (ENOE)'!C22)</f>
        <v>5854.1460797319369</v>
      </c>
      <c r="D21" s="13">
        <f>('Participaciones reales'!D22*1000000/' Población (ENOE)'!D22)</f>
        <v>5642.9527320454454</v>
      </c>
      <c r="E21" s="13">
        <f>('Participaciones reales'!E22*1000000/' Población (ENOE)'!E22)</f>
        <v>6550.3943991296728</v>
      </c>
      <c r="F21" s="13">
        <f>('Participaciones reales'!F22*1000000/' Población (ENOE)'!F22)</f>
        <v>5711.2391590909274</v>
      </c>
      <c r="G21" s="13">
        <f>('Participaciones reales'!G22*1000000/' Población (ENOE)'!G22)</f>
        <v>6017.0795531600816</v>
      </c>
      <c r="H21" s="13">
        <f>('Participaciones reales'!H22*1000000/' Población (ENOE)'!H22)</f>
        <v>6075.0325308785814</v>
      </c>
      <c r="I21" s="13">
        <f>('Participaciones reales'!I22*1000000/' Población (ENOE)'!I22)</f>
        <v>5981.96246988033</v>
      </c>
      <c r="J21" s="13">
        <f>('Participaciones reales'!J22*1000000/' Población (ENOE)'!J22)</f>
        <v>6176.0957240541011</v>
      </c>
      <c r="K21" s="13">
        <f>('Participaciones reales'!K22*1000000/' Población (ENOE)'!K22)</f>
        <v>6448.0929051978128</v>
      </c>
      <c r="L21" s="13">
        <f>('Participaciones reales'!L22*1000000/' Población (ENOE)'!L22)</f>
        <v>6477.6756695714603</v>
      </c>
      <c r="M21" s="13">
        <f>('Participaciones reales'!M22*1000000/' Población (ENOE)'!M22)</f>
        <v>6636.3786245472857</v>
      </c>
      <c r="N21" s="13">
        <f>('Participaciones reales'!N22*1000000/' Población (ENOE)'!N22)</f>
        <v>6913.5025187873607</v>
      </c>
      <c r="O21" s="13">
        <f>('Participaciones reales'!O22*1000000/' Población (ENOE)'!O22)</f>
        <v>6523.5983615669129</v>
      </c>
      <c r="P21" s="13">
        <f>('Participaciones reales'!P22*1000000/' Población (ENOE)'!P22)</f>
        <v>6889.2323961762149</v>
      </c>
      <c r="Q21" s="13">
        <f>('Participaciones reales'!Q22*1000000/' Población (ENOE)'!Q22)</f>
        <v>5857.0069225949783</v>
      </c>
      <c r="R21" s="13">
        <f>('Participaciones reales'!R22*1000000/' Población (ENOE)'!R22)</f>
        <v>5704.8657830408883</v>
      </c>
      <c r="S21" s="13">
        <f>('Participaciones reales'!S22*1000000/' Población (ENOE)'!S22)</f>
        <v>6484.0965403811151</v>
      </c>
      <c r="T21" s="13">
        <f>('Participaciones reales'!T22*1000000/' Población (ENOE)'!T22)</f>
        <v>6785.2170867605964</v>
      </c>
      <c r="U21" s="10"/>
      <c r="V21" s="22">
        <f t="shared" si="0"/>
        <v>1.2112172923094855E-2</v>
      </c>
      <c r="X21" s="18">
        <f t="shared" si="1"/>
        <v>557.38074586962557</v>
      </c>
      <c r="Y21" s="18">
        <f t="shared" si="2"/>
        <v>459.50984427677304</v>
      </c>
      <c r="Z21" s="18">
        <f t="shared" si="3"/>
        <v>481.92826808409063</v>
      </c>
      <c r="AA21" s="18">
        <f t="shared" si="4"/>
        <v>457.39607694752885</v>
      </c>
      <c r="AB21" s="18">
        <f t="shared" si="5"/>
        <v>645.22599856627676</v>
      </c>
      <c r="AC21" s="18">
        <f t="shared" si="6"/>
        <v>439.79775325948322</v>
      </c>
      <c r="AD21" s="18">
        <f t="shared" si="7"/>
        <v>381.11300094111175</v>
      </c>
      <c r="AE21" s="18">
        <f t="shared" si="8"/>
        <v>406.17912710572909</v>
      </c>
      <c r="AF21" s="18">
        <f t="shared" si="9"/>
        <v>338.2253268928971</v>
      </c>
      <c r="AG21" s="18">
        <f t="shared" si="10"/>
        <v>373.42360903938152</v>
      </c>
      <c r="AH21" s="18">
        <f t="shared" si="11"/>
        <v>219.68517881412481</v>
      </c>
      <c r="AI21" s="18">
        <f t="shared" si="12"/>
        <v>204.77328999762904</v>
      </c>
      <c r="AJ21" s="18">
        <f t="shared" si="13"/>
        <v>270.91152212535326</v>
      </c>
      <c r="AK21" s="18">
        <f t="shared" si="14"/>
        <v>284.53720362179411</v>
      </c>
      <c r="AL21" s="18">
        <f t="shared" si="15"/>
        <v>176.5114182021025</v>
      </c>
      <c r="AM21" s="18">
        <f t="shared" si="16"/>
        <v>234.66618026853484</v>
      </c>
      <c r="AN21" s="18">
        <f t="shared" si="17"/>
        <v>579.17921825166377</v>
      </c>
      <c r="AO21" s="18">
        <f t="shared" si="18"/>
        <v>296.43988279220594</v>
      </c>
      <c r="AP21" s="18">
        <f t="shared" si="19"/>
        <v>191.02739966389436</v>
      </c>
      <c r="AR21" s="35">
        <f t="shared" si="20"/>
        <v>2.1842018309692433E-3</v>
      </c>
      <c r="AS21" s="35">
        <f t="shared" si="21"/>
        <v>1.2603486979493536E-3</v>
      </c>
      <c r="AT21" s="35">
        <f t="shared" si="22"/>
        <v>1.503151262842703E-3</v>
      </c>
      <c r="AU21" s="35">
        <f t="shared" si="23"/>
        <v>9.8824668592110846E-4</v>
      </c>
      <c r="AV21" s="35">
        <f t="shared" si="24"/>
        <v>2.710663535354776E-3</v>
      </c>
      <c r="AW21" s="35">
        <f t="shared" si="25"/>
        <v>1.0865702505971689E-3</v>
      </c>
      <c r="AX21" s="35">
        <f t="shared" si="26"/>
        <v>7.9170667925788929E-4</v>
      </c>
      <c r="AY21" s="35">
        <f t="shared" si="27"/>
        <v>9.3255685493209763E-4</v>
      </c>
      <c r="AZ21" s="35">
        <f t="shared" si="28"/>
        <v>5.9827053026348105E-4</v>
      </c>
      <c r="BA21" s="35">
        <f t="shared" si="29"/>
        <v>6.7125794918997757E-4</v>
      </c>
      <c r="BB21" s="35">
        <f t="shared" si="30"/>
        <v>2.245292664090083E-4</v>
      </c>
      <c r="BC21" s="35">
        <f t="shared" si="31"/>
        <v>1.8528025692154837E-4</v>
      </c>
      <c r="BD21" s="35">
        <f t="shared" si="32"/>
        <v>3.0139088010934967E-4</v>
      </c>
      <c r="BE21" s="35">
        <f t="shared" si="33"/>
        <v>3.4376793775005819E-4</v>
      </c>
      <c r="BF21" s="35">
        <f t="shared" si="34"/>
        <v>1.2706338459574402E-4</v>
      </c>
      <c r="BG21" s="35">
        <f t="shared" si="35"/>
        <v>2.910726856897042E-4</v>
      </c>
      <c r="BH21" s="35">
        <f t="shared" si="36"/>
        <v>1.7634838671575445E-3</v>
      </c>
      <c r="BI21" s="35">
        <f t="shared" si="37"/>
        <v>3.7692595049192216E-4</v>
      </c>
      <c r="BJ21" s="35">
        <f t="shared" si="38"/>
        <v>1.4539404285834157E-4</v>
      </c>
      <c r="BL21" s="1">
        <f t="shared" si="39"/>
        <v>255.32565921329902</v>
      </c>
      <c r="BM21" s="1">
        <f t="shared" si="40"/>
        <v>207.83032358965312</v>
      </c>
      <c r="BN21" s="1">
        <f t="shared" si="41"/>
        <v>218.78006924919055</v>
      </c>
      <c r="BO21" s="1">
        <f t="shared" si="42"/>
        <v>205.9207602453975</v>
      </c>
      <c r="BP21" s="1">
        <f t="shared" si="43"/>
        <v>297.35014422145855</v>
      </c>
      <c r="BQ21" s="1">
        <f t="shared" si="44"/>
        <v>198.34198647393765</v>
      </c>
      <c r="BR21" s="1">
        <f t="shared" si="45"/>
        <v>170.93490789691998</v>
      </c>
      <c r="BS21" s="1">
        <f t="shared" si="46"/>
        <v>182.67593689083361</v>
      </c>
      <c r="BT21" s="1">
        <f t="shared" si="47"/>
        <v>151.06464135608502</v>
      </c>
      <c r="BU21" s="1">
        <f t="shared" si="48"/>
        <v>167.06135790393628</v>
      </c>
      <c r="BV21" s="1">
        <f t="shared" si="49"/>
        <v>97.06343984102989</v>
      </c>
      <c r="BW21" s="1">
        <f t="shared" si="50"/>
        <v>90.332853226884609</v>
      </c>
      <c r="BX21" s="1">
        <f t="shared" si="51"/>
        <v>120.0226409811205</v>
      </c>
      <c r="BY21" s="1">
        <f t="shared" si="52"/>
        <v>-120.95390646654813</v>
      </c>
      <c r="BZ21" s="1">
        <f t="shared" si="53"/>
        <v>77.657077922955409</v>
      </c>
      <c r="CA21" s="1">
        <f t="shared" si="54"/>
        <v>-99.925530796714966</v>
      </c>
      <c r="CB21" s="1">
        <f t="shared" si="55"/>
        <v>-239.56930712573939</v>
      </c>
      <c r="CC21" s="1">
        <f t="shared" si="56"/>
        <v>-125.88601667451849</v>
      </c>
      <c r="CD21" s="1">
        <f t="shared" si="57"/>
        <v>-81.815775918220112</v>
      </c>
    </row>
    <row r="22" spans="1:82">
      <c r="A22" s="20" t="s">
        <v>20</v>
      </c>
      <c r="B22" s="13">
        <f>('Participaciones reales'!B23*1000000/' Población (ENOE)'!B23)</f>
        <v>5805.0321831133588</v>
      </c>
      <c r="C22" s="13">
        <f>('Participaciones reales'!C23*1000000/' Población (ENOE)'!C23)</f>
        <v>6331.1879835082209</v>
      </c>
      <c r="D22" s="13">
        <f>('Participaciones reales'!D23*1000000/' Población (ENOE)'!D23)</f>
        <v>6237.2066629637193</v>
      </c>
      <c r="E22" s="13">
        <f>('Participaciones reales'!E23*1000000/' Población (ENOE)'!E23)</f>
        <v>7434.8079303699769</v>
      </c>
      <c r="F22" s="13">
        <f>('Participaciones reales'!F23*1000000/' Población (ENOE)'!F23)</f>
        <v>5968.8188612855138</v>
      </c>
      <c r="G22" s="13">
        <f>('Participaciones reales'!G23*1000000/' Población (ENOE)'!G23)</f>
        <v>6413.2125093157238</v>
      </c>
      <c r="H22" s="13">
        <f>('Participaciones reales'!H23*1000000/' Población (ENOE)'!H23)</f>
        <v>6723.547101736799</v>
      </c>
      <c r="I22" s="13">
        <f>('Participaciones reales'!I23*1000000/' Población (ENOE)'!I23)</f>
        <v>6264.2002064180433</v>
      </c>
      <c r="J22" s="13">
        <f>('Participaciones reales'!J23*1000000/' Población (ENOE)'!J23)</f>
        <v>6422.5801314859618</v>
      </c>
      <c r="K22" s="13">
        <f>('Participaciones reales'!K23*1000000/' Población (ENOE)'!K23)</f>
        <v>6720.2073805295558</v>
      </c>
      <c r="L22" s="13">
        <f>('Participaciones reales'!L23*1000000/' Población (ENOE)'!L23)</f>
        <v>6676.8292947180025</v>
      </c>
      <c r="M22" s="13">
        <f>('Participaciones reales'!M23*1000000/' Población (ENOE)'!M23)</f>
        <v>7122.0112834469419</v>
      </c>
      <c r="N22" s="13">
        <f>('Participaciones reales'!N23*1000000/' Población (ENOE)'!N23)</f>
        <v>7063.115422297069</v>
      </c>
      <c r="O22" s="13">
        <f>('Participaciones reales'!O23*1000000/' Población (ENOE)'!O23)</f>
        <v>7123.2596359623776</v>
      </c>
      <c r="P22" s="13">
        <f>('Participaciones reales'!P23*1000000/' Población (ENOE)'!P23)</f>
        <v>7098.8814410171781</v>
      </c>
      <c r="Q22" s="13">
        <f>('Participaciones reales'!Q23*1000000/' Población (ENOE)'!Q23)</f>
        <v>6277.1472116697469</v>
      </c>
      <c r="R22" s="13">
        <f>('Participaciones reales'!R23*1000000/' Población (ENOE)'!R23)</f>
        <v>6781.0110179930089</v>
      </c>
      <c r="S22" s="13">
        <f>('Participaciones reales'!S23*1000000/' Población (ENOE)'!S23)</f>
        <v>7489.2139519609545</v>
      </c>
      <c r="T22" s="13">
        <f>('Participaciones reales'!T23*1000000/' Población (ENOE)'!T23)</f>
        <v>8130.7904097231003</v>
      </c>
      <c r="U22" s="10"/>
      <c r="V22" s="22">
        <f t="shared" si="0"/>
        <v>1.8894788287103337E-2</v>
      </c>
      <c r="X22" s="18">
        <f t="shared" si="1"/>
        <v>899.20061691322553</v>
      </c>
      <c r="Y22" s="18">
        <f t="shared" si="2"/>
        <v>936.55174805305705</v>
      </c>
      <c r="Z22" s="18">
        <f t="shared" si="3"/>
        <v>1076.1821990023645</v>
      </c>
      <c r="AA22" s="18">
        <f t="shared" si="4"/>
        <v>1341.809608187833</v>
      </c>
      <c r="AB22" s="18">
        <f t="shared" si="5"/>
        <v>902.80570076086315</v>
      </c>
      <c r="AC22" s="18">
        <f t="shared" si="6"/>
        <v>835.93070941512542</v>
      </c>
      <c r="AD22" s="18">
        <f t="shared" si="7"/>
        <v>1029.6275717993294</v>
      </c>
      <c r="AE22" s="18">
        <f t="shared" si="8"/>
        <v>688.41686364344241</v>
      </c>
      <c r="AF22" s="18">
        <f t="shared" si="9"/>
        <v>584.70973432475785</v>
      </c>
      <c r="AG22" s="18">
        <f t="shared" si="10"/>
        <v>645.53808437112457</v>
      </c>
      <c r="AH22" s="18">
        <f t="shared" si="11"/>
        <v>418.83880396066706</v>
      </c>
      <c r="AI22" s="18">
        <f t="shared" si="12"/>
        <v>690.40594889728527</v>
      </c>
      <c r="AJ22" s="18">
        <f t="shared" si="13"/>
        <v>420.52442563506156</v>
      </c>
      <c r="AK22" s="18">
        <f t="shared" si="14"/>
        <v>315.12407077367061</v>
      </c>
      <c r="AL22" s="18">
        <f t="shared" si="15"/>
        <v>386.16046304306565</v>
      </c>
      <c r="AM22" s="18">
        <f t="shared" si="16"/>
        <v>185.47410880623374</v>
      </c>
      <c r="AN22" s="18">
        <f t="shared" si="17"/>
        <v>496.96601670045675</v>
      </c>
      <c r="AO22" s="18">
        <f t="shared" si="18"/>
        <v>708.67752878763349</v>
      </c>
      <c r="AP22" s="18">
        <f t="shared" si="19"/>
        <v>1154.5459232986095</v>
      </c>
      <c r="AR22" s="35">
        <f t="shared" si="20"/>
        <v>5.3424402423783955E-3</v>
      </c>
      <c r="AS22" s="35">
        <f t="shared" si="21"/>
        <v>4.8334535704902346E-3</v>
      </c>
      <c r="AT22" s="35">
        <f t="shared" si="22"/>
        <v>6.7657561267927685E-3</v>
      </c>
      <c r="AU22" s="35">
        <f t="shared" si="23"/>
        <v>7.471647989088958E-3</v>
      </c>
      <c r="AV22" s="35">
        <f t="shared" si="24"/>
        <v>5.0725854874366007E-3</v>
      </c>
      <c r="AW22" s="35">
        <f t="shared" si="25"/>
        <v>3.6787915809277111E-3</v>
      </c>
      <c r="AX22" s="35">
        <f t="shared" si="26"/>
        <v>5.2109812376985977E-3</v>
      </c>
      <c r="AY22" s="35">
        <f t="shared" si="27"/>
        <v>2.5562872469927578E-3</v>
      </c>
      <c r="AZ22" s="35">
        <f t="shared" si="28"/>
        <v>1.7185238397393581E-3</v>
      </c>
      <c r="BA22" s="35">
        <f t="shared" si="29"/>
        <v>1.9237026926407651E-3</v>
      </c>
      <c r="BB22" s="35">
        <f t="shared" si="30"/>
        <v>7.9159926802410978E-4</v>
      </c>
      <c r="BC22" s="35">
        <f t="shared" si="31"/>
        <v>1.9610080586732479E-3</v>
      </c>
      <c r="BD22" s="35">
        <f t="shared" si="32"/>
        <v>7.1069112938086502E-4</v>
      </c>
      <c r="BE22" s="35">
        <f t="shared" si="33"/>
        <v>3.8614526734506282E-4</v>
      </c>
      <c r="BF22" s="35">
        <f t="shared" si="34"/>
        <v>5.9006858886471135E-4</v>
      </c>
      <c r="BG22" s="35">
        <f t="shared" si="35"/>
        <v>1.696694877592334E-4</v>
      </c>
      <c r="BH22" s="35">
        <f t="shared" si="36"/>
        <v>1.0926438395968074E-3</v>
      </c>
      <c r="BI22" s="35">
        <f t="shared" si="37"/>
        <v>1.8638375123192679E-3</v>
      </c>
      <c r="BJ22" s="35">
        <f t="shared" si="38"/>
        <v>4.4237229591858919E-3</v>
      </c>
      <c r="BL22" s="1">
        <f t="shared" si="39"/>
        <v>424.30140352742978</v>
      </c>
      <c r="BM22" s="1">
        <f t="shared" si="40"/>
        <v>440.16345726481018</v>
      </c>
      <c r="BN22" s="1">
        <f t="shared" si="41"/>
        <v>513.03654701213748</v>
      </c>
      <c r="BO22" s="1">
        <f t="shared" si="42"/>
        <v>642.65509489560134</v>
      </c>
      <c r="BP22" s="1">
        <f t="shared" si="43"/>
        <v>425.1117282977379</v>
      </c>
      <c r="BQ22" s="1">
        <f t="shared" si="44"/>
        <v>388.98085175719802</v>
      </c>
      <c r="BR22" s="1">
        <f t="shared" si="45"/>
        <v>485.35354541194016</v>
      </c>
      <c r="BS22" s="1">
        <f t="shared" si="46"/>
        <v>316.71632991138949</v>
      </c>
      <c r="BT22" s="1">
        <f t="shared" si="47"/>
        <v>266.2485872504771</v>
      </c>
      <c r="BU22" s="1">
        <f t="shared" si="48"/>
        <v>294.74853263637129</v>
      </c>
      <c r="BV22" s="1">
        <f t="shared" si="49"/>
        <v>187.85508909237504</v>
      </c>
      <c r="BW22" s="1">
        <f t="shared" si="50"/>
        <v>315.38595317387535</v>
      </c>
      <c r="BX22" s="1">
        <f t="shared" si="51"/>
        <v>188.29411676551041</v>
      </c>
      <c r="BY22" s="1">
        <f t="shared" si="52"/>
        <v>139.9761784451226</v>
      </c>
      <c r="BZ22" s="1">
        <f t="shared" si="53"/>
        <v>172.44125355133747</v>
      </c>
      <c r="CA22" s="1">
        <f t="shared" si="54"/>
        <v>81.764387576932009</v>
      </c>
      <c r="CB22" s="1">
        <f t="shared" si="55"/>
        <v>224.14742846792743</v>
      </c>
      <c r="CC22" s="1">
        <f t="shared" si="56"/>
        <v>323.32572630470747</v>
      </c>
      <c r="CD22" s="1">
        <f t="shared" si="57"/>
        <v>540.78760228660929</v>
      </c>
    </row>
    <row r="23" spans="1:82">
      <c r="A23" s="20" t="s">
        <v>21</v>
      </c>
      <c r="B23" s="13">
        <f>('Participaciones reales'!B24*1000000/' Población (ENOE)'!B24)</f>
        <v>4552.5753209022096</v>
      </c>
      <c r="C23" s="13">
        <f>('Participaciones reales'!C24*1000000/' Población (ENOE)'!C24)</f>
        <v>4234.5759963540031</v>
      </c>
      <c r="D23" s="13">
        <f>('Participaciones reales'!D24*1000000/' Población (ENOE)'!D24)</f>
        <v>4266.0774228585115</v>
      </c>
      <c r="E23" s="13">
        <f>('Participaciones reales'!E24*1000000/' Población (ENOE)'!E24)</f>
        <v>5242.5607754786597</v>
      </c>
      <c r="F23" s="13">
        <f>('Participaciones reales'!F24*1000000/' Población (ENOE)'!F24)</f>
        <v>4499.5250644377656</v>
      </c>
      <c r="G23" s="13">
        <f>('Participaciones reales'!G24*1000000/' Población (ENOE)'!G24)</f>
        <v>4865.6887626030002</v>
      </c>
      <c r="H23" s="13">
        <f>('Participaciones reales'!H24*1000000/' Población (ENOE)'!H24)</f>
        <v>5075.3949709997778</v>
      </c>
      <c r="I23" s="13">
        <f>('Participaciones reales'!I24*1000000/' Población (ENOE)'!I24)</f>
        <v>4901.8213049465003</v>
      </c>
      <c r="J23" s="13">
        <f>('Participaciones reales'!J24*1000000/' Población (ENOE)'!J24)</f>
        <v>5616.7684269220526</v>
      </c>
      <c r="K23" s="13">
        <f>('Participaciones reales'!K24*1000000/' Población (ENOE)'!K24)</f>
        <v>5753.604472721654</v>
      </c>
      <c r="L23" s="13">
        <f>('Participaciones reales'!L24*1000000/' Población (ENOE)'!L24)</f>
        <v>5310.1125755385046</v>
      </c>
      <c r="M23" s="13">
        <f>('Participaciones reales'!M24*1000000/' Población (ENOE)'!M24)</f>
        <v>5806.9746371297788</v>
      </c>
      <c r="N23" s="13">
        <f>('Participaciones reales'!N24*1000000/' Población (ENOE)'!N24)</f>
        <v>5326.9895143120548</v>
      </c>
      <c r="O23" s="13">
        <f>('Participaciones reales'!O24*1000000/' Población (ENOE)'!O24)</f>
        <v>5369.911302108073</v>
      </c>
      <c r="P23" s="13">
        <f>('Participaciones reales'!P24*1000000/' Población (ENOE)'!P24)</f>
        <v>5360.7433568882007</v>
      </c>
      <c r="Q23" s="13">
        <f>('Participaciones reales'!Q24*1000000/' Población (ENOE)'!Q24)</f>
        <v>4816.5561760102546</v>
      </c>
      <c r="R23" s="13">
        <f>('Participaciones reales'!R24*1000000/' Población (ENOE)'!R24)</f>
        <v>4712.2186550914867</v>
      </c>
      <c r="S23" s="13">
        <f>('Participaciones reales'!S24*1000000/' Población (ENOE)'!S24)</f>
        <v>6064.1170956647593</v>
      </c>
      <c r="T23" s="13">
        <f>('Participaciones reales'!T24*1000000/' Población (ENOE)'!T24)</f>
        <v>5545.0026975821902</v>
      </c>
      <c r="U23" s="10"/>
      <c r="V23" s="22">
        <f t="shared" si="0"/>
        <v>1.1016013758244014E-2</v>
      </c>
      <c r="X23" s="18">
        <f t="shared" si="1"/>
        <v>353.25624529792367</v>
      </c>
      <c r="Y23" s="18">
        <f t="shared" si="2"/>
        <v>1160.0602391011607</v>
      </c>
      <c r="Z23" s="18">
        <f t="shared" si="3"/>
        <v>894.94704110284329</v>
      </c>
      <c r="AA23" s="18">
        <f t="shared" si="4"/>
        <v>850.43754670348426</v>
      </c>
      <c r="AB23" s="18">
        <f t="shared" si="5"/>
        <v>566.48809608688498</v>
      </c>
      <c r="AC23" s="18">
        <f t="shared" si="6"/>
        <v>711.59303729759813</v>
      </c>
      <c r="AD23" s="18">
        <f t="shared" si="7"/>
        <v>618.52455893769184</v>
      </c>
      <c r="AE23" s="18">
        <f t="shared" si="8"/>
        <v>673.96203782810062</v>
      </c>
      <c r="AF23" s="18">
        <f t="shared" si="9"/>
        <v>221.10197023915134</v>
      </c>
      <c r="AG23" s="18">
        <f t="shared" si="10"/>
        <v>321.06482343677726</v>
      </c>
      <c r="AH23" s="18">
        <f t="shared" si="11"/>
        <v>947.87791521883082</v>
      </c>
      <c r="AI23" s="18">
        <f t="shared" si="12"/>
        <v>624.63069741987783</v>
      </c>
      <c r="AJ23" s="18">
        <f t="shared" si="13"/>
        <v>1315.6014823499527</v>
      </c>
      <c r="AK23" s="18">
        <f t="shared" si="14"/>
        <v>1438.224263080634</v>
      </c>
      <c r="AL23" s="18">
        <f t="shared" si="15"/>
        <v>1351.9776210859118</v>
      </c>
      <c r="AM23" s="18">
        <f t="shared" si="16"/>
        <v>1275.1169268532585</v>
      </c>
      <c r="AN23" s="18">
        <f t="shared" si="17"/>
        <v>1571.8263462010655</v>
      </c>
      <c r="AO23" s="18">
        <f t="shared" si="18"/>
        <v>716.41932750856176</v>
      </c>
      <c r="AP23" s="18">
        <f t="shared" si="19"/>
        <v>1431.2417888423006</v>
      </c>
      <c r="AR23" s="35">
        <f t="shared" si="20"/>
        <v>1.0533590607547981E-3</v>
      </c>
      <c r="AS23" s="35">
        <f t="shared" si="21"/>
        <v>1.1056992272265255E-2</v>
      </c>
      <c r="AT23" s="35">
        <f t="shared" si="22"/>
        <v>6.8404784037361492E-3</v>
      </c>
      <c r="AU23" s="35">
        <f t="shared" si="23"/>
        <v>4.2624687182741773E-3</v>
      </c>
      <c r="AV23" s="35">
        <f t="shared" si="24"/>
        <v>2.6522127439294481E-3</v>
      </c>
      <c r="AW23" s="35">
        <f t="shared" si="25"/>
        <v>3.5139124480709537E-3</v>
      </c>
      <c r="AX23" s="35">
        <f t="shared" si="26"/>
        <v>2.4941514357543536E-3</v>
      </c>
      <c r="AY23" s="35">
        <f t="shared" si="27"/>
        <v>3.1302251455064879E-3</v>
      </c>
      <c r="AZ23" s="35">
        <f t="shared" si="28"/>
        <v>2.8116349306644262E-4</v>
      </c>
      <c r="BA23" s="35">
        <f t="shared" si="29"/>
        <v>5.5614075263596104E-4</v>
      </c>
      <c r="BB23" s="35">
        <f t="shared" si="30"/>
        <v>5.0881358946332908E-3</v>
      </c>
      <c r="BC23" s="35">
        <f t="shared" si="31"/>
        <v>1.9686487645913108E-3</v>
      </c>
      <c r="BD23" s="35">
        <f t="shared" si="32"/>
        <v>9.1883095849507965E-3</v>
      </c>
      <c r="BE23" s="35">
        <f t="shared" si="33"/>
        <v>1.0621586760534161E-2</v>
      </c>
      <c r="BF23" s="35">
        <f t="shared" si="34"/>
        <v>9.540128138479256E-3</v>
      </c>
      <c r="BG23" s="35">
        <f t="shared" si="35"/>
        <v>1.0403991818048393E-2</v>
      </c>
      <c r="BH23" s="35">
        <f t="shared" si="36"/>
        <v>1.5628463238550837E-2</v>
      </c>
      <c r="BI23" s="35">
        <f t="shared" si="37"/>
        <v>2.3519080352872677E-3</v>
      </c>
      <c r="BJ23" s="35">
        <f t="shared" si="38"/>
        <v>9.9440645432571986E-3</v>
      </c>
      <c r="BL23" s="1">
        <f t="shared" si="39"/>
        <v>-147.75607890596766</v>
      </c>
      <c r="BM23" s="1">
        <f t="shared" si="40"/>
        <v>-445.27512519507542</v>
      </c>
      <c r="BN23" s="1">
        <f t="shared" si="41"/>
        <v>-352.83525342742814</v>
      </c>
      <c r="BO23" s="1">
        <f t="shared" si="42"/>
        <v>-342.27413076688782</v>
      </c>
      <c r="BP23" s="1">
        <f t="shared" si="43"/>
        <v>-231.72391329221537</v>
      </c>
      <c r="BQ23" s="1">
        <f t="shared" si="44"/>
        <v>-288.42957747978414</v>
      </c>
      <c r="BR23" s="1">
        <f t="shared" si="45"/>
        <v>-253.47273700356305</v>
      </c>
      <c r="BS23" s="1">
        <f t="shared" si="46"/>
        <v>-274.24913282186549</v>
      </c>
      <c r="BT23" s="1">
        <f t="shared" si="47"/>
        <v>-94.181582586004609</v>
      </c>
      <c r="BU23" s="1">
        <f t="shared" si="48"/>
        <v>-135.68516386294007</v>
      </c>
      <c r="BV23" s="1">
        <f t="shared" si="49"/>
        <v>-378.77654586221536</v>
      </c>
      <c r="BW23" s="1">
        <f t="shared" si="50"/>
        <v>-257.65231474178654</v>
      </c>
      <c r="BX23" s="1">
        <f t="shared" si="51"/>
        <v>-510.62215213951322</v>
      </c>
      <c r="BY23" s="1">
        <f t="shared" si="52"/>
        <v>-553.4288726220575</v>
      </c>
      <c r="BZ23" s="1">
        <f t="shared" si="53"/>
        <v>-523.60299261651301</v>
      </c>
      <c r="CA23" s="1">
        <f t="shared" si="54"/>
        <v>-491.28853677246963</v>
      </c>
      <c r="CB23" s="1">
        <f t="shared" si="55"/>
        <v>-589.09260641888181</v>
      </c>
      <c r="CC23" s="1">
        <f t="shared" si="56"/>
        <v>-294.08829986722503</v>
      </c>
      <c r="CD23" s="1">
        <f t="shared" si="57"/>
        <v>-552.94728374565943</v>
      </c>
    </row>
    <row r="24" spans="1:82">
      <c r="A24" s="20" t="s">
        <v>22</v>
      </c>
      <c r="B24" s="13">
        <f>('Participaciones reales'!B25*1000000/' Población (ENOE)'!B25)</f>
        <v>3758.0000913378781</v>
      </c>
      <c r="C24" s="13">
        <f>('Participaciones reales'!C25*1000000/' Población (ENOE)'!C25)</f>
        <v>4160.4220249566952</v>
      </c>
      <c r="D24" s="13">
        <f>('Participaciones reales'!D25*1000000/' Población (ENOE)'!D25)</f>
        <v>4022.0255499678774</v>
      </c>
      <c r="E24" s="13">
        <f>('Participaciones reales'!E25*1000000/' Población (ENOE)'!E25)</f>
        <v>4912.8802722623723</v>
      </c>
      <c r="F24" s="13">
        <f>('Participaciones reales'!F25*1000000/' Población (ENOE)'!F25)</f>
        <v>3828.3429718716288</v>
      </c>
      <c r="G24" s="13">
        <f>('Participaciones reales'!G25*1000000/' Población (ENOE)'!G25)</f>
        <v>4583.7269005446442</v>
      </c>
      <c r="H24" s="13">
        <f>('Participaciones reales'!H25*1000000/' Población (ENOE)'!H25)</f>
        <v>4591.013762455671</v>
      </c>
      <c r="I24" s="13">
        <f>('Participaciones reales'!I25*1000000/' Población (ENOE)'!I25)</f>
        <v>4633.3582948670573</v>
      </c>
      <c r="J24" s="13">
        <f>('Participaciones reales'!J25*1000000/' Población (ENOE)'!J25)</f>
        <v>4891.4155947021773</v>
      </c>
      <c r="K24" s="13">
        <f>('Participaciones reales'!K25*1000000/' Población (ENOE)'!K25)</f>
        <v>5123.466045469354</v>
      </c>
      <c r="L24" s="13">
        <f>('Participaciones reales'!L25*1000000/' Población (ENOE)'!L25)</f>
        <v>5105.887785492846</v>
      </c>
      <c r="M24" s="13">
        <f>('Participaciones reales'!M25*1000000/' Población (ENOE)'!M25)</f>
        <v>5158.5661784808117</v>
      </c>
      <c r="N24" s="13">
        <f>('Participaciones reales'!N25*1000000/' Población (ENOE)'!N25)</f>
        <v>5499.5168155628289</v>
      </c>
      <c r="O24" s="13">
        <f>('Participaciones reales'!O25*1000000/' Población (ENOE)'!O25)</f>
        <v>5555.812520513562</v>
      </c>
      <c r="P24" s="13">
        <f>('Participaciones reales'!P25*1000000/' Población (ENOE)'!P25)</f>
        <v>5589.8791936168764</v>
      </c>
      <c r="Q24" s="13">
        <f>('Participaciones reales'!Q25*1000000/' Población (ENOE)'!Q25)</f>
        <v>4831.7415959848649</v>
      </c>
      <c r="R24" s="13">
        <f>('Participaciones reales'!R25*1000000/' Población (ENOE)'!R25)</f>
        <v>5060.4698577376512</v>
      </c>
      <c r="S24" s="13">
        <f>('Participaciones reales'!S25*1000000/' Población (ENOE)'!S25)</f>
        <v>5578.0081589250767</v>
      </c>
      <c r="T24" s="13">
        <f>('Participaciones reales'!T25*1000000/' Población (ENOE)'!T25)</f>
        <v>6183.7868496732863</v>
      </c>
      <c r="U24" s="10"/>
      <c r="V24" s="22">
        <f t="shared" si="0"/>
        <v>2.8055451288166777E-2</v>
      </c>
      <c r="X24" s="18">
        <f t="shared" si="1"/>
        <v>1147.8314748622552</v>
      </c>
      <c r="Y24" s="18">
        <f t="shared" si="2"/>
        <v>1234.2142104984687</v>
      </c>
      <c r="Z24" s="18">
        <f t="shared" si="3"/>
        <v>1138.9989139934773</v>
      </c>
      <c r="AA24" s="18">
        <f t="shared" si="4"/>
        <v>1180.1180499197717</v>
      </c>
      <c r="AB24" s="18">
        <f t="shared" si="5"/>
        <v>1237.6701886530218</v>
      </c>
      <c r="AC24" s="18">
        <f t="shared" si="6"/>
        <v>993.55489935595415</v>
      </c>
      <c r="AD24" s="18">
        <f t="shared" si="7"/>
        <v>1102.9057674817986</v>
      </c>
      <c r="AE24" s="18">
        <f t="shared" si="8"/>
        <v>942.42504790754356</v>
      </c>
      <c r="AF24" s="18">
        <f t="shared" si="9"/>
        <v>946.45480245902672</v>
      </c>
      <c r="AG24" s="18">
        <f t="shared" si="10"/>
        <v>951.20325068907732</v>
      </c>
      <c r="AH24" s="18">
        <f t="shared" si="11"/>
        <v>1152.1027052644895</v>
      </c>
      <c r="AI24" s="18">
        <f t="shared" si="12"/>
        <v>1273.0391560688449</v>
      </c>
      <c r="AJ24" s="18">
        <f t="shared" si="13"/>
        <v>1143.0741810991785</v>
      </c>
      <c r="AK24" s="18">
        <f t="shared" si="14"/>
        <v>1252.323044675145</v>
      </c>
      <c r="AL24" s="18">
        <f t="shared" si="15"/>
        <v>1122.8417843572361</v>
      </c>
      <c r="AM24" s="18">
        <f t="shared" si="16"/>
        <v>1259.9315068786482</v>
      </c>
      <c r="AN24" s="18">
        <f t="shared" si="17"/>
        <v>1223.5751435549009</v>
      </c>
      <c r="AO24" s="18">
        <f t="shared" si="18"/>
        <v>1202.5282642482443</v>
      </c>
      <c r="AP24" s="18">
        <f t="shared" si="19"/>
        <v>792.45763675120452</v>
      </c>
      <c r="AR24" s="35">
        <f t="shared" si="20"/>
        <v>1.3399416116317175E-2</v>
      </c>
      <c r="AS24" s="35">
        <f t="shared" si="21"/>
        <v>1.2729430611386844E-2</v>
      </c>
      <c r="AT24" s="35">
        <f t="shared" si="22"/>
        <v>1.1726960727706435E-2</v>
      </c>
      <c r="AU24" s="35">
        <f t="shared" si="23"/>
        <v>8.7412922311350689E-3</v>
      </c>
      <c r="AV24" s="35">
        <f t="shared" si="24"/>
        <v>1.4800054705127996E-2</v>
      </c>
      <c r="AW24" s="35">
        <f t="shared" si="25"/>
        <v>7.2596967377535036E-3</v>
      </c>
      <c r="AX24" s="35">
        <f t="shared" si="26"/>
        <v>8.7427606073429195E-3</v>
      </c>
      <c r="AY24" s="35">
        <f t="shared" si="27"/>
        <v>6.4657688841482965E-3</v>
      </c>
      <c r="AZ24" s="35">
        <f t="shared" si="28"/>
        <v>5.9012947985989939E-3</v>
      </c>
      <c r="BA24" s="35">
        <f t="shared" si="29"/>
        <v>5.4699007891593461E-3</v>
      </c>
      <c r="BB24" s="35">
        <f t="shared" si="30"/>
        <v>7.8081316380778027E-3</v>
      </c>
      <c r="BC24" s="35">
        <f t="shared" si="31"/>
        <v>9.1757969657149507E-3</v>
      </c>
      <c r="BD24" s="35">
        <f t="shared" si="32"/>
        <v>6.726128594515675E-3</v>
      </c>
      <c r="BE24" s="35">
        <f t="shared" si="33"/>
        <v>7.7934665928929411E-3</v>
      </c>
      <c r="BF24" s="35">
        <f t="shared" si="34"/>
        <v>6.3196415898748018E-3</v>
      </c>
      <c r="BG24" s="35">
        <f t="shared" si="35"/>
        <v>1.0126978514394633E-2</v>
      </c>
      <c r="BH24" s="35">
        <f t="shared" si="36"/>
        <v>8.8451098347380793E-3</v>
      </c>
      <c r="BI24" s="35">
        <f t="shared" si="37"/>
        <v>7.1884806327891975E-3</v>
      </c>
      <c r="BJ24" s="35">
        <f t="shared" si="38"/>
        <v>2.7423216366064037E-3</v>
      </c>
      <c r="BL24" s="1">
        <f t="shared" si="39"/>
        <v>-435.01048362534715</v>
      </c>
      <c r="BM24" s="1">
        <f t="shared" si="40"/>
        <v>-469.39869283880887</v>
      </c>
      <c r="BN24" s="1">
        <f t="shared" si="41"/>
        <v>-435.54954110780477</v>
      </c>
      <c r="BO24" s="1">
        <f t="shared" si="42"/>
        <v>-459.32914218035256</v>
      </c>
      <c r="BP24" s="1">
        <f t="shared" si="43"/>
        <v>-465.73888439979578</v>
      </c>
      <c r="BQ24" s="1">
        <f t="shared" si="44"/>
        <v>-390.5511976448505</v>
      </c>
      <c r="BR24" s="1">
        <f t="shared" si="45"/>
        <v>-429.27232246399001</v>
      </c>
      <c r="BS24" s="1">
        <f t="shared" si="46"/>
        <v>-372.56836308222478</v>
      </c>
      <c r="BT24" s="1">
        <f t="shared" si="47"/>
        <v>-375.7579856112132</v>
      </c>
      <c r="BU24" s="1">
        <f t="shared" si="48"/>
        <v>-378.92528597373905</v>
      </c>
      <c r="BV24" s="1">
        <f t="shared" si="49"/>
        <v>-451.17479444880342</v>
      </c>
      <c r="BW24" s="1">
        <f t="shared" si="50"/>
        <v>-494.14101624662811</v>
      </c>
      <c r="BX24" s="1">
        <f t="shared" si="51"/>
        <v>-451.03175274827157</v>
      </c>
      <c r="BY24" s="1">
        <f t="shared" si="52"/>
        <v>-490.47053380427059</v>
      </c>
      <c r="BZ24" s="1">
        <f t="shared" si="53"/>
        <v>-444.37400582366894</v>
      </c>
      <c r="CA24" s="1">
        <f t="shared" si="54"/>
        <v>-486.23211968835096</v>
      </c>
      <c r="CB24" s="1">
        <f t="shared" si="55"/>
        <v>-475.92931645734973</v>
      </c>
      <c r="CC24" s="1">
        <f t="shared" si="56"/>
        <v>-472.93090884813392</v>
      </c>
      <c r="CD24" s="1">
        <f t="shared" si="57"/>
        <v>-323.82748467432333</v>
      </c>
    </row>
    <row r="25" spans="1:82">
      <c r="A25" s="20" t="s">
        <v>23</v>
      </c>
      <c r="B25" s="13">
        <f>('Participaciones reales'!B26*1000000/' Población (ENOE)'!B26)</f>
        <v>6086.8029029999534</v>
      </c>
      <c r="C25" s="13">
        <f>('Participaciones reales'!C26*1000000/' Población (ENOE)'!C26)</f>
        <v>6479.6829296171245</v>
      </c>
      <c r="D25" s="13">
        <f>('Participaciones reales'!D26*1000000/' Población (ENOE)'!D26)</f>
        <v>6588.1713116519322</v>
      </c>
      <c r="E25" s="13">
        <f>('Participaciones reales'!E26*1000000/' Población (ENOE)'!E26)</f>
        <v>7411.347152171651</v>
      </c>
      <c r="F25" s="13">
        <f>('Participaciones reales'!F26*1000000/' Población (ENOE)'!F26)</f>
        <v>5951.7593488389639</v>
      </c>
      <c r="G25" s="13">
        <f>('Participaciones reales'!G26*1000000/' Población (ENOE)'!G26)</f>
        <v>6098.7030955603668</v>
      </c>
      <c r="H25" s="13">
        <f>('Participaciones reales'!H26*1000000/' Población (ENOE)'!H26)</f>
        <v>6336.9043880001591</v>
      </c>
      <c r="I25" s="13">
        <f>('Participaciones reales'!I26*1000000/' Población (ENOE)'!I26)</f>
        <v>6348.3150463534139</v>
      </c>
      <c r="J25" s="13">
        <f>('Participaciones reales'!J26*1000000/' Población (ENOE)'!J26)</f>
        <v>6279.2894806595268</v>
      </c>
      <c r="K25" s="13">
        <f>('Participaciones reales'!K26*1000000/' Población (ENOE)'!K26)</f>
        <v>6467.5906367973821</v>
      </c>
      <c r="L25" s="13">
        <f>('Participaciones reales'!L26*1000000/' Población (ENOE)'!L26)</f>
        <v>6458.6606216654018</v>
      </c>
      <c r="M25" s="13">
        <f>('Participaciones reales'!M26*1000000/' Población (ENOE)'!M26)</f>
        <v>6498.9179381741424</v>
      </c>
      <c r="N25" s="13">
        <f>('Participaciones reales'!N26*1000000/' Población (ENOE)'!N26)</f>
        <v>6628.3512155405642</v>
      </c>
      <c r="O25" s="13">
        <f>('Participaciones reales'!O26*1000000/' Población (ENOE)'!O26)</f>
        <v>6597.7827409851916</v>
      </c>
      <c r="P25" s="13">
        <f>('Participaciones reales'!P26*1000000/' Población (ENOE)'!P26)</f>
        <v>6441.0965037745891</v>
      </c>
      <c r="Q25" s="13">
        <f>('Participaciones reales'!Q26*1000000/' Población (ENOE)'!Q26)</f>
        <v>6030.2629428710679</v>
      </c>
      <c r="R25" s="13">
        <f>('Participaciones reales'!R26*1000000/' Población (ENOE)'!R26)</f>
        <v>6305.8819321343526</v>
      </c>
      <c r="S25" s="13">
        <f>('Participaciones reales'!S26*1000000/' Población (ENOE)'!S26)</f>
        <v>6690.134973239682</v>
      </c>
      <c r="T25" s="13">
        <f>('Participaciones reales'!T26*1000000/' Población (ENOE)'!T26)</f>
        <v>7541.7485120739584</v>
      </c>
      <c r="U25" s="10"/>
      <c r="V25" s="22">
        <f t="shared" si="0"/>
        <v>1.1978456363813672E-2</v>
      </c>
      <c r="X25" s="18">
        <f t="shared" si="1"/>
        <v>1180.9713367998202</v>
      </c>
      <c r="Y25" s="18">
        <f t="shared" si="2"/>
        <v>1085.0466941619607</v>
      </c>
      <c r="Z25" s="18">
        <f t="shared" si="3"/>
        <v>1427.1468476905775</v>
      </c>
      <c r="AA25" s="18">
        <f t="shared" si="4"/>
        <v>1318.3488299895071</v>
      </c>
      <c r="AB25" s="18">
        <f t="shared" si="5"/>
        <v>885.74618831431326</v>
      </c>
      <c r="AC25" s="18">
        <f t="shared" si="6"/>
        <v>521.42129565976848</v>
      </c>
      <c r="AD25" s="18">
        <f t="shared" si="7"/>
        <v>642.98485806268945</v>
      </c>
      <c r="AE25" s="18">
        <f t="shared" si="8"/>
        <v>772.53170357881299</v>
      </c>
      <c r="AF25" s="18">
        <f t="shared" si="9"/>
        <v>441.41908349832283</v>
      </c>
      <c r="AG25" s="18">
        <f t="shared" si="10"/>
        <v>392.92134063895082</v>
      </c>
      <c r="AH25" s="18">
        <f t="shared" si="11"/>
        <v>200.67013090806631</v>
      </c>
      <c r="AI25" s="18">
        <f t="shared" si="12"/>
        <v>67.312603624485746</v>
      </c>
      <c r="AJ25" s="18">
        <f t="shared" si="13"/>
        <v>14.239781121443229</v>
      </c>
      <c r="AK25" s="18">
        <f t="shared" si="14"/>
        <v>210.35282420351541</v>
      </c>
      <c r="AL25" s="18">
        <f t="shared" si="15"/>
        <v>271.62447419952332</v>
      </c>
      <c r="AM25" s="18">
        <f t="shared" si="16"/>
        <v>61.410159992445188</v>
      </c>
      <c r="AN25" s="18">
        <f t="shared" si="17"/>
        <v>21.836930841800495</v>
      </c>
      <c r="AO25" s="18">
        <f t="shared" si="18"/>
        <v>90.401449933639014</v>
      </c>
      <c r="AP25" s="18">
        <f t="shared" si="19"/>
        <v>565.50402564946762</v>
      </c>
      <c r="AR25" s="35">
        <f t="shared" si="20"/>
        <v>8.7753064643254636E-3</v>
      </c>
      <c r="AS25" s="35">
        <f t="shared" si="21"/>
        <v>6.3348211773080953E-3</v>
      </c>
      <c r="AT25" s="35">
        <f t="shared" si="22"/>
        <v>1.1242141604854296E-2</v>
      </c>
      <c r="AU25" s="35">
        <f t="shared" si="23"/>
        <v>7.2362410011896005E-3</v>
      </c>
      <c r="AV25" s="35">
        <f t="shared" si="24"/>
        <v>4.8970673166625553E-3</v>
      </c>
      <c r="AW25" s="35">
        <f t="shared" si="25"/>
        <v>1.5065966674178428E-3</v>
      </c>
      <c r="AX25" s="35">
        <f t="shared" si="26"/>
        <v>2.1590732976384244E-3</v>
      </c>
      <c r="AY25" s="35">
        <f t="shared" si="27"/>
        <v>3.1756134005466361E-3</v>
      </c>
      <c r="AZ25" s="35">
        <f t="shared" si="28"/>
        <v>1.0021058565210079E-3</v>
      </c>
      <c r="BA25" s="35">
        <f t="shared" si="29"/>
        <v>7.4092206472426716E-4</v>
      </c>
      <c r="BB25" s="35">
        <f t="shared" si="30"/>
        <v>1.8789735785475632E-4</v>
      </c>
      <c r="BC25" s="35">
        <f t="shared" si="31"/>
        <v>2.0445467149246493E-5</v>
      </c>
      <c r="BD25" s="35">
        <f t="shared" si="32"/>
        <v>8.6862446830162522E-7</v>
      </c>
      <c r="BE25" s="35">
        <f t="shared" si="33"/>
        <v>1.8578192719994019E-4</v>
      </c>
      <c r="BF25" s="35">
        <f t="shared" si="34"/>
        <v>3.2180017166203833E-4</v>
      </c>
      <c r="BG25" s="35">
        <f t="shared" si="35"/>
        <v>1.936299465870782E-5</v>
      </c>
      <c r="BH25" s="35">
        <f t="shared" si="36"/>
        <v>2.2696885303829704E-6</v>
      </c>
      <c r="BI25" s="35">
        <f t="shared" si="37"/>
        <v>3.3979263543244046E-5</v>
      </c>
      <c r="BJ25" s="35">
        <f t="shared" si="38"/>
        <v>1.1458464656507402E-3</v>
      </c>
      <c r="BL25" s="1">
        <f t="shared" si="39"/>
        <v>570.19103580553553</v>
      </c>
      <c r="BM25" s="1">
        <f t="shared" si="40"/>
        <v>515.72826619216414</v>
      </c>
      <c r="BN25" s="1">
        <f t="shared" si="41"/>
        <v>698.5369911921216</v>
      </c>
      <c r="BO25" s="1">
        <f t="shared" si="42"/>
        <v>630.45438194953988</v>
      </c>
      <c r="BP25" s="1">
        <f t="shared" si="43"/>
        <v>416.49845986207879</v>
      </c>
      <c r="BQ25" s="1">
        <f t="shared" si="44"/>
        <v>236.72056692098624</v>
      </c>
      <c r="BR25" s="1">
        <f t="shared" si="45"/>
        <v>294.44951793111505</v>
      </c>
      <c r="BS25" s="1">
        <f t="shared" si="46"/>
        <v>357.74393871847775</v>
      </c>
      <c r="BT25" s="1">
        <f t="shared" si="47"/>
        <v>198.77753696502228</v>
      </c>
      <c r="BU25" s="1">
        <f t="shared" si="48"/>
        <v>176.04706448745247</v>
      </c>
      <c r="BV25" s="1">
        <f t="shared" si="49"/>
        <v>88.53251490794834</v>
      </c>
      <c r="BW25" s="1">
        <f t="shared" si="50"/>
        <v>29.385938961017356</v>
      </c>
      <c r="BX25" s="1">
        <f t="shared" si="51"/>
        <v>-6.1776249981553182</v>
      </c>
      <c r="BY25" s="1">
        <f t="shared" si="52"/>
        <v>-89.928995492884312</v>
      </c>
      <c r="BZ25" s="1">
        <f t="shared" si="53"/>
        <v>-115.54547485762787</v>
      </c>
      <c r="CA25" s="1">
        <f t="shared" si="54"/>
        <v>-26.535208980580531</v>
      </c>
      <c r="CB25" s="1">
        <f t="shared" si="55"/>
        <v>9.5001172747900124</v>
      </c>
      <c r="CC25" s="1">
        <f t="shared" si="56"/>
        <v>-38.997957411437532</v>
      </c>
      <c r="CD25" s="1">
        <f t="shared" si="57"/>
        <v>255.2908568820923</v>
      </c>
    </row>
    <row r="26" spans="1:82">
      <c r="A26" s="20" t="s">
        <v>24</v>
      </c>
      <c r="B26" s="13">
        <f>('Participaciones reales'!B27*1000000/' Población (ENOE)'!B27)</f>
        <v>5415.341794724246</v>
      </c>
      <c r="C26" s="13">
        <f>('Participaciones reales'!C27*1000000/' Población (ENOE)'!C27)</f>
        <v>5922.6642022565711</v>
      </c>
      <c r="D26" s="13">
        <f>('Participaciones reales'!D27*1000000/' Población (ENOE)'!D27)</f>
        <v>6056.465691865159</v>
      </c>
      <c r="E26" s="13">
        <f>('Participaciones reales'!E27*1000000/' Población (ENOE)'!E27)</f>
        <v>6763.3468721696281</v>
      </c>
      <c r="F26" s="13">
        <f>('Participaciones reales'!F27*1000000/' Población (ENOE)'!F27)</f>
        <v>5526.9202612524132</v>
      </c>
      <c r="G26" s="13">
        <f>('Participaciones reales'!G27*1000000/' Población (ENOE)'!G27)</f>
        <v>5774.8495077460702</v>
      </c>
      <c r="H26" s="13">
        <f>('Participaciones reales'!H27*1000000/' Población (ENOE)'!H27)</f>
        <v>6053.6715628452557</v>
      </c>
      <c r="I26" s="13">
        <f>('Participaciones reales'!I27*1000000/' Población (ENOE)'!I27)</f>
        <v>5589.140039443083</v>
      </c>
      <c r="J26" s="13">
        <f>('Participaciones reales'!J27*1000000/' Población (ENOE)'!J27)</f>
        <v>5718.4904322245111</v>
      </c>
      <c r="K26" s="13">
        <f>('Participaciones reales'!K27*1000000/' Población (ENOE)'!K27)</f>
        <v>5694.619698480612</v>
      </c>
      <c r="L26" s="13">
        <f>('Participaciones reales'!L27*1000000/' Población (ENOE)'!L27)</f>
        <v>5768.0904855884601</v>
      </c>
      <c r="M26" s="13">
        <f>('Participaciones reales'!M27*1000000/' Población (ENOE)'!M27)</f>
        <v>5616.3307156130732</v>
      </c>
      <c r="N26" s="13">
        <f>('Participaciones reales'!N27*1000000/' Población (ENOE)'!N27)</f>
        <v>6013.4850518571111</v>
      </c>
      <c r="O26" s="13">
        <f>('Participaciones reales'!O27*1000000/' Población (ENOE)'!O27)</f>
        <v>6368.9607692693808</v>
      </c>
      <c r="P26" s="13">
        <f>('Participaciones reales'!P27*1000000/' Población (ENOE)'!P27)</f>
        <v>6020.4115250712639</v>
      </c>
      <c r="Q26" s="13">
        <f>('Participaciones reales'!Q27*1000000/' Población (ENOE)'!Q27)</f>
        <v>5662.3159752415158</v>
      </c>
      <c r="R26" s="13">
        <f>('Participaciones reales'!R27*1000000/' Población (ENOE)'!R27)</f>
        <v>5822.1250250723651</v>
      </c>
      <c r="S26" s="13">
        <f>('Participaciones reales'!S27*1000000/' Población (ENOE)'!S27)</f>
        <v>6089.6525764181606</v>
      </c>
      <c r="T26" s="13">
        <f>('Participaciones reales'!T27*1000000/' Población (ENOE)'!T27)</f>
        <v>7514.7328634098094</v>
      </c>
      <c r="U26" s="10"/>
      <c r="V26" s="22">
        <f t="shared" si="0"/>
        <v>1.8368297040034287E-2</v>
      </c>
      <c r="X26" s="18">
        <f t="shared" si="1"/>
        <v>509.51022852411279</v>
      </c>
      <c r="Y26" s="18">
        <f t="shared" si="2"/>
        <v>528.02796680140727</v>
      </c>
      <c r="Z26" s="18">
        <f t="shared" si="3"/>
        <v>895.44122790380425</v>
      </c>
      <c r="AA26" s="18">
        <f t="shared" si="4"/>
        <v>670.34854998748415</v>
      </c>
      <c r="AB26" s="18">
        <f t="shared" si="5"/>
        <v>460.90710072776255</v>
      </c>
      <c r="AC26" s="18">
        <f t="shared" si="6"/>
        <v>197.56770784547189</v>
      </c>
      <c r="AD26" s="18">
        <f t="shared" si="7"/>
        <v>359.75203290778609</v>
      </c>
      <c r="AE26" s="18">
        <f t="shared" si="8"/>
        <v>13.356696668482073</v>
      </c>
      <c r="AF26" s="18">
        <f t="shared" si="9"/>
        <v>119.37996493669289</v>
      </c>
      <c r="AG26" s="18">
        <f t="shared" si="10"/>
        <v>380.04959767781929</v>
      </c>
      <c r="AH26" s="18">
        <f t="shared" si="11"/>
        <v>489.9000051688754</v>
      </c>
      <c r="AI26" s="18">
        <f t="shared" si="12"/>
        <v>815.27461893658347</v>
      </c>
      <c r="AJ26" s="18">
        <f t="shared" si="13"/>
        <v>629.10594480489635</v>
      </c>
      <c r="AK26" s="18">
        <f t="shared" si="14"/>
        <v>439.17479591932624</v>
      </c>
      <c r="AL26" s="18">
        <f t="shared" si="15"/>
        <v>692.30945290284853</v>
      </c>
      <c r="AM26" s="18">
        <f t="shared" si="16"/>
        <v>429.35712762199728</v>
      </c>
      <c r="AN26" s="18">
        <f t="shared" si="17"/>
        <v>461.91997622018698</v>
      </c>
      <c r="AO26" s="18">
        <f t="shared" si="18"/>
        <v>690.88384675516045</v>
      </c>
      <c r="AP26" s="18">
        <f t="shared" si="19"/>
        <v>538.48837698531861</v>
      </c>
      <c r="AR26" s="35">
        <f t="shared" si="20"/>
        <v>1.8415461184466209E-3</v>
      </c>
      <c r="AS26" s="35">
        <f t="shared" si="21"/>
        <v>1.6447035576522765E-3</v>
      </c>
      <c r="AT26" s="35">
        <f t="shared" si="22"/>
        <v>4.8279350546958141E-3</v>
      </c>
      <c r="AU26" s="35">
        <f t="shared" si="23"/>
        <v>2.0548635819084902E-3</v>
      </c>
      <c r="AV26" s="35">
        <f t="shared" si="24"/>
        <v>1.4301168095855212E-3</v>
      </c>
      <c r="AW26" s="35">
        <f t="shared" si="25"/>
        <v>2.285564228513262E-4</v>
      </c>
      <c r="AX26" s="35">
        <f t="shared" si="26"/>
        <v>7.0796064343711998E-4</v>
      </c>
      <c r="AY26" s="35">
        <f t="shared" si="27"/>
        <v>1.0797312236711479E-6</v>
      </c>
      <c r="AZ26" s="35">
        <f t="shared" si="28"/>
        <v>8.051563437888014E-5</v>
      </c>
      <c r="BA26" s="35">
        <f t="shared" si="29"/>
        <v>7.872465344818363E-4</v>
      </c>
      <c r="BB26" s="35">
        <f t="shared" si="30"/>
        <v>1.2533606711798199E-3</v>
      </c>
      <c r="BC26" s="35">
        <f t="shared" si="31"/>
        <v>3.4652899705518775E-3</v>
      </c>
      <c r="BD26" s="35">
        <f t="shared" si="32"/>
        <v>1.8672144391793583E-3</v>
      </c>
      <c r="BE26" s="35">
        <f t="shared" si="33"/>
        <v>8.3865965744728721E-4</v>
      </c>
      <c r="BF26" s="35">
        <f t="shared" si="34"/>
        <v>2.2346814228591865E-3</v>
      </c>
      <c r="BG26" s="35">
        <f t="shared" si="35"/>
        <v>1.0075856109868595E-3</v>
      </c>
      <c r="BH26" s="35">
        <f t="shared" si="36"/>
        <v>1.0994369917629633E-3</v>
      </c>
      <c r="BI26" s="35">
        <f t="shared" si="37"/>
        <v>2.1782323673258863E-3</v>
      </c>
      <c r="BJ26" s="35">
        <f t="shared" si="38"/>
        <v>1.0427638634995285E-3</v>
      </c>
      <c r="BL26" s="1">
        <f t="shared" si="39"/>
        <v>232.3898590367115</v>
      </c>
      <c r="BM26" s="1">
        <f t="shared" si="40"/>
        <v>240.19332051590229</v>
      </c>
      <c r="BN26" s="1">
        <f t="shared" si="41"/>
        <v>420.82348740427813</v>
      </c>
      <c r="BO26" s="1">
        <f t="shared" si="42"/>
        <v>306.58659302555702</v>
      </c>
      <c r="BP26" s="1">
        <f t="shared" si="43"/>
        <v>209.01090927454175</v>
      </c>
      <c r="BQ26" s="1">
        <f t="shared" si="44"/>
        <v>87.304652118685269</v>
      </c>
      <c r="BR26" s="1">
        <f t="shared" si="45"/>
        <v>161.07324666471823</v>
      </c>
      <c r="BS26" s="1">
        <f t="shared" si="46"/>
        <v>5.8076819063422809</v>
      </c>
      <c r="BT26" s="1">
        <f t="shared" si="47"/>
        <v>-51.312303146394967</v>
      </c>
      <c r="BU26" s="1">
        <f t="shared" si="48"/>
        <v>-159.77914940246677</v>
      </c>
      <c r="BV26" s="1">
        <f t="shared" si="49"/>
        <v>-204.20675125747067</v>
      </c>
      <c r="BW26" s="1">
        <f t="shared" si="50"/>
        <v>-330.61493174213246</v>
      </c>
      <c r="BX26" s="1">
        <f t="shared" si="51"/>
        <v>-259.850366864443</v>
      </c>
      <c r="BY26" s="1">
        <f t="shared" si="52"/>
        <v>-184.44269102977543</v>
      </c>
      <c r="BZ26" s="1">
        <f t="shared" si="53"/>
        <v>-284.59940500590386</v>
      </c>
      <c r="CA26" s="1">
        <f t="shared" si="54"/>
        <v>-179.73600283260001</v>
      </c>
      <c r="CB26" s="1">
        <f t="shared" si="55"/>
        <v>-193.04861931494875</v>
      </c>
      <c r="CC26" s="1">
        <f t="shared" si="56"/>
        <v>-284.2134456277073</v>
      </c>
      <c r="CD26" s="1">
        <f t="shared" si="57"/>
        <v>242.6646598185755</v>
      </c>
    </row>
    <row r="27" spans="1:82">
      <c r="A27" s="20" t="s">
        <v>25</v>
      </c>
      <c r="B27" s="13">
        <f>('Participaciones reales'!B28*1000000/' Población (ENOE)'!B28)</f>
        <v>4283.2103051574877</v>
      </c>
      <c r="C27" s="13">
        <f>('Participaciones reales'!C28*1000000/' Población (ENOE)'!C28)</f>
        <v>4528.7411360605993</v>
      </c>
      <c r="D27" s="13">
        <f>('Participaciones reales'!D28*1000000/' Población (ENOE)'!D28)</f>
        <v>4422.5060345364882</v>
      </c>
      <c r="E27" s="13">
        <f>('Participaciones reales'!E28*1000000/' Población (ENOE)'!E28)</f>
        <v>5382.8906136066335</v>
      </c>
      <c r="F27" s="13">
        <f>('Participaciones reales'!F28*1000000/' Población (ENOE)'!F28)</f>
        <v>4345.2221563172716</v>
      </c>
      <c r="G27" s="13">
        <f>('Participaciones reales'!G28*1000000/' Población (ENOE)'!G28)</f>
        <v>4903.8493882143202</v>
      </c>
      <c r="H27" s="13">
        <f>('Participaciones reales'!H28*1000000/' Población (ENOE)'!H28)</f>
        <v>5136.6251926485393</v>
      </c>
      <c r="I27" s="13">
        <f>('Participaciones reales'!I28*1000000/' Población (ENOE)'!I28)</f>
        <v>5145.6652286645285</v>
      </c>
      <c r="J27" s="13">
        <f>('Participaciones reales'!J28*1000000/' Población (ENOE)'!J28)</f>
        <v>5511.1567243462005</v>
      </c>
      <c r="K27" s="13">
        <f>('Participaciones reales'!K28*1000000/' Población (ENOE)'!K28)</f>
        <v>5576.8950944145381</v>
      </c>
      <c r="L27" s="13">
        <f>('Participaciones reales'!L28*1000000/' Población (ENOE)'!L28)</f>
        <v>5406.6462564033372</v>
      </c>
      <c r="M27" s="13">
        <f>('Participaciones reales'!M28*1000000/' Población (ENOE)'!M28)</f>
        <v>5708.8162086960556</v>
      </c>
      <c r="N27" s="13">
        <f>('Participaciones reales'!N28*1000000/' Población (ENOE)'!N28)</f>
        <v>6528.9505288530072</v>
      </c>
      <c r="O27" s="13">
        <f>('Participaciones reales'!O28*1000000/' Población (ENOE)'!O28)</f>
        <v>6332.128767835351</v>
      </c>
      <c r="P27" s="13">
        <f>('Participaciones reales'!P28*1000000/' Población (ENOE)'!P28)</f>
        <v>6532.1945903728938</v>
      </c>
      <c r="Q27" s="13">
        <f>('Participaciones reales'!Q28*1000000/' Población (ENOE)'!Q28)</f>
        <v>5747.3861819165359</v>
      </c>
      <c r="R27" s="13">
        <f>('Participaciones reales'!R28*1000000/' Población (ENOE)'!R28)</f>
        <v>5596.9354333577812</v>
      </c>
      <c r="S27" s="13">
        <f>('Participaciones reales'!S28*1000000/' Población (ENOE)'!S28)</f>
        <v>6118.0810107043353</v>
      </c>
      <c r="T27" s="13">
        <f>('Participaciones reales'!T28*1000000/' Población (ENOE)'!T28)</f>
        <v>6086.5374529473193</v>
      </c>
      <c r="U27" s="10"/>
      <c r="V27" s="22">
        <f t="shared" si="0"/>
        <v>1.9712698889242208E-2</v>
      </c>
      <c r="X27" s="18">
        <f t="shared" si="1"/>
        <v>622.62126104264553</v>
      </c>
      <c r="Y27" s="18">
        <f t="shared" si="2"/>
        <v>865.89509939456457</v>
      </c>
      <c r="Z27" s="18">
        <f t="shared" si="3"/>
        <v>738.51842942486655</v>
      </c>
      <c r="AA27" s="18">
        <f t="shared" si="4"/>
        <v>710.10770857551051</v>
      </c>
      <c r="AB27" s="18">
        <f t="shared" si="5"/>
        <v>720.79100420737905</v>
      </c>
      <c r="AC27" s="18">
        <f t="shared" si="6"/>
        <v>673.4324116862781</v>
      </c>
      <c r="AD27" s="18">
        <f t="shared" si="7"/>
        <v>557.29433728893036</v>
      </c>
      <c r="AE27" s="18">
        <f t="shared" si="8"/>
        <v>430.11811411007238</v>
      </c>
      <c r="AF27" s="18">
        <f t="shared" si="9"/>
        <v>326.71367281500352</v>
      </c>
      <c r="AG27" s="18">
        <f t="shared" si="10"/>
        <v>497.77420174389317</v>
      </c>
      <c r="AH27" s="18">
        <f t="shared" si="11"/>
        <v>851.34423435399822</v>
      </c>
      <c r="AI27" s="18">
        <f t="shared" si="12"/>
        <v>722.78912585360104</v>
      </c>
      <c r="AJ27" s="18">
        <f t="shared" si="13"/>
        <v>113.64046780900026</v>
      </c>
      <c r="AK27" s="18">
        <f t="shared" si="14"/>
        <v>476.00679735335598</v>
      </c>
      <c r="AL27" s="18">
        <f t="shared" si="15"/>
        <v>180.52638760121863</v>
      </c>
      <c r="AM27" s="18">
        <f t="shared" si="16"/>
        <v>344.28692094697726</v>
      </c>
      <c r="AN27" s="18">
        <f t="shared" si="17"/>
        <v>687.10956793477089</v>
      </c>
      <c r="AO27" s="18">
        <f t="shared" si="18"/>
        <v>662.45541246898574</v>
      </c>
      <c r="AP27" s="18">
        <f t="shared" si="19"/>
        <v>889.70703347717154</v>
      </c>
      <c r="AR27" s="35">
        <f t="shared" si="20"/>
        <v>3.4743049045676483E-3</v>
      </c>
      <c r="AS27" s="35">
        <f t="shared" si="21"/>
        <v>5.7736697976025399E-3</v>
      </c>
      <c r="AT27" s="35">
        <f t="shared" si="22"/>
        <v>4.4980473444172298E-3</v>
      </c>
      <c r="AU27" s="35">
        <f t="shared" si="23"/>
        <v>2.8961084686998451E-3</v>
      </c>
      <c r="AV27" s="35">
        <f t="shared" si="24"/>
        <v>4.4427994849185852E-3</v>
      </c>
      <c r="AW27" s="35">
        <f t="shared" si="25"/>
        <v>3.1231852134606078E-3</v>
      </c>
      <c r="AX27" s="35">
        <f t="shared" si="26"/>
        <v>2.0010813420637263E-3</v>
      </c>
      <c r="AY27" s="35">
        <f t="shared" si="27"/>
        <v>1.2155237406854006E-3</v>
      </c>
      <c r="AZ27" s="35">
        <f t="shared" si="28"/>
        <v>6.2558452403028888E-4</v>
      </c>
      <c r="BA27" s="35">
        <f t="shared" si="29"/>
        <v>1.3786491411836011E-3</v>
      </c>
      <c r="BB27" s="35">
        <f t="shared" si="30"/>
        <v>4.0331318348077226E-3</v>
      </c>
      <c r="BC27" s="35">
        <f t="shared" si="31"/>
        <v>2.6804772152454535E-3</v>
      </c>
      <c r="BD27" s="35">
        <f t="shared" si="32"/>
        <v>5.6162053833181492E-5</v>
      </c>
      <c r="BE27" s="35">
        <f t="shared" si="33"/>
        <v>9.9089325531858709E-4</v>
      </c>
      <c r="BF27" s="35">
        <f t="shared" si="34"/>
        <v>1.4017333315246254E-4</v>
      </c>
      <c r="BG27" s="35">
        <f t="shared" si="35"/>
        <v>6.3838138142649514E-4</v>
      </c>
      <c r="BH27" s="35">
        <f t="shared" si="36"/>
        <v>2.5289824713841101E-3</v>
      </c>
      <c r="BI27" s="35">
        <f t="shared" si="37"/>
        <v>1.9935180163215436E-3</v>
      </c>
      <c r="BJ27" s="35">
        <f t="shared" si="38"/>
        <v>3.5107276357338561E-3</v>
      </c>
      <c r="BL27" s="1">
        <f t="shared" si="39"/>
        <v>-252.46626983830652</v>
      </c>
      <c r="BM27" s="1">
        <f t="shared" si="40"/>
        <v>-344.11489247218094</v>
      </c>
      <c r="BN27" s="1">
        <f t="shared" si="41"/>
        <v>-296.60635054590261</v>
      </c>
      <c r="BO27" s="1">
        <f t="shared" si="42"/>
        <v>-289.68297124437686</v>
      </c>
      <c r="BP27" s="1">
        <f t="shared" si="43"/>
        <v>-289.62786426728468</v>
      </c>
      <c r="BQ27" s="1">
        <f t="shared" si="44"/>
        <v>-274.05390401696354</v>
      </c>
      <c r="BR27" s="1">
        <f t="shared" si="45"/>
        <v>-229.77895434870524</v>
      </c>
      <c r="BS27" s="1">
        <f t="shared" si="46"/>
        <v>-179.40033548571233</v>
      </c>
      <c r="BT27" s="1">
        <f t="shared" si="47"/>
        <v>-137.84333112259395</v>
      </c>
      <c r="BU27" s="1">
        <f t="shared" si="48"/>
        <v>-207.07103416136479</v>
      </c>
      <c r="BV27" s="1">
        <f t="shared" si="49"/>
        <v>-343.35957671639926</v>
      </c>
      <c r="BW27" s="1">
        <f t="shared" si="50"/>
        <v>-295.56439879550402</v>
      </c>
      <c r="BX27" s="1">
        <f t="shared" si="51"/>
        <v>-48.928834247390164</v>
      </c>
      <c r="BY27" s="1">
        <f t="shared" si="52"/>
        <v>-199.32564315866787</v>
      </c>
      <c r="BZ27" s="1">
        <f t="shared" si="53"/>
        <v>-77.337800031596004</v>
      </c>
      <c r="CA27" s="1">
        <f t="shared" si="54"/>
        <v>-145.21466777731405</v>
      </c>
      <c r="CB27" s="1">
        <f t="shared" si="55"/>
        <v>-281.46422759940219</v>
      </c>
      <c r="CC27" s="1">
        <f t="shared" si="56"/>
        <v>-273.1651586958692</v>
      </c>
      <c r="CD27" s="1">
        <f t="shared" si="57"/>
        <v>-360.63582588467489</v>
      </c>
    </row>
    <row r="28" spans="1:82">
      <c r="A28" s="20" t="s">
        <v>26</v>
      </c>
      <c r="B28" s="13">
        <f>('Participaciones reales'!B29*1000000/' Población (ENOE)'!B29)</f>
        <v>4667.4570161230449</v>
      </c>
      <c r="C28" s="13">
        <f>('Participaciones reales'!C29*1000000/' Población (ENOE)'!C29)</f>
        <v>5302.031816495668</v>
      </c>
      <c r="D28" s="13">
        <f>('Participaciones reales'!D29*1000000/' Población (ENOE)'!D29)</f>
        <v>5036.750798203293</v>
      </c>
      <c r="E28" s="13">
        <f>('Participaciones reales'!E29*1000000/' Población (ENOE)'!E29)</f>
        <v>5999.8176235122392</v>
      </c>
      <c r="F28" s="13">
        <f>('Participaciones reales'!F29*1000000/' Población (ENOE)'!F29)</f>
        <v>4978.6985950509106</v>
      </c>
      <c r="G28" s="13">
        <f>('Participaciones reales'!G29*1000000/' Población (ENOE)'!G29)</f>
        <v>5624.4079800249428</v>
      </c>
      <c r="H28" s="13">
        <f>('Participaciones reales'!H29*1000000/' Población (ENOE)'!H29)</f>
        <v>5683.7459523730467</v>
      </c>
      <c r="I28" s="13">
        <f>('Participaciones reales'!I29*1000000/' Población (ENOE)'!I29)</f>
        <v>5659.6523658357946</v>
      </c>
      <c r="J28" s="13">
        <f>('Participaciones reales'!J29*1000000/' Población (ENOE)'!J29)</f>
        <v>5674.3955659197727</v>
      </c>
      <c r="K28" s="13">
        <f>('Participaciones reales'!K29*1000000/' Población (ENOE)'!K29)</f>
        <v>6242.4405665962367</v>
      </c>
      <c r="L28" s="13">
        <f>('Participaciones reales'!L29*1000000/' Población (ENOE)'!L29)</f>
        <v>6091.9867920213683</v>
      </c>
      <c r="M28" s="13">
        <f>('Participaciones reales'!M29*1000000/' Población (ENOE)'!M29)</f>
        <v>6082.8133100853911</v>
      </c>
      <c r="N28" s="13">
        <f>('Participaciones reales'!N29*1000000/' Población (ENOE)'!N29)</f>
        <v>6543.0086723650074</v>
      </c>
      <c r="O28" s="13">
        <f>('Participaciones reales'!O29*1000000/' Población (ENOE)'!O29)</f>
        <v>6919.4460552812861</v>
      </c>
      <c r="P28" s="13">
        <f>('Participaciones reales'!P29*1000000/' Población (ENOE)'!P29)</f>
        <v>6711.0329430536131</v>
      </c>
      <c r="Q28" s="13">
        <f>('Participaciones reales'!Q29*1000000/' Población (ENOE)'!Q29)</f>
        <v>6087.468447125616</v>
      </c>
      <c r="R28" s="13">
        <f>('Participaciones reales'!R29*1000000/' Población (ENOE)'!R29)</f>
        <v>6390.0514132360831</v>
      </c>
      <c r="S28" s="13">
        <f>('Participaciones reales'!S29*1000000/' Población (ENOE)'!S29)</f>
        <v>6518.2040564436275</v>
      </c>
      <c r="T28" s="13">
        <f>('Participaciones reales'!T29*1000000/' Población (ENOE)'!T29)</f>
        <v>6813.6179886105865</v>
      </c>
      <c r="U28" s="10"/>
      <c r="V28" s="22">
        <f t="shared" si="0"/>
        <v>2.1239575262709254E-2</v>
      </c>
      <c r="X28" s="18">
        <f t="shared" si="1"/>
        <v>238.37455007708832</v>
      </c>
      <c r="Y28" s="18">
        <f t="shared" si="2"/>
        <v>92.604418959495888</v>
      </c>
      <c r="Z28" s="18">
        <f t="shared" si="3"/>
        <v>124.27366575806172</v>
      </c>
      <c r="AA28" s="18">
        <f t="shared" si="4"/>
        <v>93.180698669904814</v>
      </c>
      <c r="AB28" s="18">
        <f t="shared" si="5"/>
        <v>87.314565473740004</v>
      </c>
      <c r="AC28" s="18">
        <f t="shared" si="6"/>
        <v>47.126180124344501</v>
      </c>
      <c r="AD28" s="18">
        <f t="shared" si="7"/>
        <v>10.173577564422885</v>
      </c>
      <c r="AE28" s="18">
        <f t="shared" si="8"/>
        <v>83.86902306119373</v>
      </c>
      <c r="AF28" s="18">
        <f t="shared" si="9"/>
        <v>163.47483124143127</v>
      </c>
      <c r="AG28" s="18">
        <f t="shared" si="10"/>
        <v>167.77127043780547</v>
      </c>
      <c r="AH28" s="18">
        <f t="shared" si="11"/>
        <v>166.00369873596719</v>
      </c>
      <c r="AI28" s="18">
        <f t="shared" si="12"/>
        <v>348.79202446426552</v>
      </c>
      <c r="AJ28" s="18">
        <f t="shared" si="13"/>
        <v>99.582324297000014</v>
      </c>
      <c r="AK28" s="18">
        <f t="shared" si="14"/>
        <v>111.31049009257913</v>
      </c>
      <c r="AL28" s="18">
        <f t="shared" si="15"/>
        <v>1.6880349204993763</v>
      </c>
      <c r="AM28" s="18">
        <f t="shared" si="16"/>
        <v>4.2046557378971556</v>
      </c>
      <c r="AN28" s="18">
        <f t="shared" si="17"/>
        <v>106.00641194353102</v>
      </c>
      <c r="AO28" s="18">
        <f t="shared" si="18"/>
        <v>262.3323667296936</v>
      </c>
      <c r="AP28" s="18">
        <f t="shared" si="19"/>
        <v>162.62649781390428</v>
      </c>
      <c r="AR28" s="35">
        <f t="shared" si="20"/>
        <v>4.6795667253089686E-4</v>
      </c>
      <c r="AS28" s="35">
        <f t="shared" si="21"/>
        <v>5.6547928427332429E-5</v>
      </c>
      <c r="AT28" s="35">
        <f t="shared" si="22"/>
        <v>1.1205183125377567E-4</v>
      </c>
      <c r="AU28" s="35">
        <f t="shared" si="23"/>
        <v>4.4796372164263751E-5</v>
      </c>
      <c r="AV28" s="35">
        <f t="shared" si="24"/>
        <v>5.7009722699409319E-5</v>
      </c>
      <c r="AW28" s="35">
        <f t="shared" si="25"/>
        <v>1.3353377722809379E-5</v>
      </c>
      <c r="AX28" s="35">
        <f t="shared" si="26"/>
        <v>6.0321193372587344E-7</v>
      </c>
      <c r="AY28" s="35">
        <f t="shared" si="27"/>
        <v>4.2040519873353355E-5</v>
      </c>
      <c r="AZ28" s="35">
        <f t="shared" si="28"/>
        <v>1.5214832197041675E-4</v>
      </c>
      <c r="BA28" s="35">
        <f t="shared" si="29"/>
        <v>1.3999092760144717E-4</v>
      </c>
      <c r="BB28" s="35">
        <f t="shared" si="30"/>
        <v>1.363277105400635E-4</v>
      </c>
      <c r="BC28" s="35">
        <f t="shared" si="31"/>
        <v>5.8636134235610579E-4</v>
      </c>
      <c r="BD28" s="35">
        <f t="shared" si="32"/>
        <v>4.3033817538031148E-5</v>
      </c>
      <c r="BE28" s="35">
        <f t="shared" si="33"/>
        <v>4.9605721559127176E-5</v>
      </c>
      <c r="BF28" s="35">
        <f t="shared" si="34"/>
        <v>1.1930084159107959E-8</v>
      </c>
      <c r="BG28" s="35">
        <f t="shared" si="35"/>
        <v>8.9919975241026417E-8</v>
      </c>
      <c r="BH28" s="35">
        <f t="shared" si="36"/>
        <v>5.2781183721557717E-5</v>
      </c>
      <c r="BI28" s="35">
        <f t="shared" si="37"/>
        <v>2.9364595809197786E-4</v>
      </c>
      <c r="BJ28" s="35">
        <f t="shared" si="38"/>
        <v>1.0493772216366168E-4</v>
      </c>
      <c r="BL28" s="1">
        <f t="shared" si="39"/>
        <v>-100.96785945602902</v>
      </c>
      <c r="BM28" s="1">
        <f t="shared" si="40"/>
        <v>-39.870407950201177</v>
      </c>
      <c r="BN28" s="1">
        <f t="shared" si="41"/>
        <v>-53.31629266281395</v>
      </c>
      <c r="BO28" s="1">
        <f t="shared" si="42"/>
        <v>-40.156834558306556</v>
      </c>
      <c r="BP28" s="1">
        <f t="shared" si="43"/>
        <v>-37.591555750540579</v>
      </c>
      <c r="BQ28" s="1">
        <f t="shared" si="44"/>
        <v>20.552865620018942</v>
      </c>
      <c r="BR28" s="1">
        <f t="shared" si="45"/>
        <v>-4.4143790330086325</v>
      </c>
      <c r="BS28" s="1">
        <f t="shared" si="46"/>
        <v>36.696428230740651</v>
      </c>
      <c r="BT28" s="1">
        <f t="shared" si="47"/>
        <v>-69.992771556297285</v>
      </c>
      <c r="BU28" s="1">
        <f t="shared" si="48"/>
        <v>73.859159608261635</v>
      </c>
      <c r="BV28" s="1">
        <f t="shared" si="49"/>
        <v>-71.12970765418217</v>
      </c>
      <c r="BW28" s="1">
        <f t="shared" si="50"/>
        <v>-147.29471104183224</v>
      </c>
      <c r="BX28" s="1">
        <f t="shared" si="51"/>
        <v>-42.922245377864023</v>
      </c>
      <c r="BY28" s="1">
        <f t="shared" si="52"/>
        <v>48.734578413263861</v>
      </c>
      <c r="BZ28" s="1">
        <f t="shared" si="53"/>
        <v>-0.7330120673536098</v>
      </c>
      <c r="CA28" s="1">
        <f t="shared" si="54"/>
        <v>-1.8254284399176353</v>
      </c>
      <c r="CB28" s="1">
        <f t="shared" si="55"/>
        <v>46.424145144981189</v>
      </c>
      <c r="CC28" s="1">
        <f t="shared" si="56"/>
        <v>-111.6966031658001</v>
      </c>
      <c r="CD28" s="1">
        <f t="shared" si="57"/>
        <v>-69.798099451911639</v>
      </c>
    </row>
    <row r="29" spans="1:82">
      <c r="A29" s="20" t="s">
        <v>27</v>
      </c>
      <c r="B29" s="13">
        <f>('Participaciones reales'!B30*1000000/' Población (ENOE)'!B30)</f>
        <v>6979.6678128752073</v>
      </c>
      <c r="C29" s="13">
        <f>('Participaciones reales'!C30*1000000/' Población (ENOE)'!C30)</f>
        <v>7469.9159456866546</v>
      </c>
      <c r="D29" s="13">
        <f>('Participaciones reales'!D30*1000000/' Población (ENOE)'!D30)</f>
        <v>7107.6564515877135</v>
      </c>
      <c r="E29" s="13">
        <f>('Participaciones reales'!E30*1000000/' Población (ENOE)'!E30)</f>
        <v>8423.5592282044872</v>
      </c>
      <c r="F29" s="13">
        <f>('Participaciones reales'!F30*1000000/' Población (ENOE)'!F30)</f>
        <v>6840.4520642665484</v>
      </c>
      <c r="G29" s="13">
        <f>('Participaciones reales'!G30*1000000/' Población (ENOE)'!G30)</f>
        <v>7372.5725840790174</v>
      </c>
      <c r="H29" s="13">
        <f>('Participaciones reales'!H30*1000000/' Población (ENOE)'!H30)</f>
        <v>7653.5264923361001</v>
      </c>
      <c r="I29" s="13">
        <f>('Participaciones reales'!I30*1000000/' Población (ENOE)'!I30)</f>
        <v>7490.6145757036293</v>
      </c>
      <c r="J29" s="13">
        <f>('Participaciones reales'!J30*1000000/' Población (ENOE)'!J30)</f>
        <v>7776.1490251542118</v>
      </c>
      <c r="K29" s="13">
        <f>('Participaciones reales'!K30*1000000/' Población (ENOE)'!K30)</f>
        <v>8078.3445582737759</v>
      </c>
      <c r="L29" s="13">
        <f>('Participaciones reales'!L30*1000000/' Población (ENOE)'!L30)</f>
        <v>7836.0922259258414</v>
      </c>
      <c r="M29" s="13">
        <f>('Participaciones reales'!M30*1000000/' Población (ENOE)'!M30)</f>
        <v>7446.4580397672644</v>
      </c>
      <c r="N29" s="13">
        <f>('Participaciones reales'!N30*1000000/' Población (ENOE)'!N30)</f>
        <v>7830.2605748304914</v>
      </c>
      <c r="O29" s="13">
        <f>('Participaciones reales'!O30*1000000/' Población (ENOE)'!O30)</f>
        <v>7991.7744867866722</v>
      </c>
      <c r="P29" s="13">
        <f>('Participaciones reales'!P30*1000000/' Población (ENOE)'!P30)</f>
        <v>8029.1132206066422</v>
      </c>
      <c r="Q29" s="13">
        <f>('Participaciones reales'!Q30*1000000/' Población (ENOE)'!Q30)</f>
        <v>6964.9909584857214</v>
      </c>
      <c r="R29" s="13">
        <f>('Participaciones reales'!R30*1000000/' Población (ENOE)'!R30)</f>
        <v>6702.2687444828034</v>
      </c>
      <c r="S29" s="13">
        <f>('Participaciones reales'!S30*1000000/' Población (ENOE)'!S30)</f>
        <v>7546.964623469592</v>
      </c>
      <c r="T29" s="13">
        <f>('Participaciones reales'!T30*1000000/' Población (ENOE)'!T30)</f>
        <v>7629.5587921073375</v>
      </c>
      <c r="U29" s="10"/>
      <c r="V29" s="22">
        <f t="shared" si="0"/>
        <v>4.9582903868712336E-3</v>
      </c>
      <c r="X29" s="18">
        <f t="shared" si="1"/>
        <v>2073.8362466750741</v>
      </c>
      <c r="Y29" s="18">
        <f t="shared" si="2"/>
        <v>2075.2797102314908</v>
      </c>
      <c r="Z29" s="18">
        <f t="shared" si="3"/>
        <v>1946.6319876263588</v>
      </c>
      <c r="AA29" s="18">
        <f t="shared" si="4"/>
        <v>2330.5609060223433</v>
      </c>
      <c r="AB29" s="18">
        <f t="shared" si="5"/>
        <v>1774.4389037418978</v>
      </c>
      <c r="AC29" s="18">
        <f t="shared" si="6"/>
        <v>1795.290784178419</v>
      </c>
      <c r="AD29" s="18">
        <f t="shared" si="7"/>
        <v>1959.6069623986305</v>
      </c>
      <c r="AE29" s="18">
        <f t="shared" si="8"/>
        <v>1914.8312329290284</v>
      </c>
      <c r="AF29" s="18">
        <f t="shared" si="9"/>
        <v>1938.2786279930078</v>
      </c>
      <c r="AG29" s="18">
        <f t="shared" si="10"/>
        <v>2003.6752621153446</v>
      </c>
      <c r="AH29" s="18">
        <f t="shared" si="11"/>
        <v>1578.1017351685059</v>
      </c>
      <c r="AI29" s="18">
        <f t="shared" si="12"/>
        <v>1014.8527052176078</v>
      </c>
      <c r="AJ29" s="18">
        <f t="shared" si="13"/>
        <v>1187.6695781684839</v>
      </c>
      <c r="AK29" s="18">
        <f t="shared" si="14"/>
        <v>1183.6389215979652</v>
      </c>
      <c r="AL29" s="18">
        <f t="shared" si="15"/>
        <v>1316.3922426325298</v>
      </c>
      <c r="AM29" s="18">
        <f t="shared" si="16"/>
        <v>873.3178556222083</v>
      </c>
      <c r="AN29" s="18">
        <f t="shared" si="17"/>
        <v>418.2237431902513</v>
      </c>
      <c r="AO29" s="18">
        <f t="shared" si="18"/>
        <v>766.42820029627092</v>
      </c>
      <c r="AP29" s="18">
        <f t="shared" si="19"/>
        <v>653.31430568284668</v>
      </c>
      <c r="AR29" s="35">
        <f t="shared" si="20"/>
        <v>2.3446383686762138E-2</v>
      </c>
      <c r="AS29" s="35">
        <f t="shared" si="21"/>
        <v>1.998082604337147E-2</v>
      </c>
      <c r="AT29" s="35">
        <f t="shared" si="22"/>
        <v>1.9318361963646113E-2</v>
      </c>
      <c r="AU29" s="35">
        <f t="shared" si="23"/>
        <v>1.9786522747857724E-2</v>
      </c>
      <c r="AV29" s="35">
        <f t="shared" si="24"/>
        <v>1.700898257951796E-2</v>
      </c>
      <c r="AW29" s="35">
        <f t="shared" si="25"/>
        <v>1.4688583991854362E-2</v>
      </c>
      <c r="AX29" s="35">
        <f t="shared" si="26"/>
        <v>1.6499470501071468E-2</v>
      </c>
      <c r="AY29" s="35">
        <f t="shared" si="27"/>
        <v>1.6438204429236117E-2</v>
      </c>
      <c r="AZ29" s="35">
        <f t="shared" si="28"/>
        <v>1.5502771407502945E-2</v>
      </c>
      <c r="BA29" s="35">
        <f t="shared" si="29"/>
        <v>1.5326373839171899E-2</v>
      </c>
      <c r="BB29" s="35">
        <f t="shared" si="30"/>
        <v>9.5383818758326393E-3</v>
      </c>
      <c r="BC29" s="35">
        <f t="shared" si="31"/>
        <v>4.0488226983061591E-3</v>
      </c>
      <c r="BD29" s="35">
        <f t="shared" si="32"/>
        <v>5.1034881730710278E-3</v>
      </c>
      <c r="BE29" s="35">
        <f t="shared" si="33"/>
        <v>4.8462517699865894E-3</v>
      </c>
      <c r="BF29" s="35">
        <f t="shared" si="34"/>
        <v>6.0480152536249825E-3</v>
      </c>
      <c r="BG29" s="35">
        <f t="shared" si="35"/>
        <v>3.3853740413836921E-3</v>
      </c>
      <c r="BH29" s="35">
        <f t="shared" si="36"/>
        <v>7.8302319070884172E-4</v>
      </c>
      <c r="BI29" s="35">
        <f t="shared" si="37"/>
        <v>2.1630183425196642E-3</v>
      </c>
      <c r="BJ29" s="35">
        <f t="shared" si="38"/>
        <v>1.5114780209766173E-3</v>
      </c>
      <c r="BL29" s="1">
        <f t="shared" si="39"/>
        <v>1068.7415336218089</v>
      </c>
      <c r="BM29" s="1">
        <f t="shared" si="40"/>
        <v>1055.8991356914789</v>
      </c>
      <c r="BN29" s="1">
        <f t="shared" si="41"/>
        <v>987.89679750385085</v>
      </c>
      <c r="BO29" s="1">
        <f t="shared" si="42"/>
        <v>1184.8963814554234</v>
      </c>
      <c r="BP29" s="1">
        <f t="shared" si="43"/>
        <v>892.12143033587984</v>
      </c>
      <c r="BQ29" s="1">
        <f t="shared" si="44"/>
        <v>893.52976140601231</v>
      </c>
      <c r="BR29" s="1">
        <f t="shared" si="45"/>
        <v>983.09750381626623</v>
      </c>
      <c r="BS29" s="1">
        <f t="shared" si="46"/>
        <v>960.38338921221452</v>
      </c>
      <c r="BT29" s="1">
        <f t="shared" si="47"/>
        <v>968.20929276103959</v>
      </c>
      <c r="BU29" s="1">
        <f t="shared" si="48"/>
        <v>1000.096897709518</v>
      </c>
      <c r="BV29" s="1">
        <f t="shared" si="49"/>
        <v>765.30912502839033</v>
      </c>
      <c r="BW29" s="1">
        <f t="shared" si="50"/>
        <v>473.82080489280605</v>
      </c>
      <c r="BX29" s="1">
        <f t="shared" si="51"/>
        <v>559.3836534113027</v>
      </c>
      <c r="BY29" s="1">
        <f t="shared" si="52"/>
        <v>556.347584379149</v>
      </c>
      <c r="BZ29" s="1">
        <f t="shared" si="53"/>
        <v>624.41599726737797</v>
      </c>
      <c r="CA29" s="1">
        <f t="shared" si="54"/>
        <v>405.25080561168096</v>
      </c>
      <c r="CB29" s="1">
        <f t="shared" si="55"/>
        <v>187.54658057982539</v>
      </c>
      <c r="CC29" s="1">
        <f t="shared" si="56"/>
        <v>350.99620056958247</v>
      </c>
      <c r="CD29" s="1">
        <f t="shared" si="57"/>
        <v>296.61993959504798</v>
      </c>
    </row>
    <row r="30" spans="1:82">
      <c r="A30" s="20" t="s">
        <v>28</v>
      </c>
      <c r="B30" s="13">
        <f>('Participaciones reales'!B31*1000000/' Población (ENOE)'!B31)</f>
        <v>11345.352461276316</v>
      </c>
      <c r="C30" s="13">
        <f>('Participaciones reales'!C31*1000000/' Población (ENOE)'!C31)</f>
        <v>11080.997049669573</v>
      </c>
      <c r="D30" s="13">
        <f>('Participaciones reales'!D31*1000000/' Población (ENOE)'!D31)</f>
        <v>9042.5794269508169</v>
      </c>
      <c r="E30" s="13">
        <f>('Participaciones reales'!E31*1000000/' Población (ENOE)'!E31)</f>
        <v>9606.1726977920443</v>
      </c>
      <c r="F30" s="13">
        <f>('Participaciones reales'!F31*1000000/' Población (ENOE)'!F31)</f>
        <v>9984.3183053175962</v>
      </c>
      <c r="G30" s="13">
        <f>('Participaciones reales'!G31*1000000/' Población (ENOE)'!G31)</f>
        <v>9517.6750822431623</v>
      </c>
      <c r="H30" s="13">
        <f>('Participaciones reales'!H31*1000000/' Población (ENOE)'!H31)</f>
        <v>8274.119374271153</v>
      </c>
      <c r="I30" s="13">
        <f>('Participaciones reales'!I31*1000000/' Población (ENOE)'!I31)</f>
        <v>8732.1827057140508</v>
      </c>
      <c r="J30" s="13">
        <f>('Participaciones reales'!J31*1000000/' Población (ENOE)'!J31)</f>
        <v>9380.6152146532841</v>
      </c>
      <c r="K30" s="13">
        <f>('Participaciones reales'!K31*1000000/' Población (ENOE)'!K31)</f>
        <v>9201.5874806943903</v>
      </c>
      <c r="L30" s="13">
        <f>('Participaciones reales'!L31*1000000/' Población (ENOE)'!L31)</f>
        <v>12031.947164727268</v>
      </c>
      <c r="M30" s="13">
        <f>('Participaciones reales'!M31*1000000/' Población (ENOE)'!M31)</f>
        <v>12230.336138473609</v>
      </c>
      <c r="N30" s="13">
        <f>('Participaciones reales'!N31*1000000/' Población (ENOE)'!N31)</f>
        <v>10096.667132692861</v>
      </c>
      <c r="O30" s="13">
        <f>('Participaciones reales'!O31*1000000/' Población (ENOE)'!O31)</f>
        <v>10172.140740715706</v>
      </c>
      <c r="P30" s="13">
        <f>('Participaciones reales'!P31*1000000/' Población (ENOE)'!P31)</f>
        <v>10077.197438818381</v>
      </c>
      <c r="Q30" s="13">
        <f>('Participaciones reales'!Q31*1000000/' Población (ENOE)'!Q31)</f>
        <v>9671.0836742597876</v>
      </c>
      <c r="R30" s="13">
        <f>('Participaciones reales'!R31*1000000/' Población (ENOE)'!R31)</f>
        <v>9943.3519598375406</v>
      </c>
      <c r="S30" s="13">
        <f>('Participaciones reales'!S31*1000000/' Población (ENOE)'!S31)</f>
        <v>10071.78156853687</v>
      </c>
      <c r="T30" s="13">
        <f>('Participaciones reales'!T31*1000000/' Población (ENOE)'!T31)</f>
        <v>10466.457639741779</v>
      </c>
      <c r="U30" s="10"/>
      <c r="V30" s="22">
        <f t="shared" si="0"/>
        <v>-4.4695678392371319E-3</v>
      </c>
      <c r="X30" s="18">
        <f t="shared" si="1"/>
        <v>6439.5208950761826</v>
      </c>
      <c r="Y30" s="18">
        <f t="shared" si="2"/>
        <v>5686.3608142144094</v>
      </c>
      <c r="Z30" s="18">
        <f t="shared" si="3"/>
        <v>3881.5549629894622</v>
      </c>
      <c r="AA30" s="18">
        <f t="shared" si="4"/>
        <v>3513.1743756099004</v>
      </c>
      <c r="AB30" s="18">
        <f t="shared" si="5"/>
        <v>4918.3051447929456</v>
      </c>
      <c r="AC30" s="18">
        <f t="shared" si="6"/>
        <v>3940.3932823425639</v>
      </c>
      <c r="AD30" s="18">
        <f t="shared" si="7"/>
        <v>2580.1998443336834</v>
      </c>
      <c r="AE30" s="18">
        <f t="shared" si="8"/>
        <v>3156.3993629394499</v>
      </c>
      <c r="AF30" s="18">
        <f t="shared" si="9"/>
        <v>3542.7448174920801</v>
      </c>
      <c r="AG30" s="18">
        <f t="shared" si="10"/>
        <v>3126.918184535959</v>
      </c>
      <c r="AH30" s="18">
        <f t="shared" si="11"/>
        <v>5773.9566739699321</v>
      </c>
      <c r="AI30" s="18">
        <f t="shared" si="12"/>
        <v>5798.7308039239524</v>
      </c>
      <c r="AJ30" s="18">
        <f t="shared" si="13"/>
        <v>3454.0761360308534</v>
      </c>
      <c r="AK30" s="18">
        <f t="shared" si="14"/>
        <v>3364.0051755269988</v>
      </c>
      <c r="AL30" s="18">
        <f t="shared" si="15"/>
        <v>3364.4764608442683</v>
      </c>
      <c r="AM30" s="18">
        <f t="shared" si="16"/>
        <v>3579.4105713962745</v>
      </c>
      <c r="AN30" s="18">
        <f t="shared" si="17"/>
        <v>3659.3069585449884</v>
      </c>
      <c r="AO30" s="18">
        <f t="shared" si="18"/>
        <v>3291.2451453635485</v>
      </c>
      <c r="AP30" s="18">
        <f t="shared" si="19"/>
        <v>3490.2131533172878</v>
      </c>
      <c r="AR30" s="35">
        <f t="shared" si="20"/>
        <v>0.13257271255946532</v>
      </c>
      <c r="AS30" s="35">
        <f t="shared" si="21"/>
        <v>9.7729184897727417E-2</v>
      </c>
      <c r="AT30" s="35">
        <f t="shared" si="22"/>
        <v>5.9319727022571378E-2</v>
      </c>
      <c r="AU30" s="35">
        <f t="shared" si="23"/>
        <v>3.9092934047292117E-2</v>
      </c>
      <c r="AV30" s="35">
        <f t="shared" si="24"/>
        <v>8.6819862642814855E-2</v>
      </c>
      <c r="AW30" s="35">
        <f t="shared" si="25"/>
        <v>5.3874256541307869E-2</v>
      </c>
      <c r="AX30" s="35">
        <f t="shared" si="26"/>
        <v>2.6344684525183012E-2</v>
      </c>
      <c r="AY30" s="35">
        <f t="shared" si="27"/>
        <v>3.7953633827613131E-2</v>
      </c>
      <c r="AZ30" s="35">
        <f t="shared" si="28"/>
        <v>4.2426472067059774E-2</v>
      </c>
      <c r="BA30" s="35">
        <f t="shared" si="29"/>
        <v>3.2522558652867177E-2</v>
      </c>
      <c r="BB30" s="35">
        <f t="shared" si="30"/>
        <v>8.0599787608157392E-2</v>
      </c>
      <c r="BC30" s="35">
        <f t="shared" si="31"/>
        <v>7.7907419841858616E-2</v>
      </c>
      <c r="BD30" s="35">
        <f t="shared" si="32"/>
        <v>3.3065976949804586E-2</v>
      </c>
      <c r="BE30" s="35">
        <f t="shared" si="33"/>
        <v>3.04098371645747E-2</v>
      </c>
      <c r="BF30" s="35">
        <f t="shared" si="34"/>
        <v>3.1131487180203359E-2</v>
      </c>
      <c r="BG30" s="35">
        <f t="shared" si="35"/>
        <v>4.02959658802753E-2</v>
      </c>
      <c r="BH30" s="35">
        <f t="shared" si="36"/>
        <v>3.9717909402900112E-2</v>
      </c>
      <c r="BI30" s="35">
        <f t="shared" si="37"/>
        <v>2.952975724703016E-2</v>
      </c>
      <c r="BJ30" s="35">
        <f t="shared" si="38"/>
        <v>3.1038697481172595E-2</v>
      </c>
      <c r="BL30" s="1">
        <f t="shared" si="39"/>
        <v>4130.903632560744</v>
      </c>
      <c r="BM30" s="1">
        <f t="shared" si="40"/>
        <v>3464.1044428901355</v>
      </c>
      <c r="BN30" s="1">
        <f t="shared" si="41"/>
        <v>2202.3782226600306</v>
      </c>
      <c r="BO30" s="1">
        <f t="shared" si="42"/>
        <v>1899.3260440441954</v>
      </c>
      <c r="BP30" s="1">
        <f t="shared" si="43"/>
        <v>2941.9003999233082</v>
      </c>
      <c r="BQ30" s="1">
        <f t="shared" si="44"/>
        <v>2209.1312523293946</v>
      </c>
      <c r="BR30" s="1">
        <f t="shared" si="45"/>
        <v>1342.9760987873344</v>
      </c>
      <c r="BS30" s="1">
        <f t="shared" si="46"/>
        <v>1701.1769734303839</v>
      </c>
      <c r="BT30" s="1">
        <f t="shared" si="47"/>
        <v>1932.1897854560725</v>
      </c>
      <c r="BU30" s="1">
        <f t="shared" si="48"/>
        <v>1659.4153846231789</v>
      </c>
      <c r="BV30" s="1">
        <f t="shared" si="49"/>
        <v>3415.8820398307425</v>
      </c>
      <c r="BW30" s="1">
        <f t="shared" si="50"/>
        <v>3413.7192732778844</v>
      </c>
      <c r="BX30" s="1">
        <f t="shared" si="51"/>
        <v>1835.9832637507302</v>
      </c>
      <c r="BY30" s="1">
        <f t="shared" si="52"/>
        <v>1773.8602740520314</v>
      </c>
      <c r="BZ30" s="1">
        <f t="shared" si="53"/>
        <v>1778.0325266796042</v>
      </c>
      <c r="CA30" s="1">
        <f t="shared" si="54"/>
        <v>1941.3593239173786</v>
      </c>
      <c r="CB30" s="1">
        <f t="shared" si="55"/>
        <v>1981.6456697752089</v>
      </c>
      <c r="CC30" s="1">
        <f t="shared" si="56"/>
        <v>1730.7575582428531</v>
      </c>
      <c r="CD30" s="1">
        <f t="shared" si="57"/>
        <v>1843.9598650717073</v>
      </c>
    </row>
    <row r="31" spans="1:82">
      <c r="A31" s="20" t="s">
        <v>29</v>
      </c>
      <c r="B31" s="13">
        <f>('Participaciones reales'!B32*1000000/' Población (ENOE)'!B32)</f>
        <v>5411.2858217983085</v>
      </c>
      <c r="C31" s="13">
        <f>('Participaciones reales'!C32*1000000/' Población (ENOE)'!C32)</f>
        <v>5674.6936520190275</v>
      </c>
      <c r="D31" s="13">
        <f>('Participaciones reales'!D32*1000000/' Población (ENOE)'!D32)</f>
        <v>5780.1643076360497</v>
      </c>
      <c r="E31" s="13">
        <f>('Participaciones reales'!E32*1000000/' Población (ENOE)'!E32)</f>
        <v>6730.6867801922681</v>
      </c>
      <c r="F31" s="13">
        <f>('Participaciones reales'!F32*1000000/' Población (ENOE)'!F32)</f>
        <v>5814.9333334598723</v>
      </c>
      <c r="G31" s="13">
        <f>('Participaciones reales'!G32*1000000/' Población (ENOE)'!G32)</f>
        <v>6457.7623339613283</v>
      </c>
      <c r="H31" s="13">
        <f>('Participaciones reales'!H32*1000000/' Población (ENOE)'!H32)</f>
        <v>6519.0275217700619</v>
      </c>
      <c r="I31" s="13">
        <f>('Participaciones reales'!I32*1000000/' Población (ENOE)'!I32)</f>
        <v>6576.760798517902</v>
      </c>
      <c r="J31" s="13">
        <f>('Participaciones reales'!J32*1000000/' Población (ENOE)'!J32)</f>
        <v>6884.9129793013044</v>
      </c>
      <c r="K31" s="13">
        <f>('Participaciones reales'!K32*1000000/' Población (ENOE)'!K32)</f>
        <v>7089.6522201312</v>
      </c>
      <c r="L31" s="13">
        <f>('Participaciones reales'!L32*1000000/' Población (ENOE)'!L32)</f>
        <v>7141.1854518603759</v>
      </c>
      <c r="M31" s="13">
        <f>('Participaciones reales'!M32*1000000/' Población (ENOE)'!M32)</f>
        <v>7298.4599333466731</v>
      </c>
      <c r="N31" s="13">
        <f>('Participaciones reales'!N32*1000000/' Población (ENOE)'!N32)</f>
        <v>7244.1043326181889</v>
      </c>
      <c r="O31" s="13">
        <f>('Participaciones reales'!O32*1000000/' Población (ENOE)'!O32)</f>
        <v>7429.5430235008353</v>
      </c>
      <c r="P31" s="13">
        <f>('Participaciones reales'!P32*1000000/' Población (ENOE)'!P32)</f>
        <v>7603.1785738651433</v>
      </c>
      <c r="Q31" s="13">
        <f>('Participaciones reales'!Q32*1000000/' Población (ENOE)'!Q32)</f>
        <v>6914.0423787114032</v>
      </c>
      <c r="R31" s="13">
        <f>('Participaciones reales'!R32*1000000/' Población (ENOE)'!R32)</f>
        <v>7027.0635263999084</v>
      </c>
      <c r="S31" s="13">
        <f>('Participaciones reales'!S32*1000000/' Población (ENOE)'!S32)</f>
        <v>7397.1673465628637</v>
      </c>
      <c r="T31" s="13">
        <f>('Participaciones reales'!T32*1000000/' Población (ENOE)'!T32)</f>
        <v>7563.9516615413268</v>
      </c>
      <c r="U31" s="10"/>
      <c r="V31" s="22">
        <f t="shared" si="0"/>
        <v>1.8780114708739859E-2</v>
      </c>
      <c r="X31" s="18">
        <f t="shared" si="1"/>
        <v>505.45425559817522</v>
      </c>
      <c r="Y31" s="18">
        <f t="shared" si="2"/>
        <v>280.05741656386363</v>
      </c>
      <c r="Z31" s="18">
        <f t="shared" si="3"/>
        <v>619.13984367469493</v>
      </c>
      <c r="AA31" s="18">
        <f t="shared" si="4"/>
        <v>637.68845801012412</v>
      </c>
      <c r="AB31" s="18">
        <f t="shared" si="5"/>
        <v>748.92017293522167</v>
      </c>
      <c r="AC31" s="18">
        <f t="shared" si="6"/>
        <v>880.48053406072995</v>
      </c>
      <c r="AD31" s="18">
        <f t="shared" si="7"/>
        <v>825.10799183259223</v>
      </c>
      <c r="AE31" s="18">
        <f t="shared" si="8"/>
        <v>1000.9774557433011</v>
      </c>
      <c r="AF31" s="18">
        <f t="shared" si="9"/>
        <v>1047.0425821401004</v>
      </c>
      <c r="AG31" s="18">
        <f t="shared" si="10"/>
        <v>1014.9829239727687</v>
      </c>
      <c r="AH31" s="18">
        <f t="shared" si="11"/>
        <v>883.19496110304044</v>
      </c>
      <c r="AI31" s="18">
        <f t="shared" si="12"/>
        <v>866.85459879701648</v>
      </c>
      <c r="AJ31" s="18">
        <f t="shared" si="13"/>
        <v>601.51333595618144</v>
      </c>
      <c r="AK31" s="18">
        <f t="shared" si="14"/>
        <v>621.40745831212826</v>
      </c>
      <c r="AL31" s="18">
        <f t="shared" si="15"/>
        <v>890.45759589103091</v>
      </c>
      <c r="AM31" s="18">
        <f t="shared" si="16"/>
        <v>822.36927584789009</v>
      </c>
      <c r="AN31" s="18">
        <f t="shared" si="17"/>
        <v>743.01852510735625</v>
      </c>
      <c r="AO31" s="18">
        <f t="shared" si="18"/>
        <v>616.63092338954266</v>
      </c>
      <c r="AP31" s="18">
        <f t="shared" si="19"/>
        <v>587.70717511683597</v>
      </c>
      <c r="AR31" s="35">
        <f t="shared" si="20"/>
        <v>1.8137241550310911E-3</v>
      </c>
      <c r="AS31" s="35">
        <f t="shared" si="21"/>
        <v>4.8313165155295317E-4</v>
      </c>
      <c r="AT31" s="35">
        <f t="shared" si="22"/>
        <v>2.4210598135014421E-3</v>
      </c>
      <c r="AU31" s="35">
        <f t="shared" si="23"/>
        <v>1.8686878340661271E-3</v>
      </c>
      <c r="AV31" s="35">
        <f t="shared" si="24"/>
        <v>3.5854259436233636E-3</v>
      </c>
      <c r="AW31" s="35">
        <f t="shared" si="25"/>
        <v>4.0525280175853088E-3</v>
      </c>
      <c r="AX31" s="35">
        <f t="shared" si="26"/>
        <v>3.454087966343979E-3</v>
      </c>
      <c r="AY31" s="35">
        <f t="shared" si="27"/>
        <v>5.1417728702924988E-3</v>
      </c>
      <c r="AZ31" s="35">
        <f t="shared" si="28"/>
        <v>5.1328636203056555E-3</v>
      </c>
      <c r="BA31" s="35">
        <f t="shared" si="29"/>
        <v>4.5027175339406329E-3</v>
      </c>
      <c r="BB31" s="35">
        <f t="shared" si="30"/>
        <v>3.2873495468408024E-3</v>
      </c>
      <c r="BC31" s="35">
        <f t="shared" si="31"/>
        <v>3.0153103312046195E-3</v>
      </c>
      <c r="BD31" s="35">
        <f t="shared" si="32"/>
        <v>1.4173104681809037E-3</v>
      </c>
      <c r="BE31" s="35">
        <f t="shared" si="33"/>
        <v>1.4389813041781215E-3</v>
      </c>
      <c r="BF31" s="35">
        <f t="shared" si="34"/>
        <v>2.9264416079768005E-3</v>
      </c>
      <c r="BG31" s="35">
        <f t="shared" si="35"/>
        <v>3.0244992345269807E-3</v>
      </c>
      <c r="BH31" s="35">
        <f t="shared" si="36"/>
        <v>2.3556067406789384E-3</v>
      </c>
      <c r="BI31" s="35">
        <f t="shared" si="37"/>
        <v>1.4289451361261527E-3</v>
      </c>
      <c r="BJ31" s="35">
        <f t="shared" si="38"/>
        <v>1.2339098157715643E-3</v>
      </c>
      <c r="BL31" s="1">
        <f t="shared" si="39"/>
        <v>230.45497726123398</v>
      </c>
      <c r="BM31" s="1">
        <f t="shared" si="40"/>
        <v>124.73121889959349</v>
      </c>
      <c r="BN31" s="1">
        <f t="shared" si="41"/>
        <v>284.40874334437723</v>
      </c>
      <c r="BO31" s="1">
        <f t="shared" si="42"/>
        <v>290.95629628180205</v>
      </c>
      <c r="BP31" s="1">
        <f t="shared" si="43"/>
        <v>348.18905740916131</v>
      </c>
      <c r="BQ31" s="1">
        <f t="shared" si="44"/>
        <v>411.09772233681502</v>
      </c>
      <c r="BR31" s="1">
        <f t="shared" si="45"/>
        <v>383.13295689677381</v>
      </c>
      <c r="BS31" s="1">
        <f t="shared" si="46"/>
        <v>471.59423863629854</v>
      </c>
      <c r="BT31" s="1">
        <f t="shared" si="47"/>
        <v>493.26274797948247</v>
      </c>
      <c r="BU31" s="1">
        <f t="shared" si="48"/>
        <v>475.73191040489525</v>
      </c>
      <c r="BV31" s="1">
        <f t="shared" si="49"/>
        <v>409.44281488533824</v>
      </c>
      <c r="BW31" s="1">
        <f t="shared" si="50"/>
        <v>400.77187467413717</v>
      </c>
      <c r="BX31" s="1">
        <f t="shared" si="51"/>
        <v>272.72012921123854</v>
      </c>
      <c r="BY31" s="1">
        <f t="shared" si="52"/>
        <v>281.83159448725934</v>
      </c>
      <c r="BZ31" s="1">
        <f t="shared" si="53"/>
        <v>411.30607324461965</v>
      </c>
      <c r="CA31" s="1">
        <f t="shared" si="54"/>
        <v>380.24085394727433</v>
      </c>
      <c r="CB31" s="1">
        <f t="shared" si="55"/>
        <v>341.05566990422494</v>
      </c>
      <c r="CC31" s="1">
        <f t="shared" si="56"/>
        <v>279.623212673799</v>
      </c>
      <c r="CD31" s="1">
        <f t="shared" si="57"/>
        <v>265.69932695380078</v>
      </c>
    </row>
    <row r="32" spans="1:82">
      <c r="A32" s="20" t="s">
        <v>30</v>
      </c>
      <c r="B32" s="13">
        <f>('Participaciones reales'!B33*1000000/' Población (ENOE)'!B33)</f>
        <v>4727.4652550466644</v>
      </c>
      <c r="C32" s="13">
        <f>('Participaciones reales'!C33*1000000/' Población (ENOE)'!C33)</f>
        <v>5207.6604074876568</v>
      </c>
      <c r="D32" s="13">
        <f>('Participaciones reales'!D33*1000000/' Población (ENOE)'!D33)</f>
        <v>5032.2453618015998</v>
      </c>
      <c r="E32" s="13">
        <f>('Participaciones reales'!E33*1000000/' Población (ENOE)'!E33)</f>
        <v>5961.2251077340015</v>
      </c>
      <c r="F32" s="13">
        <f>('Participaciones reales'!F33*1000000/' Población (ENOE)'!F33)</f>
        <v>5217.4305496070801</v>
      </c>
      <c r="G32" s="13">
        <f>('Participaciones reales'!G33*1000000/' Población (ENOE)'!G33)</f>
        <v>5806.7837743854589</v>
      </c>
      <c r="H32" s="13">
        <f>('Participaciones reales'!H33*1000000/' Población (ENOE)'!H33)</f>
        <v>5955.2617415480481</v>
      </c>
      <c r="I32" s="13">
        <f>('Participaciones reales'!I33*1000000/' Población (ENOE)'!I33)</f>
        <v>5794.6292746728614</v>
      </c>
      <c r="J32" s="13">
        <f>('Participaciones reales'!J33*1000000/' Población (ENOE)'!J33)</f>
        <v>5838.9559940681938</v>
      </c>
      <c r="K32" s="13">
        <f>('Participaciones reales'!K33*1000000/' Población (ENOE)'!K33)</f>
        <v>6096.2453909014503</v>
      </c>
      <c r="L32" s="13">
        <f>('Participaciones reales'!L33*1000000/' Población (ENOE)'!L33)</f>
        <v>5948.918385449364</v>
      </c>
      <c r="M32" s="13">
        <f>('Participaciones reales'!M33*1000000/' Población (ENOE)'!M33)</f>
        <v>6100.9646671514929</v>
      </c>
      <c r="N32" s="13">
        <f>('Participaciones reales'!N33*1000000/' Población (ENOE)'!N33)</f>
        <v>6251.0568480669453</v>
      </c>
      <c r="O32" s="13">
        <f>('Participaciones reales'!O33*1000000/' Población (ENOE)'!O33)</f>
        <v>6309.0376293205754</v>
      </c>
      <c r="P32" s="13">
        <f>('Participaciones reales'!P33*1000000/' Población (ENOE)'!P33)</f>
        <v>6229.6536208824291</v>
      </c>
      <c r="Q32" s="13">
        <f>('Participaciones reales'!Q33*1000000/' Población (ENOE)'!Q33)</f>
        <v>5861.9585848551296</v>
      </c>
      <c r="R32" s="13">
        <f>('Participaciones reales'!R33*1000000/' Población (ENOE)'!R33)</f>
        <v>5909.3732508805479</v>
      </c>
      <c r="S32" s="13">
        <f>('Participaciones reales'!S33*1000000/' Población (ENOE)'!S33)</f>
        <v>5637.959022633212</v>
      </c>
      <c r="T32" s="13">
        <f>('Participaciones reales'!T33*1000000/' Población (ENOE)'!T33)</f>
        <v>6235.976011752352</v>
      </c>
      <c r="U32" s="10"/>
      <c r="V32" s="22">
        <f t="shared" si="0"/>
        <v>1.5504857248512138E-2</v>
      </c>
      <c r="X32" s="18">
        <f t="shared" si="1"/>
        <v>178.36631115346881</v>
      </c>
      <c r="Y32" s="18">
        <f t="shared" si="2"/>
        <v>186.97582796750703</v>
      </c>
      <c r="Z32" s="18">
        <f t="shared" si="3"/>
        <v>128.77910215975498</v>
      </c>
      <c r="AA32" s="18">
        <f t="shared" si="4"/>
        <v>131.77321444814243</v>
      </c>
      <c r="AB32" s="18">
        <f t="shared" si="5"/>
        <v>151.41738908242951</v>
      </c>
      <c r="AC32" s="18">
        <f t="shared" si="6"/>
        <v>229.50197448486051</v>
      </c>
      <c r="AD32" s="18">
        <f t="shared" si="7"/>
        <v>261.34221161057849</v>
      </c>
      <c r="AE32" s="18">
        <f t="shared" si="8"/>
        <v>218.84593189826046</v>
      </c>
      <c r="AF32" s="18">
        <f t="shared" si="9"/>
        <v>1.0855969069898492</v>
      </c>
      <c r="AG32" s="18">
        <f t="shared" si="10"/>
        <v>21.576094743018984</v>
      </c>
      <c r="AH32" s="18">
        <f t="shared" si="11"/>
        <v>309.07210530797147</v>
      </c>
      <c r="AI32" s="18">
        <f t="shared" si="12"/>
        <v>330.64066739816371</v>
      </c>
      <c r="AJ32" s="18">
        <f t="shared" si="13"/>
        <v>391.53414859506211</v>
      </c>
      <c r="AK32" s="18">
        <f t="shared" si="14"/>
        <v>499.09793586813157</v>
      </c>
      <c r="AL32" s="18">
        <f t="shared" si="15"/>
        <v>483.06735709168333</v>
      </c>
      <c r="AM32" s="18">
        <f t="shared" si="16"/>
        <v>229.71451800838349</v>
      </c>
      <c r="AN32" s="18">
        <f t="shared" si="17"/>
        <v>374.67175041200426</v>
      </c>
      <c r="AO32" s="18">
        <f t="shared" si="18"/>
        <v>1142.577400540109</v>
      </c>
      <c r="AP32" s="18">
        <f t="shared" si="19"/>
        <v>740.26847467213884</v>
      </c>
      <c r="AR32" s="35">
        <f t="shared" si="20"/>
        <v>2.5870431038628656E-4</v>
      </c>
      <c r="AS32" s="35">
        <f t="shared" si="21"/>
        <v>2.3468735999884212E-4</v>
      </c>
      <c r="AT32" s="35">
        <f t="shared" si="22"/>
        <v>1.2043107805106473E-4</v>
      </c>
      <c r="AU32" s="35">
        <f t="shared" si="23"/>
        <v>9.0165214748087831E-5</v>
      </c>
      <c r="AV32" s="35">
        <f t="shared" si="24"/>
        <v>1.6359338861524894E-4</v>
      </c>
      <c r="AW32" s="35">
        <f t="shared" si="25"/>
        <v>3.0670748957357095E-4</v>
      </c>
      <c r="AX32" s="35">
        <f t="shared" si="26"/>
        <v>3.7984173746285712E-4</v>
      </c>
      <c r="AY32" s="35">
        <f t="shared" si="27"/>
        <v>2.795505764862442E-4</v>
      </c>
      <c r="AZ32" s="35">
        <f t="shared" si="28"/>
        <v>6.5210294943433994E-9</v>
      </c>
      <c r="BA32" s="35">
        <f t="shared" si="29"/>
        <v>2.3709847921955745E-6</v>
      </c>
      <c r="BB32" s="35">
        <f t="shared" si="30"/>
        <v>4.8386308619193771E-4</v>
      </c>
      <c r="BC32" s="35">
        <f t="shared" si="31"/>
        <v>5.2536659817295722E-4</v>
      </c>
      <c r="BD32" s="35">
        <f t="shared" si="32"/>
        <v>6.9611883576388271E-4</v>
      </c>
      <c r="BE32" s="35">
        <f t="shared" si="33"/>
        <v>1.0932993326998491E-3</v>
      </c>
      <c r="BF32" s="35">
        <f t="shared" si="34"/>
        <v>1.0520094898741554E-3</v>
      </c>
      <c r="BG32" s="35">
        <f t="shared" si="35"/>
        <v>2.786844266478012E-4</v>
      </c>
      <c r="BH32" s="35">
        <f t="shared" si="36"/>
        <v>7.1277596725628312E-4</v>
      </c>
      <c r="BI32" s="35">
        <f t="shared" si="37"/>
        <v>6.4227623115884792E-3</v>
      </c>
      <c r="BJ32" s="35">
        <f t="shared" si="38"/>
        <v>2.3733710700866773E-3</v>
      </c>
      <c r="BL32" s="1">
        <f t="shared" si="39"/>
        <v>-76.037911190719228</v>
      </c>
      <c r="BM32" s="1">
        <f t="shared" si="40"/>
        <v>-79.778801160944525</v>
      </c>
      <c r="BN32" s="1">
        <f t="shared" si="41"/>
        <v>-55.224411340800074</v>
      </c>
      <c r="BO32" s="1">
        <f t="shared" si="42"/>
        <v>-56.605031011198975</v>
      </c>
      <c r="BP32" s="1">
        <f t="shared" si="43"/>
        <v>66.732831257114725</v>
      </c>
      <c r="BQ32" s="1">
        <f t="shared" si="44"/>
        <v>101.6945889562663</v>
      </c>
      <c r="BR32" s="1">
        <f t="shared" si="45"/>
        <v>116.06524592880307</v>
      </c>
      <c r="BS32" s="1">
        <f t="shared" si="46"/>
        <v>96.884845770406201</v>
      </c>
      <c r="BT32" s="1">
        <f t="shared" si="47"/>
        <v>0.47151258017987785</v>
      </c>
      <c r="BU32" s="1">
        <f t="shared" si="48"/>
        <v>9.3870001419246538</v>
      </c>
      <c r="BV32" s="1">
        <f t="shared" si="49"/>
        <v>-130.85769205536687</v>
      </c>
      <c r="BW32" s="1">
        <f t="shared" si="50"/>
        <v>-139.83946014802154</v>
      </c>
      <c r="BX32" s="1">
        <f t="shared" si="51"/>
        <v>-164.92828425596196</v>
      </c>
      <c r="BY32" s="1">
        <f t="shared" si="52"/>
        <v>-208.6088165056793</v>
      </c>
      <c r="BZ32" s="1">
        <f t="shared" si="53"/>
        <v>-202.05691996324745</v>
      </c>
      <c r="CA32" s="1">
        <f t="shared" si="54"/>
        <v>-97.858622001052424</v>
      </c>
      <c r="CB32" s="1">
        <f t="shared" si="55"/>
        <v>-157.76764615440786</v>
      </c>
      <c r="CC32" s="1">
        <f t="shared" si="56"/>
        <v>-451.83809102838512</v>
      </c>
      <c r="CD32" s="1">
        <f t="shared" si="57"/>
        <v>-303.79964220115971</v>
      </c>
    </row>
    <row r="33" spans="1:82">
      <c r="A33" s="20" t="s">
        <v>31</v>
      </c>
      <c r="B33" s="13">
        <f>('Participaciones reales'!B34*1000000/' Población (ENOE)'!B34)</f>
        <v>4361.8355662141321</v>
      </c>
      <c r="C33" s="13">
        <f>('Participaciones reales'!C34*1000000/' Población (ENOE)'!C34)</f>
        <v>4542.7846203935724</v>
      </c>
      <c r="D33" s="13">
        <f>('Participaciones reales'!D34*1000000/' Población (ENOE)'!D34)</f>
        <v>4484.0064304208909</v>
      </c>
      <c r="E33" s="13">
        <f>('Participaciones reales'!E34*1000000/' Población (ENOE)'!E34)</f>
        <v>5265.4714548203219</v>
      </c>
      <c r="F33" s="13">
        <f>('Participaciones reales'!F34*1000000/' Población (ENOE)'!F34)</f>
        <v>4340.5028538826673</v>
      </c>
      <c r="G33" s="13">
        <f>('Participaciones reales'!G34*1000000/' Población (ENOE)'!G34)</f>
        <v>4816.6599669079933</v>
      </c>
      <c r="H33" s="13">
        <f>('Participaciones reales'!H34*1000000/' Población (ENOE)'!H34)</f>
        <v>5090.396247080057</v>
      </c>
      <c r="I33" s="13">
        <f>('Participaciones reales'!I34*1000000/' Población (ENOE)'!I34)</f>
        <v>4835.021490631776</v>
      </c>
      <c r="J33" s="13">
        <f>('Participaciones reales'!J34*1000000/' Población (ENOE)'!J34)</f>
        <v>5135.1390749469747</v>
      </c>
      <c r="K33" s="13">
        <f>('Participaciones reales'!K34*1000000/' Población (ENOE)'!K34)</f>
        <v>5379.4122928258557</v>
      </c>
      <c r="L33" s="13">
        <f>('Participaciones reales'!L34*1000000/' Población (ENOE)'!L34)</f>
        <v>5192.8610049553308</v>
      </c>
      <c r="M33" s="13">
        <f>('Participaciones reales'!M34*1000000/' Población (ENOE)'!M34)</f>
        <v>5309.5796947146428</v>
      </c>
      <c r="N33" s="13">
        <f>('Participaciones reales'!N34*1000000/' Población (ENOE)'!N34)</f>
        <v>5862.9693999288083</v>
      </c>
      <c r="O33" s="13">
        <f>('Participaciones reales'!O34*1000000/' Población (ENOE)'!O34)</f>
        <v>6168.5943766562896</v>
      </c>
      <c r="P33" s="13">
        <f>('Participaciones reales'!P34*1000000/' Población (ENOE)'!P34)</f>
        <v>6096.4295336066152</v>
      </c>
      <c r="Q33" s="13">
        <f>('Participaciones reales'!Q34*1000000/' Población (ENOE)'!Q34)</f>
        <v>5633.8574270653526</v>
      </c>
      <c r="R33" s="13">
        <f>('Participaciones reales'!R34*1000000/' Población (ENOE)'!R34)</f>
        <v>6449.9944651225887</v>
      </c>
      <c r="S33" s="13">
        <f>('Participaciones reales'!S34*1000000/' Población (ENOE)'!S34)</f>
        <v>6156.1543834635286</v>
      </c>
      <c r="T33" s="13">
        <f>('Participaciones reales'!T34*1000000/' Población (ENOE)'!T34)</f>
        <v>6417.3045313709463</v>
      </c>
      <c r="U33" s="10"/>
      <c r="V33" s="22">
        <f t="shared" si="0"/>
        <v>2.1682000378509869E-2</v>
      </c>
      <c r="X33" s="18">
        <f t="shared" si="1"/>
        <v>543.99599998600115</v>
      </c>
      <c r="Y33" s="18">
        <f t="shared" si="2"/>
        <v>851.85161506159147</v>
      </c>
      <c r="Z33" s="18">
        <f t="shared" si="3"/>
        <v>677.01803354046388</v>
      </c>
      <c r="AA33" s="18">
        <f t="shared" si="4"/>
        <v>827.52686736182204</v>
      </c>
      <c r="AB33" s="18">
        <f t="shared" si="5"/>
        <v>725.51030664198333</v>
      </c>
      <c r="AC33" s="18">
        <f t="shared" si="6"/>
        <v>760.62183299260505</v>
      </c>
      <c r="AD33" s="18">
        <f t="shared" si="7"/>
        <v>603.5232828574126</v>
      </c>
      <c r="AE33" s="18">
        <f t="shared" si="8"/>
        <v>740.76185214282486</v>
      </c>
      <c r="AF33" s="18">
        <f t="shared" si="9"/>
        <v>702.73132221422929</v>
      </c>
      <c r="AG33" s="18">
        <f t="shared" si="10"/>
        <v>695.25700333257555</v>
      </c>
      <c r="AH33" s="18">
        <f t="shared" si="11"/>
        <v>1065.1294858020046</v>
      </c>
      <c r="AI33" s="18">
        <f t="shared" si="12"/>
        <v>1122.0256398350139</v>
      </c>
      <c r="AJ33" s="18">
        <f t="shared" si="13"/>
        <v>779.62159673319911</v>
      </c>
      <c r="AK33" s="18">
        <f t="shared" si="14"/>
        <v>639.54118853241744</v>
      </c>
      <c r="AL33" s="18">
        <f t="shared" si="15"/>
        <v>616.29144436749721</v>
      </c>
      <c r="AM33" s="18">
        <f t="shared" si="16"/>
        <v>457.81567579816056</v>
      </c>
      <c r="AN33" s="18">
        <f t="shared" si="17"/>
        <v>165.94946383003662</v>
      </c>
      <c r="AO33" s="18">
        <f t="shared" si="18"/>
        <v>624.38203970979248</v>
      </c>
      <c r="AP33" s="18">
        <f t="shared" si="19"/>
        <v>558.93995505354451</v>
      </c>
      <c r="AR33" s="35">
        <f t="shared" si="20"/>
        <v>2.6054229605203278E-3</v>
      </c>
      <c r="AS33" s="35">
        <f t="shared" si="21"/>
        <v>5.571132343693783E-3</v>
      </c>
      <c r="AT33" s="35">
        <f t="shared" si="22"/>
        <v>3.7295071532068248E-3</v>
      </c>
      <c r="AU33" s="35">
        <f t="shared" si="23"/>
        <v>4.0187733486149943E-3</v>
      </c>
      <c r="AV33" s="35">
        <f t="shared" si="24"/>
        <v>4.5059357969739556E-3</v>
      </c>
      <c r="AW33" s="35">
        <f t="shared" si="25"/>
        <v>4.0547093987722028E-3</v>
      </c>
      <c r="AX33" s="35">
        <f t="shared" si="26"/>
        <v>2.3677698188553026E-3</v>
      </c>
      <c r="AY33" s="35">
        <f t="shared" si="27"/>
        <v>3.8325362464930717E-3</v>
      </c>
      <c r="AZ33" s="35">
        <f t="shared" si="28"/>
        <v>3.1027394492377275E-3</v>
      </c>
      <c r="BA33" s="35">
        <f t="shared" si="29"/>
        <v>2.7865527720674619E-3</v>
      </c>
      <c r="BB33" s="35">
        <f t="shared" si="30"/>
        <v>6.5655693094553704E-3</v>
      </c>
      <c r="BC33" s="35">
        <f t="shared" si="31"/>
        <v>6.9321015410843114E-3</v>
      </c>
      <c r="BD33" s="35">
        <f t="shared" si="32"/>
        <v>2.9397959287847976E-3</v>
      </c>
      <c r="BE33" s="35">
        <f t="shared" si="33"/>
        <v>1.8354353625001847E-3</v>
      </c>
      <c r="BF33" s="35">
        <f t="shared" si="34"/>
        <v>1.7491664482452319E-3</v>
      </c>
      <c r="BG33" s="35">
        <f t="shared" si="35"/>
        <v>1.1512949425552938E-3</v>
      </c>
      <c r="BH33" s="35">
        <f t="shared" si="36"/>
        <v>1.2814365675193796E-4</v>
      </c>
      <c r="BI33" s="35">
        <f t="shared" si="37"/>
        <v>1.7601843267038616E-3</v>
      </c>
      <c r="BJ33" s="35">
        <f t="shared" si="38"/>
        <v>1.3154434935128663E-3</v>
      </c>
      <c r="BL33" s="1">
        <f t="shared" si="39"/>
        <v>-222.64267301356514</v>
      </c>
      <c r="BM33" s="1">
        <f t="shared" si="40"/>
        <v>-339.07352756033839</v>
      </c>
      <c r="BN33" s="1">
        <f t="shared" si="41"/>
        <v>-273.83688694117649</v>
      </c>
      <c r="BO33" s="1">
        <f t="shared" si="42"/>
        <v>-333.79822230902971</v>
      </c>
      <c r="BP33" s="1">
        <f t="shared" si="43"/>
        <v>-291.36175592880846</v>
      </c>
      <c r="BQ33" s="1">
        <f t="shared" si="44"/>
        <v>-306.70853047287227</v>
      </c>
      <c r="BR33" s="1">
        <f t="shared" si="45"/>
        <v>-247.69733287696099</v>
      </c>
      <c r="BS33" s="1">
        <f t="shared" si="46"/>
        <v>-299.32400273441152</v>
      </c>
      <c r="BT33" s="1">
        <f t="shared" si="47"/>
        <v>-286.03874495552265</v>
      </c>
      <c r="BU33" s="1">
        <f t="shared" si="48"/>
        <v>-283.96738829166492</v>
      </c>
      <c r="BV33" s="1">
        <f t="shared" si="49"/>
        <v>-420.76818374158535</v>
      </c>
      <c r="BW33" s="1">
        <f t="shared" si="50"/>
        <v>-442.0715859073922</v>
      </c>
      <c r="BX33" s="1">
        <f t="shared" si="51"/>
        <v>-317.88952658868277</v>
      </c>
      <c r="BY33" s="1">
        <f t="shared" si="52"/>
        <v>-264.27480498891214</v>
      </c>
      <c r="BZ33" s="1">
        <f t="shared" si="53"/>
        <v>-254.97119972604537</v>
      </c>
      <c r="CA33" s="1">
        <f t="shared" si="54"/>
        <v>-191.16093707677925</v>
      </c>
      <c r="CB33" s="1">
        <f t="shared" si="55"/>
        <v>73.014295385078825</v>
      </c>
      <c r="CC33" s="1">
        <f t="shared" si="56"/>
        <v>-258.27869136422441</v>
      </c>
      <c r="CD33" s="1">
        <f t="shared" si="57"/>
        <v>-232.74949517582465</v>
      </c>
    </row>
    <row r="34" spans="1:82">
      <c r="A34" s="20" t="s">
        <v>32</v>
      </c>
      <c r="B34" s="13">
        <f>('Participaciones reales'!B35*1000000/' Población (ENOE)'!B35)</f>
        <v>4573.178083120014</v>
      </c>
      <c r="C34" s="13">
        <f>('Participaciones reales'!C35*1000000/' Población (ENOE)'!C35)</f>
        <v>5284.2585923895167</v>
      </c>
      <c r="D34" s="13">
        <f>('Participaciones reales'!D35*1000000/' Población (ENOE)'!D35)</f>
        <v>5053.3555097867829</v>
      </c>
      <c r="E34" s="13">
        <f>('Participaciones reales'!E35*1000000/' Población (ENOE)'!E35)</f>
        <v>5943.6868306152428</v>
      </c>
      <c r="F34" s="13">
        <f>('Participaciones reales'!F35*1000000/' Población (ENOE)'!F35)</f>
        <v>4932.4117448543839</v>
      </c>
      <c r="G34" s="13">
        <f>('Participaciones reales'!G35*1000000/' Población (ENOE)'!G35)</f>
        <v>5221.2360586400991</v>
      </c>
      <c r="H34" s="13">
        <f>('Participaciones reales'!H35*1000000/' Población (ENOE)'!H35)</f>
        <v>5343.2728855440255</v>
      </c>
      <c r="I34" s="13">
        <f>('Participaciones reales'!I35*1000000/' Población (ENOE)'!I35)</f>
        <v>5277.7727085523884</v>
      </c>
      <c r="J34" s="13">
        <f>('Participaciones reales'!J35*1000000/' Población (ENOE)'!J35)</f>
        <v>5607.2568200683882</v>
      </c>
      <c r="K34" s="13">
        <f>('Participaciones reales'!K35*1000000/' Población (ENOE)'!K35)</f>
        <v>5853.0898480094756</v>
      </c>
      <c r="L34" s="13">
        <f>('Participaciones reales'!L35*1000000/' Población (ENOE)'!L35)</f>
        <v>5960.8547645954395</v>
      </c>
      <c r="M34" s="13">
        <f>('Participaciones reales'!M35*1000000/' Población (ENOE)'!M35)</f>
        <v>5927.0748203140356</v>
      </c>
      <c r="N34" s="13">
        <f>('Participaciones reales'!N35*1000000/' Población (ENOE)'!N35)</f>
        <v>6275.171430241965</v>
      </c>
      <c r="O34" s="13">
        <f>('Participaciones reales'!O35*1000000/' Población (ENOE)'!O35)</f>
        <v>6472.1180453178995</v>
      </c>
      <c r="P34" s="13">
        <f>('Participaciones reales'!P35*1000000/' Población (ENOE)'!P35)</f>
        <v>6228.6942279742998</v>
      </c>
      <c r="Q34" s="13">
        <f>('Participaciones reales'!Q35*1000000/' Población (ENOE)'!Q35)</f>
        <v>5627.9999601253721</v>
      </c>
      <c r="R34" s="13">
        <f>('Participaciones reales'!R35*1000000/' Población (ENOE)'!R35)</f>
        <v>5738.8064842287877</v>
      </c>
      <c r="S34" s="13">
        <f>('Participaciones reales'!S35*1000000/' Población (ENOE)'!S35)</f>
        <v>6446.3280277384019</v>
      </c>
      <c r="T34" s="13">
        <f>('Participaciones reales'!T35*1000000/' Población (ENOE)'!T35)</f>
        <v>6721.4581901429037</v>
      </c>
      <c r="U34" s="10"/>
      <c r="V34" s="22">
        <f t="shared" si="0"/>
        <v>2.1624761279625204E-2</v>
      </c>
      <c r="X34" s="18">
        <f t="shared" si="1"/>
        <v>332.65348308011926</v>
      </c>
      <c r="Y34" s="18">
        <f t="shared" si="2"/>
        <v>110.37764306564713</v>
      </c>
      <c r="Z34" s="18">
        <f t="shared" si="3"/>
        <v>107.66895417457181</v>
      </c>
      <c r="AA34" s="18">
        <f t="shared" si="4"/>
        <v>149.31149156690117</v>
      </c>
      <c r="AB34" s="18">
        <f t="shared" si="5"/>
        <v>133.60141567026676</v>
      </c>
      <c r="AC34" s="18">
        <f t="shared" si="6"/>
        <v>356.0457412604992</v>
      </c>
      <c r="AD34" s="18">
        <f t="shared" si="7"/>
        <v>350.64664439344415</v>
      </c>
      <c r="AE34" s="18">
        <f t="shared" si="8"/>
        <v>298.0106342222125</v>
      </c>
      <c r="AF34" s="18">
        <f t="shared" si="9"/>
        <v>230.61357709281583</v>
      </c>
      <c r="AG34" s="18">
        <f t="shared" si="10"/>
        <v>221.57944814895563</v>
      </c>
      <c r="AH34" s="18">
        <f t="shared" si="11"/>
        <v>297.13572616189595</v>
      </c>
      <c r="AI34" s="18">
        <f t="shared" si="12"/>
        <v>504.53051423562101</v>
      </c>
      <c r="AJ34" s="18">
        <f t="shared" si="13"/>
        <v>367.41956642004243</v>
      </c>
      <c r="AK34" s="18">
        <f t="shared" si="14"/>
        <v>336.01751987080752</v>
      </c>
      <c r="AL34" s="18">
        <f t="shared" si="15"/>
        <v>484.02674999981264</v>
      </c>
      <c r="AM34" s="18">
        <f t="shared" si="16"/>
        <v>463.673142738141</v>
      </c>
      <c r="AN34" s="18">
        <f t="shared" si="17"/>
        <v>545.23851706376445</v>
      </c>
      <c r="AO34" s="18">
        <f t="shared" si="18"/>
        <v>334.20839543491911</v>
      </c>
      <c r="AP34" s="18">
        <f t="shared" si="19"/>
        <v>254.78629628158706</v>
      </c>
      <c r="AR34" s="35">
        <f t="shared" si="20"/>
        <v>9.29915740964216E-4</v>
      </c>
      <c r="AS34" s="35">
        <f t="shared" si="21"/>
        <v>8.0606332310682288E-5</v>
      </c>
      <c r="AT34" s="35">
        <f t="shared" si="22"/>
        <v>8.3833530406162237E-5</v>
      </c>
      <c r="AU34" s="35">
        <f t="shared" si="23"/>
        <v>1.1610363987870266E-4</v>
      </c>
      <c r="AV34" s="35">
        <f t="shared" si="24"/>
        <v>1.3472222760462817E-4</v>
      </c>
      <c r="AW34" s="35">
        <f t="shared" si="25"/>
        <v>8.2078008270820868E-4</v>
      </c>
      <c r="AX34" s="35">
        <f t="shared" si="26"/>
        <v>7.6197919225346096E-4</v>
      </c>
      <c r="AY34" s="35">
        <f t="shared" si="27"/>
        <v>5.6907090397016128E-4</v>
      </c>
      <c r="AZ34" s="35">
        <f t="shared" si="28"/>
        <v>3.0639006591974473E-4</v>
      </c>
      <c r="BA34" s="35">
        <f t="shared" si="29"/>
        <v>2.6041726638094181E-4</v>
      </c>
      <c r="BB34" s="35">
        <f t="shared" si="30"/>
        <v>4.4632302141337589E-4</v>
      </c>
      <c r="BC34" s="35">
        <f t="shared" si="31"/>
        <v>1.258757821139005E-3</v>
      </c>
      <c r="BD34" s="35">
        <f t="shared" si="32"/>
        <v>6.1067888062477712E-4</v>
      </c>
      <c r="BE34" s="35">
        <f t="shared" si="33"/>
        <v>4.8319799860584948E-4</v>
      </c>
      <c r="BF34" s="35">
        <f t="shared" si="34"/>
        <v>1.0563529692510947E-3</v>
      </c>
      <c r="BG34" s="35">
        <f t="shared" si="35"/>
        <v>1.1821565869092651E-3</v>
      </c>
      <c r="BH34" s="35">
        <f t="shared" si="36"/>
        <v>1.5537555547750594E-3</v>
      </c>
      <c r="BI34" s="35">
        <f t="shared" si="37"/>
        <v>4.8187502461342034E-4</v>
      </c>
      <c r="BJ34" s="35">
        <f t="shared" si="38"/>
        <v>2.6108712912725535E-4</v>
      </c>
      <c r="BL34" s="1">
        <f t="shared" si="39"/>
        <v>-139.4568698394491</v>
      </c>
      <c r="BM34" s="1">
        <f t="shared" si="40"/>
        <v>-47.44261757740437</v>
      </c>
      <c r="BN34" s="1">
        <f t="shared" si="41"/>
        <v>-46.268852653193079</v>
      </c>
      <c r="BO34" s="1">
        <f t="shared" si="42"/>
        <v>-64.044057125563398</v>
      </c>
      <c r="BP34" s="1">
        <f t="shared" si="43"/>
        <v>-57.250456081362209</v>
      </c>
      <c r="BQ34" s="1">
        <f t="shared" si="44"/>
        <v>-149.58454792201661</v>
      </c>
      <c r="BR34" s="1">
        <f t="shared" si="45"/>
        <v>-147.49554757914493</v>
      </c>
      <c r="BS34" s="1">
        <f t="shared" si="46"/>
        <v>-125.90236078860708</v>
      </c>
      <c r="BT34" s="1">
        <f t="shared" si="47"/>
        <v>-98.149431374156748</v>
      </c>
      <c r="BU34" s="1">
        <f t="shared" si="48"/>
        <v>-94.453940030587759</v>
      </c>
      <c r="BV34" s="1">
        <f t="shared" si="49"/>
        <v>-125.93115443306102</v>
      </c>
      <c r="BW34" s="1">
        <f t="shared" si="50"/>
        <v>-210.28655224396118</v>
      </c>
      <c r="BX34" s="1">
        <f t="shared" si="51"/>
        <v>-155.07152047246657</v>
      </c>
      <c r="BY34" s="1">
        <f t="shared" si="52"/>
        <v>-142.26857882107203</v>
      </c>
      <c r="BZ34" s="1">
        <f t="shared" si="53"/>
        <v>-202.44242930685175</v>
      </c>
      <c r="CA34" s="1">
        <f t="shared" si="54"/>
        <v>-193.50473159927418</v>
      </c>
      <c r="CB34" s="1">
        <f t="shared" si="55"/>
        <v>-226.2105874029873</v>
      </c>
      <c r="CC34" s="1">
        <f t="shared" si="56"/>
        <v>-141.50754940831038</v>
      </c>
      <c r="CD34" s="1">
        <f t="shared" si="57"/>
        <v>-108.6066037237532</v>
      </c>
    </row>
    <row r="35" spans="1:82">
      <c r="A35" s="20" t="s">
        <v>33</v>
      </c>
      <c r="B35" s="13">
        <f>('Participaciones reales'!B36*1000000/' Población (ENOE)'!B36)</f>
        <v>4902.3405420310819</v>
      </c>
      <c r="C35" s="13">
        <f>('Participaciones reales'!C36*1000000/' Población (ENOE)'!C36)</f>
        <v>5604.0345619519449</v>
      </c>
      <c r="D35" s="13">
        <f>('Participaciones reales'!D36*1000000/' Población (ENOE)'!D36)</f>
        <v>5262.5292819340402</v>
      </c>
      <c r="E35" s="13">
        <f>('Participaciones reales'!E36*1000000/' Población (ENOE)'!E36)</f>
        <v>6345.8071079472566</v>
      </c>
      <c r="F35" s="13">
        <f>('Participaciones reales'!F36*1000000/' Población (ENOE)'!F36)</f>
        <v>5528.1274596113217</v>
      </c>
      <c r="G35" s="13">
        <f>('Participaciones reales'!G36*1000000/' Población (ENOE)'!G36)</f>
        <v>6081.2547958525593</v>
      </c>
      <c r="H35" s="13">
        <f>('Participaciones reales'!H36*1000000/' Población (ENOE)'!H36)</f>
        <v>5932.1198461792028</v>
      </c>
      <c r="I35" s="13">
        <f>('Participaciones reales'!I36*1000000/' Población (ENOE)'!I36)</f>
        <v>5670.6467219989199</v>
      </c>
      <c r="J35" s="13">
        <f>('Participaciones reales'!J36*1000000/' Población (ENOE)'!J36)</f>
        <v>6334.8181352111233</v>
      </c>
      <c r="K35" s="13">
        <f>('Participaciones reales'!K36*1000000/' Población (ENOE)'!K36)</f>
        <v>6492.7414668180636</v>
      </c>
      <c r="L35" s="13">
        <f>('Participaciones reales'!L36*1000000/' Población (ENOE)'!L36)</f>
        <v>6439.7756376181014</v>
      </c>
      <c r="M35" s="13">
        <f>('Participaciones reales'!M36*1000000/' Población (ENOE)'!M36)</f>
        <v>6566.8912900696587</v>
      </c>
      <c r="N35" s="13">
        <f>('Participaciones reales'!N36*1000000/' Población (ENOE)'!N36)</f>
        <v>6630.6419228270461</v>
      </c>
      <c r="O35" s="13">
        <f>('Participaciones reales'!O36*1000000/' Población (ENOE)'!O36)</f>
        <v>6838.0770201041878</v>
      </c>
      <c r="P35" s="13">
        <f>('Participaciones reales'!P36*1000000/' Población (ENOE)'!P36)</f>
        <v>6622.0172894613006</v>
      </c>
      <c r="Q35" s="13">
        <f>('Participaciones reales'!Q36*1000000/' Población (ENOE)'!Q36)</f>
        <v>5754.5173840960597</v>
      </c>
      <c r="R35" s="13">
        <f>('Participaciones reales'!R36*1000000/' Población (ENOE)'!R36)</f>
        <v>5627.3254246416127</v>
      </c>
      <c r="S35" s="13">
        <f>('Participaciones reales'!S36*1000000/' Población (ENOE)'!S36)</f>
        <v>7032.8272200248066</v>
      </c>
      <c r="T35" s="13">
        <f>('Participaciones reales'!T36*1000000/' Población (ENOE)'!T36)</f>
        <v>6207.0964494800837</v>
      </c>
      <c r="U35" s="10"/>
      <c r="V35" s="22">
        <f t="shared" si="0"/>
        <v>1.3196339472972829E-2</v>
      </c>
      <c r="X35" s="18">
        <f t="shared" si="1"/>
        <v>3.4910241690513431</v>
      </c>
      <c r="Y35" s="18">
        <f t="shared" si="2"/>
        <v>209.39832649678101</v>
      </c>
      <c r="Z35" s="18">
        <f t="shared" si="3"/>
        <v>101.50481797268549</v>
      </c>
      <c r="AA35" s="18">
        <f t="shared" si="4"/>
        <v>252.80878576511259</v>
      </c>
      <c r="AB35" s="18">
        <f t="shared" si="5"/>
        <v>462.11429908667105</v>
      </c>
      <c r="AC35" s="18">
        <f t="shared" si="6"/>
        <v>503.97299595196091</v>
      </c>
      <c r="AD35" s="18">
        <f t="shared" si="7"/>
        <v>238.20031624173316</v>
      </c>
      <c r="AE35" s="18">
        <f t="shared" si="8"/>
        <v>94.863379224319033</v>
      </c>
      <c r="AF35" s="18">
        <f t="shared" si="9"/>
        <v>496.94773804991928</v>
      </c>
      <c r="AG35" s="18">
        <f t="shared" si="10"/>
        <v>418.07217065963232</v>
      </c>
      <c r="AH35" s="18">
        <f t="shared" si="11"/>
        <v>181.78514686076596</v>
      </c>
      <c r="AI35" s="18">
        <f t="shared" si="12"/>
        <v>135.28595552000206</v>
      </c>
      <c r="AJ35" s="18">
        <f t="shared" si="13"/>
        <v>11.949073834961382</v>
      </c>
      <c r="AK35" s="18">
        <f t="shared" si="14"/>
        <v>29.94145491548079</v>
      </c>
      <c r="AL35" s="18">
        <f t="shared" si="15"/>
        <v>90.703688512811823</v>
      </c>
      <c r="AM35" s="18">
        <f t="shared" si="16"/>
        <v>337.15571876745344</v>
      </c>
      <c r="AN35" s="18">
        <f t="shared" si="17"/>
        <v>656.71957665093942</v>
      </c>
      <c r="AO35" s="18">
        <f t="shared" si="18"/>
        <v>252.29079685148554</v>
      </c>
      <c r="AP35" s="18">
        <f t="shared" si="19"/>
        <v>769.14803694440707</v>
      </c>
      <c r="AR35" s="35">
        <f t="shared" si="20"/>
        <v>9.5578058794201751E-8</v>
      </c>
      <c r="AS35" s="35">
        <f t="shared" si="21"/>
        <v>2.7352660880707068E-4</v>
      </c>
      <c r="AT35" s="35">
        <f t="shared" si="22"/>
        <v>7.154804381116402E-5</v>
      </c>
      <c r="AU35" s="35">
        <f t="shared" si="23"/>
        <v>3.117275660557848E-4</v>
      </c>
      <c r="AV35" s="35">
        <f t="shared" si="24"/>
        <v>1.4372995862450679E-3</v>
      </c>
      <c r="AW35" s="35">
        <f t="shared" si="25"/>
        <v>1.4115508659568263E-3</v>
      </c>
      <c r="AX35" s="35">
        <f t="shared" si="26"/>
        <v>3.1678985346010027E-4</v>
      </c>
      <c r="AY35" s="35">
        <f t="shared" si="27"/>
        <v>5.3680558099867808E-5</v>
      </c>
      <c r="AZ35" s="35">
        <f t="shared" si="28"/>
        <v>1.2588092594881283E-3</v>
      </c>
      <c r="BA35" s="35">
        <f t="shared" si="29"/>
        <v>8.3552620323585291E-4</v>
      </c>
      <c r="BB35" s="35">
        <f t="shared" si="30"/>
        <v>1.5465006374637438E-4</v>
      </c>
      <c r="BC35" s="35">
        <f t="shared" si="31"/>
        <v>8.1729558585049352E-5</v>
      </c>
      <c r="BD35" s="35">
        <f t="shared" si="32"/>
        <v>6.1142600630902767E-7</v>
      </c>
      <c r="BE35" s="35">
        <f t="shared" si="33"/>
        <v>3.6320476884777748E-6</v>
      </c>
      <c r="BF35" s="35">
        <f t="shared" si="34"/>
        <v>3.4907835036411995E-5</v>
      </c>
      <c r="BG35" s="35">
        <f t="shared" si="35"/>
        <v>6.1145832557905802E-4</v>
      </c>
      <c r="BH35" s="35">
        <f t="shared" si="36"/>
        <v>2.2979804739585545E-3</v>
      </c>
      <c r="BI35" s="35">
        <f t="shared" si="37"/>
        <v>2.5172661571416023E-4</v>
      </c>
      <c r="BJ35" s="35">
        <f t="shared" si="38"/>
        <v>2.5738574328754639E-3</v>
      </c>
      <c r="BL35" s="1">
        <f t="shared" si="39"/>
        <v>-1.5155929595316882</v>
      </c>
      <c r="BM35" s="1">
        <f t="shared" si="40"/>
        <v>92.683109448899543</v>
      </c>
      <c r="BN35" s="1">
        <f t="shared" si="41"/>
        <v>44.513670577685573</v>
      </c>
      <c r="BO35" s="1">
        <f t="shared" si="42"/>
        <v>112.0403536861877</v>
      </c>
      <c r="BP35" s="1">
        <f t="shared" si="43"/>
        <v>209.58089859498952</v>
      </c>
      <c r="BQ35" s="1">
        <f t="shared" si="44"/>
        <v>228.47646278158675</v>
      </c>
      <c r="BR35" s="1">
        <f t="shared" si="45"/>
        <v>105.58337688401602</v>
      </c>
      <c r="BS35" s="1">
        <f t="shared" si="46"/>
        <v>41.547137093911005</v>
      </c>
      <c r="BT35" s="1">
        <f t="shared" si="47"/>
        <v>224.75746015064692</v>
      </c>
      <c r="BU35" s="1">
        <f t="shared" si="48"/>
        <v>187.67574450840658</v>
      </c>
      <c r="BV35" s="1">
        <f t="shared" si="49"/>
        <v>80.084005804898595</v>
      </c>
      <c r="BW35" s="1">
        <f t="shared" si="50"/>
        <v>59.367587853515303</v>
      </c>
      <c r="BX35" s="1">
        <f t="shared" si="51"/>
        <v>-5.1847465187489821</v>
      </c>
      <c r="BY35" s="1">
        <f t="shared" si="52"/>
        <v>13.031960627346811</v>
      </c>
      <c r="BZ35" s="1">
        <f t="shared" si="53"/>
        <v>-39.124767323730886</v>
      </c>
      <c r="CA35" s="1">
        <f t="shared" si="54"/>
        <v>-142.29588390627191</v>
      </c>
      <c r="CB35" s="1">
        <f t="shared" si="55"/>
        <v>-269.75853719600599</v>
      </c>
      <c r="CC35" s="1">
        <f t="shared" si="56"/>
        <v>111.58209635616383</v>
      </c>
      <c r="CD35" s="1">
        <f t="shared" si="57"/>
        <v>-314.90585645355026</v>
      </c>
    </row>
    <row r="36" spans="1:82">
      <c r="A36" s="24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10"/>
      <c r="V36" s="22"/>
      <c r="W36" s="31" t="s">
        <v>74</v>
      </c>
      <c r="X36" s="18">
        <f>SUM(X4:X35)</f>
        <v>31135.570314232828</v>
      </c>
      <c r="Y36" s="18">
        <f t="shared" ref="Y36:AP36" si="58">SUM(Y4:Y35)</f>
        <v>33046.515174889711</v>
      </c>
      <c r="Z36" s="18">
        <f t="shared" si="58"/>
        <v>30658.124003055993</v>
      </c>
      <c r="AA36" s="18">
        <f t="shared" si="58"/>
        <v>31932.194047799341</v>
      </c>
      <c r="AB36" s="18">
        <f t="shared" si="58"/>
        <v>30686.253503106505</v>
      </c>
      <c r="AC36" s="18">
        <f t="shared" si="58"/>
        <v>27783.531613122526</v>
      </c>
      <c r="AD36" s="18">
        <f t="shared" si="58"/>
        <v>24771.352780924266</v>
      </c>
      <c r="AE36" s="18">
        <f t="shared" si="58"/>
        <v>24887.229560265201</v>
      </c>
      <c r="AF36" s="18">
        <f t="shared" si="58"/>
        <v>24228.561403123</v>
      </c>
      <c r="AG36" s="18">
        <f t="shared" si="58"/>
        <v>24084.503555024654</v>
      </c>
      <c r="AH36" s="18">
        <f t="shared" si="58"/>
        <v>35706.582589354293</v>
      </c>
      <c r="AI36" s="18">
        <f t="shared" si="58"/>
        <v>35082.498579761952</v>
      </c>
      <c r="AJ36" s="18">
        <f t="shared" si="58"/>
        <v>26832.679685368494</v>
      </c>
      <c r="AK36" s="18">
        <f t="shared" si="58"/>
        <v>27809.645147244715</v>
      </c>
      <c r="AL36" s="18">
        <f t="shared" si="58"/>
        <v>27384.678365822885</v>
      </c>
      <c r="AM36" s="18">
        <f t="shared" si="58"/>
        <v>27697.94092408198</v>
      </c>
      <c r="AN36" s="18">
        <f t="shared" si="58"/>
        <v>27259.940280504503</v>
      </c>
      <c r="AO36" s="18">
        <f t="shared" si="58"/>
        <v>26715.562551678682</v>
      </c>
      <c r="AP36" s="18">
        <f t="shared" si="58"/>
        <v>28641.903462733851</v>
      </c>
      <c r="AQ36" s="31" t="s">
        <v>74</v>
      </c>
      <c r="AR36" s="35">
        <f>SUM(AR4:AR35)</f>
        <v>0.34494320820678043</v>
      </c>
      <c r="AS36" s="35">
        <f t="shared" ref="AS36:BJ36" si="59">SUM(AS4:AS35)</f>
        <v>0.31931806087167081</v>
      </c>
      <c r="AT36" s="35">
        <f t="shared" si="59"/>
        <v>0.28123541941113533</v>
      </c>
      <c r="AU36" s="35">
        <f t="shared" si="59"/>
        <v>0.21895668564928369</v>
      </c>
      <c r="AV36" s="35">
        <f t="shared" si="59"/>
        <v>0.31952121323120769</v>
      </c>
      <c r="AW36" s="35">
        <f t="shared" si="59"/>
        <v>0.21289343853549028</v>
      </c>
      <c r="AX36" s="35">
        <f t="shared" si="59"/>
        <v>0.1564190404010676</v>
      </c>
      <c r="AY36" s="35">
        <f t="shared" si="59"/>
        <v>0.17059159065635951</v>
      </c>
      <c r="AZ36" s="35">
        <f t="shared" si="59"/>
        <v>0.16027859617013893</v>
      </c>
      <c r="BA36" s="35">
        <f t="shared" si="59"/>
        <v>0.13680526107832761</v>
      </c>
      <c r="BB36" s="35">
        <f t="shared" si="59"/>
        <v>0.3314827276211656</v>
      </c>
      <c r="BC36" s="35">
        <f t="shared" si="59"/>
        <v>0.30440449664815128</v>
      </c>
      <c r="BD36" s="35">
        <f t="shared" si="59"/>
        <v>0.16432143305335914</v>
      </c>
      <c r="BE36" s="35">
        <f t="shared" si="59"/>
        <v>0.16421898319580239</v>
      </c>
      <c r="BF36" s="35">
        <f t="shared" si="59"/>
        <v>0.15218957742242745</v>
      </c>
      <c r="BG36" s="35">
        <f t="shared" si="59"/>
        <v>0.19884166902410927</v>
      </c>
      <c r="BH36" s="35">
        <f t="shared" si="59"/>
        <v>0.18429943748289199</v>
      </c>
      <c r="BI36" s="35">
        <f t="shared" si="59"/>
        <v>0.14126883527994266</v>
      </c>
      <c r="BJ36" s="35">
        <f t="shared" si="59"/>
        <v>0.1512015337495303</v>
      </c>
      <c r="BK36" s="31" t="s">
        <v>74</v>
      </c>
      <c r="BL36" s="39">
        <f>SUM(BL4:BL35)</f>
        <v>7817.8242457227634</v>
      </c>
      <c r="BM36" s="39">
        <f>SUM(BM4:BM35)</f>
        <v>6760.4588460812265</v>
      </c>
      <c r="BN36" s="39">
        <f>SUM(BN4:BN35)</f>
        <v>6211.0778651570363</v>
      </c>
      <c r="BO36" s="39">
        <f>SUM(BO4:BO35)</f>
        <v>6585.5867024191584</v>
      </c>
      <c r="BP36" s="39">
        <f>SUM(BP4:BP35)</f>
        <v>7247.6357041843075</v>
      </c>
      <c r="BQ36" s="39">
        <f t="shared" ref="BQ36:CD36" si="60">SUM(BQ4:BQ35)</f>
        <v>5390.4562730002735</v>
      </c>
      <c r="BR36" s="39">
        <f t="shared" si="60"/>
        <v>4369.7535083992952</v>
      </c>
      <c r="BS36" s="39">
        <f t="shared" si="60"/>
        <v>4839.1346438977007</v>
      </c>
      <c r="BT36" s="39">
        <f t="shared" si="60"/>
        <v>4874.2855090575122</v>
      </c>
      <c r="BU36" s="39">
        <f t="shared" si="60"/>
        <v>4128.1886695570338</v>
      </c>
      <c r="BV36" s="39">
        <f t="shared" si="60"/>
        <v>7930.4835462537076</v>
      </c>
      <c r="BW36" s="39">
        <f t="shared" si="60"/>
        <v>6787.6922818039211</v>
      </c>
      <c r="BX36" s="39">
        <f t="shared" si="60"/>
        <v>2382.7168895508735</v>
      </c>
      <c r="BY36" s="39">
        <f t="shared" si="60"/>
        <v>2134.6170151948845</v>
      </c>
      <c r="BZ36" s="39">
        <f t="shared" si="60"/>
        <v>1499.4655171602731</v>
      </c>
      <c r="CA36" s="39">
        <f t="shared" si="60"/>
        <v>2652.1380527482952</v>
      </c>
      <c r="CB36" s="39">
        <f t="shared" si="60"/>
        <v>1522.4296122764465</v>
      </c>
      <c r="CC36" s="39">
        <f t="shared" si="60"/>
        <v>890.4773933781737</v>
      </c>
      <c r="CD36" s="39">
        <f t="shared" si="60"/>
        <v>1668.4308340260793</v>
      </c>
    </row>
    <row r="37" spans="1:82">
      <c r="A37" s="26" t="s">
        <v>69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0"/>
      <c r="V37" s="22"/>
    </row>
    <row r="38" spans="1:82">
      <c r="B38" s="37">
        <v>2005</v>
      </c>
      <c r="C38" s="37">
        <v>2006</v>
      </c>
      <c r="D38" s="37">
        <v>2007</v>
      </c>
      <c r="E38" s="37">
        <v>2008</v>
      </c>
      <c r="F38" s="37">
        <v>2009</v>
      </c>
      <c r="G38" s="37">
        <v>2010</v>
      </c>
      <c r="H38" s="37">
        <v>2011</v>
      </c>
      <c r="I38" s="37">
        <v>2012</v>
      </c>
      <c r="J38" s="37">
        <v>2013</v>
      </c>
      <c r="K38" s="37">
        <v>2014</v>
      </c>
      <c r="L38" s="37">
        <v>2015</v>
      </c>
      <c r="M38" s="37">
        <v>2016</v>
      </c>
      <c r="N38" s="37">
        <v>2017</v>
      </c>
      <c r="O38" s="37">
        <v>2018</v>
      </c>
      <c r="P38" s="37">
        <v>2019</v>
      </c>
      <c r="Q38" s="37">
        <v>2020</v>
      </c>
      <c r="R38" s="37">
        <v>2021</v>
      </c>
      <c r="S38" s="37">
        <v>2022</v>
      </c>
      <c r="T38" s="37">
        <v>2023</v>
      </c>
    </row>
    <row r="39" spans="1:82">
      <c r="A39" s="27" t="s">
        <v>72</v>
      </c>
      <c r="B39" s="30">
        <f t="shared" ref="B39:T39" si="61">(B85-B86)/B3</f>
        <v>1.6258510066126006</v>
      </c>
      <c r="C39" s="30">
        <f t="shared" si="61"/>
        <v>1.3839278730891722</v>
      </c>
      <c r="D39" s="30">
        <f t="shared" si="61"/>
        <v>1.0834920594395321</v>
      </c>
      <c r="E39" s="30">
        <f t="shared" si="61"/>
        <v>0.84611321772283821</v>
      </c>
      <c r="F39" s="30">
        <f t="shared" si="61"/>
        <v>1.2752274269693378</v>
      </c>
      <c r="G39" s="30">
        <f t="shared" si="61"/>
        <v>0.97383743760451846</v>
      </c>
      <c r="H39" s="30">
        <f t="shared" si="61"/>
        <v>0.6667194422126993</v>
      </c>
      <c r="I39" s="30">
        <f t="shared" si="61"/>
        <v>0.76895992354784737</v>
      </c>
      <c r="J39" s="30">
        <f t="shared" si="61"/>
        <v>0.82344831450514844</v>
      </c>
      <c r="K39" s="30">
        <f t="shared" si="61"/>
        <v>0.70385512073459899</v>
      </c>
      <c r="L39" s="30">
        <f t="shared" si="61"/>
        <v>1.5962347251027964</v>
      </c>
      <c r="M39" s="30">
        <f t="shared" si="61"/>
        <v>1.3895979971719417</v>
      </c>
      <c r="N39" s="30">
        <f t="shared" si="61"/>
        <v>0.74999248320195466</v>
      </c>
      <c r="O39" s="30">
        <f t="shared" si="61"/>
        <v>0.70536630662326205</v>
      </c>
      <c r="P39" s="30">
        <f t="shared" si="61"/>
        <v>0.70261434929380873</v>
      </c>
      <c r="Q39" s="30">
        <f t="shared" si="61"/>
        <v>0.85824094049500321</v>
      </c>
      <c r="R39" s="30">
        <f t="shared" si="61"/>
        <v>0.83244682424617789</v>
      </c>
      <c r="S39" s="30">
        <f t="shared" si="61"/>
        <v>0.6784075895827445</v>
      </c>
      <c r="T39" s="30">
        <f t="shared" si="61"/>
        <v>0.72136494449899935</v>
      </c>
    </row>
    <row r="40" spans="1:82">
      <c r="A40" s="27" t="s">
        <v>73</v>
      </c>
      <c r="B40" s="30">
        <f t="shared" ref="B40:T40" si="62">X36/(32*B3)</f>
        <v>0.19833264945812509</v>
      </c>
      <c r="C40" s="30">
        <f t="shared" si="62"/>
        <v>0.19143155425903721</v>
      </c>
      <c r="D40" s="30">
        <f t="shared" si="62"/>
        <v>0.18563492224955158</v>
      </c>
      <c r="E40" s="30">
        <f t="shared" si="62"/>
        <v>0.16377504329204357</v>
      </c>
      <c r="F40" s="30">
        <f t="shared" si="62"/>
        <v>0.18928995870843082</v>
      </c>
      <c r="G40" s="30">
        <f t="shared" si="62"/>
        <v>0.15567356896428527</v>
      </c>
      <c r="H40" s="30">
        <f t="shared" si="62"/>
        <v>0.13595288277851453</v>
      </c>
      <c r="I40" s="30">
        <f t="shared" si="62"/>
        <v>0.13948280913140329</v>
      </c>
      <c r="J40" s="30">
        <f t="shared" si="62"/>
        <v>0.12969499018268227</v>
      </c>
      <c r="K40" s="30">
        <f t="shared" si="62"/>
        <v>0.12389822382108669</v>
      </c>
      <c r="L40" s="30">
        <f t="shared" si="62"/>
        <v>0.17830495389300041</v>
      </c>
      <c r="M40" s="30">
        <f t="shared" si="62"/>
        <v>0.17045947684759893</v>
      </c>
      <c r="N40" s="30">
        <f t="shared" si="62"/>
        <v>0.12623406146624619</v>
      </c>
      <c r="O40" s="30">
        <f t="shared" si="62"/>
        <v>0.12764895800474693</v>
      </c>
      <c r="P40" s="30">
        <f t="shared" si="62"/>
        <v>0.12748499479420272</v>
      </c>
      <c r="Q40" s="30">
        <f t="shared" si="62"/>
        <v>0.14208915010076423</v>
      </c>
      <c r="R40" s="30">
        <f t="shared" si="62"/>
        <v>0.13556127201357496</v>
      </c>
      <c r="S40" s="30">
        <f t="shared" si="62"/>
        <v>0.12312614779071418</v>
      </c>
      <c r="T40" s="30">
        <f t="shared" si="62"/>
        <v>0.1283010486447522</v>
      </c>
    </row>
    <row r="41" spans="1:82">
      <c r="A41" s="27" t="s">
        <v>68</v>
      </c>
      <c r="B41" s="23">
        <f>_xlfn.VAR.P(B4:B35)</f>
        <v>2131769.2915460095</v>
      </c>
      <c r="C41" s="23">
        <f t="shared" ref="C41:T41" si="63">_xlfn.VAR.P(C4:C35)</f>
        <v>2098584.8955912143</v>
      </c>
      <c r="D41" s="23">
        <f t="shared" si="63"/>
        <v>1485092.303695932</v>
      </c>
      <c r="E41" s="23">
        <f t="shared" si="63"/>
        <v>1559264.6454621404</v>
      </c>
      <c r="F41" s="23">
        <f t="shared" si="63"/>
        <v>1861389.5045766905</v>
      </c>
      <c r="G41" s="23">
        <f t="shared" si="63"/>
        <v>1368613.9416123852</v>
      </c>
      <c r="H41" s="23">
        <f t="shared" si="63"/>
        <v>953918.52446625382</v>
      </c>
      <c r="I41" s="23">
        <f t="shared" si="63"/>
        <v>1042868.5987319723</v>
      </c>
      <c r="J41" s="23">
        <f t="shared" si="63"/>
        <v>1108409.2526945621</v>
      </c>
      <c r="K41" s="23">
        <f t="shared" si="63"/>
        <v>994059.11300922185</v>
      </c>
      <c r="L41" s="23">
        <f t="shared" si="63"/>
        <v>4077246.4325701967</v>
      </c>
      <c r="M41" s="23">
        <f t="shared" si="63"/>
        <v>3620911.3432074189</v>
      </c>
      <c r="N41" s="23">
        <f t="shared" si="63"/>
        <v>1474334.0458357632</v>
      </c>
      <c r="O41" s="23">
        <f t="shared" si="63"/>
        <v>1555599.6135244593</v>
      </c>
      <c r="P41" s="23">
        <f t="shared" si="63"/>
        <v>1362671.9897370413</v>
      </c>
      <c r="Q41" s="23">
        <f t="shared" si="63"/>
        <v>1595138.3802871406</v>
      </c>
      <c r="R41" s="23">
        <f t="shared" si="63"/>
        <v>1481321.2114148289</v>
      </c>
      <c r="S41" s="23">
        <f t="shared" si="63"/>
        <v>1236208.7154442146</v>
      </c>
      <c r="T41" s="23">
        <f t="shared" si="63"/>
        <v>1435234.9213505834</v>
      </c>
    </row>
    <row r="42" spans="1:82">
      <c r="A42" s="27" t="s">
        <v>94</v>
      </c>
      <c r="B42" s="38">
        <f>(_xlfn.STDEV.P(B4:B35))/B3</f>
        <v>0.29761681698678433</v>
      </c>
      <c r="C42" s="33">
        <f>((_xlfn.STDEV.P(C4:C35)))/C3</f>
        <v>0.26853512854275163</v>
      </c>
      <c r="D42" s="33">
        <f t="shared" ref="D42:T42" si="64">((_xlfn.STDEV.P(D4:D35)))/D3</f>
        <v>0.23612436664109657</v>
      </c>
      <c r="E42" s="33">
        <f t="shared" si="64"/>
        <v>0.20494100302360713</v>
      </c>
      <c r="F42" s="33">
        <f t="shared" si="64"/>
        <v>0.26930989882132095</v>
      </c>
      <c r="G42" s="33">
        <f t="shared" si="64"/>
        <v>0.20975768993051505</v>
      </c>
      <c r="H42" s="33">
        <f t="shared" si="64"/>
        <v>0.17153167012426193</v>
      </c>
      <c r="I42" s="33">
        <f t="shared" si="64"/>
        <v>0.18315083597709256</v>
      </c>
      <c r="J42" s="33">
        <f t="shared" si="64"/>
        <v>0.18034147689637825</v>
      </c>
      <c r="K42" s="33">
        <f t="shared" si="64"/>
        <v>0.1641282978505634</v>
      </c>
      <c r="L42" s="33">
        <f t="shared" si="64"/>
        <v>0.3226625649409432</v>
      </c>
      <c r="M42" s="33">
        <f t="shared" si="64"/>
        <v>0.29586225221693707</v>
      </c>
      <c r="N42" s="33">
        <f t="shared" si="64"/>
        <v>0.18279336795164117</v>
      </c>
      <c r="O42" s="33">
        <f t="shared" si="64"/>
        <v>0.1831979958886501</v>
      </c>
      <c r="P42" s="33">
        <f t="shared" si="64"/>
        <v>0.1738989936878568</v>
      </c>
      <c r="Q42" s="33">
        <f t="shared" si="64"/>
        <v>0.20733021237300181</v>
      </c>
      <c r="R42" s="33">
        <f t="shared" si="64"/>
        <v>0.19368024882400031</v>
      </c>
      <c r="S42" s="33">
        <f t="shared" si="64"/>
        <v>0.16397658871579046</v>
      </c>
      <c r="T42" s="33">
        <f t="shared" si="64"/>
        <v>0.17172748284078379</v>
      </c>
    </row>
    <row r="43" spans="1:82">
      <c r="A43" s="27" t="s">
        <v>95</v>
      </c>
      <c r="B43" s="38">
        <f>AR36/32</f>
        <v>1.0779475256461888E-2</v>
      </c>
      <c r="C43" s="38">
        <f t="shared" ref="C43:T43" si="65">AS36/32</f>
        <v>9.9786894022397127E-3</v>
      </c>
      <c r="D43" s="38">
        <f t="shared" si="65"/>
        <v>8.7886068565979792E-3</v>
      </c>
      <c r="E43" s="38">
        <f t="shared" si="65"/>
        <v>6.8423964265401154E-3</v>
      </c>
      <c r="F43" s="38">
        <f t="shared" si="65"/>
        <v>9.9850379134752403E-3</v>
      </c>
      <c r="G43" s="38">
        <f t="shared" si="65"/>
        <v>6.6529199542340713E-3</v>
      </c>
      <c r="H43" s="38">
        <f t="shared" si="65"/>
        <v>4.8880950125333627E-3</v>
      </c>
      <c r="I43" s="38">
        <f t="shared" si="65"/>
        <v>5.3309872080112347E-3</v>
      </c>
      <c r="J43" s="38">
        <f t="shared" si="65"/>
        <v>5.0087061303168414E-3</v>
      </c>
      <c r="K43" s="38">
        <f t="shared" si="65"/>
        <v>4.2751644086977377E-3</v>
      </c>
      <c r="L43" s="38">
        <f t="shared" si="65"/>
        <v>1.0358835238161425E-2</v>
      </c>
      <c r="M43" s="38">
        <f t="shared" si="65"/>
        <v>9.5126405202547275E-3</v>
      </c>
      <c r="N43" s="38">
        <f t="shared" si="65"/>
        <v>5.1350447829174731E-3</v>
      </c>
      <c r="O43" s="38">
        <f t="shared" si="65"/>
        <v>5.1318432248688246E-3</v>
      </c>
      <c r="P43" s="38">
        <f t="shared" si="65"/>
        <v>4.7559242944508577E-3</v>
      </c>
      <c r="Q43" s="38">
        <f t="shared" si="65"/>
        <v>6.2138021570034147E-3</v>
      </c>
      <c r="R43" s="38">
        <f t="shared" si="65"/>
        <v>5.7593574213403746E-3</v>
      </c>
      <c r="S43" s="38">
        <f t="shared" si="65"/>
        <v>4.4146511024982082E-3</v>
      </c>
      <c r="T43" s="38">
        <f t="shared" si="65"/>
        <v>4.7250479296728218E-3</v>
      </c>
    </row>
    <row r="44" spans="1:82">
      <c r="A44" s="27" t="s">
        <v>115</v>
      </c>
      <c r="B44" s="38">
        <f t="shared" ref="B44:T44" si="66">BL36/(32*B3)</f>
        <v>4.9799306067099057E-2</v>
      </c>
      <c r="C44" s="38">
        <f t="shared" si="66"/>
        <v>3.9161924867435152E-2</v>
      </c>
      <c r="D44" s="38">
        <f t="shared" si="66"/>
        <v>3.7608072707560558E-2</v>
      </c>
      <c r="E44" s="38">
        <f t="shared" si="66"/>
        <v>3.3776405895495756E-2</v>
      </c>
      <c r="F44" s="38">
        <f t="shared" si="66"/>
        <v>4.4707466913154213E-2</v>
      </c>
      <c r="G44" s="38">
        <f t="shared" si="66"/>
        <v>3.0203200156438355E-2</v>
      </c>
      <c r="H44" s="38">
        <f t="shared" si="66"/>
        <v>2.3982565334740094E-2</v>
      </c>
      <c r="I44" s="38">
        <f t="shared" si="66"/>
        <v>2.7121383368987242E-2</v>
      </c>
      <c r="J44" s="38">
        <f t="shared" si="66"/>
        <v>2.6091949939847411E-2</v>
      </c>
      <c r="K44" s="38">
        <f t="shared" si="66"/>
        <v>2.1236694482321784E-2</v>
      </c>
      <c r="L44" s="38">
        <f t="shared" si="66"/>
        <v>3.960178769629874E-2</v>
      </c>
      <c r="M44" s="38">
        <f t="shared" si="66"/>
        <v>3.2980161681706317E-2</v>
      </c>
      <c r="N44" s="38">
        <f t="shared" si="66"/>
        <v>1.1209466733068755E-2</v>
      </c>
      <c r="O44" s="38">
        <f t="shared" si="66"/>
        <v>9.7980983319316695E-3</v>
      </c>
      <c r="P44" s="38">
        <f t="shared" si="66"/>
        <v>6.9805221407251592E-3</v>
      </c>
      <c r="Q44" s="38">
        <f t="shared" si="66"/>
        <v>1.3605344992892862E-2</v>
      </c>
      <c r="R44" s="38">
        <f t="shared" si="66"/>
        <v>7.5709078107895726E-3</v>
      </c>
      <c r="S44" s="38">
        <f t="shared" si="66"/>
        <v>4.1040143148504135E-3</v>
      </c>
      <c r="T44" s="38">
        <f t="shared" si="66"/>
        <v>7.473715071880647E-3</v>
      </c>
    </row>
    <row r="45" spans="1:82">
      <c r="A45" s="27"/>
    </row>
    <row r="46" spans="1:82">
      <c r="A46" s="27"/>
      <c r="B46" s="36">
        <f>B38</f>
        <v>2005</v>
      </c>
      <c r="C46" s="36">
        <f t="shared" ref="C46:T46" si="67">C38</f>
        <v>2006</v>
      </c>
      <c r="D46" s="36">
        <f t="shared" si="67"/>
        <v>2007</v>
      </c>
      <c r="E46" s="36">
        <f t="shared" si="67"/>
        <v>2008</v>
      </c>
      <c r="F46" s="36">
        <f t="shared" si="67"/>
        <v>2009</v>
      </c>
      <c r="G46" s="36">
        <f t="shared" si="67"/>
        <v>2010</v>
      </c>
      <c r="H46" s="36">
        <f t="shared" si="67"/>
        <v>2011</v>
      </c>
      <c r="I46" s="36">
        <f t="shared" si="67"/>
        <v>2012</v>
      </c>
      <c r="J46" s="36">
        <f t="shared" si="67"/>
        <v>2013</v>
      </c>
      <c r="K46" s="36">
        <f t="shared" si="67"/>
        <v>2014</v>
      </c>
      <c r="L46" s="36">
        <f t="shared" si="67"/>
        <v>2015</v>
      </c>
      <c r="M46" s="36">
        <f t="shared" si="67"/>
        <v>2016</v>
      </c>
      <c r="N46" s="36">
        <f t="shared" si="67"/>
        <v>2017</v>
      </c>
      <c r="O46" s="36">
        <f t="shared" si="67"/>
        <v>2018</v>
      </c>
      <c r="P46" s="36">
        <f t="shared" si="67"/>
        <v>2019</v>
      </c>
      <c r="Q46" s="36">
        <f t="shared" si="67"/>
        <v>2020</v>
      </c>
      <c r="R46" s="36">
        <f t="shared" si="67"/>
        <v>2021</v>
      </c>
      <c r="S46" s="36">
        <f t="shared" si="67"/>
        <v>2022</v>
      </c>
      <c r="T46" s="36">
        <f t="shared" si="67"/>
        <v>2023</v>
      </c>
    </row>
    <row r="47" spans="1:82">
      <c r="A47" s="1" t="str">
        <f>A40</f>
        <v>Desviación Media Relativa</v>
      </c>
      <c r="B47" s="30">
        <f>B40</f>
        <v>0.19833264945812509</v>
      </c>
      <c r="C47" s="30">
        <f t="shared" ref="C47:S47" si="68">C40</f>
        <v>0.19143155425903721</v>
      </c>
      <c r="D47" s="30">
        <f t="shared" si="68"/>
        <v>0.18563492224955158</v>
      </c>
      <c r="E47" s="30">
        <f t="shared" si="68"/>
        <v>0.16377504329204357</v>
      </c>
      <c r="F47" s="30">
        <f t="shared" si="68"/>
        <v>0.18928995870843082</v>
      </c>
      <c r="G47" s="30">
        <f t="shared" si="68"/>
        <v>0.15567356896428527</v>
      </c>
      <c r="H47" s="30">
        <f t="shared" si="68"/>
        <v>0.13595288277851453</v>
      </c>
      <c r="I47" s="30">
        <f t="shared" si="68"/>
        <v>0.13948280913140329</v>
      </c>
      <c r="J47" s="30">
        <f t="shared" si="68"/>
        <v>0.12969499018268227</v>
      </c>
      <c r="K47" s="30">
        <f t="shared" si="68"/>
        <v>0.12389822382108669</v>
      </c>
      <c r="L47" s="30">
        <f t="shared" si="68"/>
        <v>0.17830495389300041</v>
      </c>
      <c r="M47" s="30">
        <f t="shared" si="68"/>
        <v>0.17045947684759893</v>
      </c>
      <c r="N47" s="30">
        <f t="shared" si="68"/>
        <v>0.12623406146624619</v>
      </c>
      <c r="O47" s="30">
        <f t="shared" si="68"/>
        <v>0.12764895800474693</v>
      </c>
      <c r="P47" s="30">
        <f t="shared" si="68"/>
        <v>0.12748499479420272</v>
      </c>
      <c r="Q47" s="30">
        <f t="shared" si="68"/>
        <v>0.14208915010076423</v>
      </c>
      <c r="R47" s="30">
        <f t="shared" si="68"/>
        <v>0.13556127201357496</v>
      </c>
      <c r="S47" s="30">
        <f t="shared" si="68"/>
        <v>0.12312614779071418</v>
      </c>
      <c r="T47" s="30">
        <f t="shared" ref="T47" si="69">T40</f>
        <v>0.1283010486447522</v>
      </c>
    </row>
    <row r="48" spans="1:82">
      <c r="A48" s="1" t="str">
        <f>A42</f>
        <v>Coeficiente de Variación</v>
      </c>
      <c r="B48" s="33">
        <f>B42</f>
        <v>0.29761681698678433</v>
      </c>
      <c r="C48" s="33">
        <f t="shared" ref="C48:S48" si="70">C42</f>
        <v>0.26853512854275163</v>
      </c>
      <c r="D48" s="33">
        <f t="shared" si="70"/>
        <v>0.23612436664109657</v>
      </c>
      <c r="E48" s="33">
        <f t="shared" si="70"/>
        <v>0.20494100302360713</v>
      </c>
      <c r="F48" s="33">
        <f t="shared" si="70"/>
        <v>0.26930989882132095</v>
      </c>
      <c r="G48" s="33">
        <f t="shared" si="70"/>
        <v>0.20975768993051505</v>
      </c>
      <c r="H48" s="33">
        <f t="shared" si="70"/>
        <v>0.17153167012426193</v>
      </c>
      <c r="I48" s="33">
        <f t="shared" si="70"/>
        <v>0.18315083597709256</v>
      </c>
      <c r="J48" s="33">
        <f t="shared" si="70"/>
        <v>0.18034147689637825</v>
      </c>
      <c r="K48" s="33">
        <f t="shared" si="70"/>
        <v>0.1641282978505634</v>
      </c>
      <c r="L48" s="33">
        <f t="shared" si="70"/>
        <v>0.3226625649409432</v>
      </c>
      <c r="M48" s="33">
        <f t="shared" si="70"/>
        <v>0.29586225221693707</v>
      </c>
      <c r="N48" s="33">
        <f t="shared" si="70"/>
        <v>0.18279336795164117</v>
      </c>
      <c r="O48" s="33">
        <f t="shared" si="70"/>
        <v>0.1831979958886501</v>
      </c>
      <c r="P48" s="33">
        <f t="shared" si="70"/>
        <v>0.1738989936878568</v>
      </c>
      <c r="Q48" s="33">
        <f t="shared" si="70"/>
        <v>0.20733021237300181</v>
      </c>
      <c r="R48" s="33">
        <f t="shared" si="70"/>
        <v>0.19368024882400031</v>
      </c>
      <c r="S48" s="33">
        <f t="shared" si="70"/>
        <v>0.16397658871579046</v>
      </c>
      <c r="T48" s="33">
        <f t="shared" ref="T48" si="71">T42</f>
        <v>0.17172748284078379</v>
      </c>
    </row>
    <row r="49" spans="1:20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spans="1:20">
      <c r="B50" s="36">
        <v>2005</v>
      </c>
      <c r="C50" s="36">
        <v>2006</v>
      </c>
      <c r="D50" s="36">
        <v>2007</v>
      </c>
      <c r="E50" s="36">
        <v>2008</v>
      </c>
      <c r="F50" s="36">
        <v>2009</v>
      </c>
      <c r="G50" s="36">
        <v>2010</v>
      </c>
      <c r="H50" s="36">
        <v>2011</v>
      </c>
      <c r="I50" s="36">
        <v>2012</v>
      </c>
      <c r="J50" s="36">
        <v>2013</v>
      </c>
      <c r="K50" s="36">
        <v>2014</v>
      </c>
      <c r="L50" s="36">
        <v>2015</v>
      </c>
      <c r="M50" s="36">
        <v>2016</v>
      </c>
      <c r="N50" s="36">
        <v>2017</v>
      </c>
      <c r="O50" s="36">
        <v>2018</v>
      </c>
      <c r="P50" s="36">
        <v>2019</v>
      </c>
      <c r="Q50" s="36">
        <v>2020</v>
      </c>
      <c r="R50" s="36">
        <v>2021</v>
      </c>
      <c r="S50" s="36">
        <v>2022</v>
      </c>
      <c r="T50" s="36">
        <v>2023</v>
      </c>
    </row>
    <row r="51" spans="1:20">
      <c r="A51" s="1" t="str">
        <f>A39</f>
        <v>Campo de Variación</v>
      </c>
      <c r="B51" s="33">
        <f>B39</f>
        <v>1.6258510066126006</v>
      </c>
      <c r="C51" s="33">
        <f t="shared" ref="C51:T51" si="72">C39</f>
        <v>1.3839278730891722</v>
      </c>
      <c r="D51" s="33">
        <f t="shared" si="72"/>
        <v>1.0834920594395321</v>
      </c>
      <c r="E51" s="33">
        <f t="shared" si="72"/>
        <v>0.84611321772283821</v>
      </c>
      <c r="F51" s="33">
        <f t="shared" si="72"/>
        <v>1.2752274269693378</v>
      </c>
      <c r="G51" s="33">
        <f t="shared" si="72"/>
        <v>0.97383743760451846</v>
      </c>
      <c r="H51" s="33">
        <f t="shared" si="72"/>
        <v>0.6667194422126993</v>
      </c>
      <c r="I51" s="33">
        <f t="shared" si="72"/>
        <v>0.76895992354784737</v>
      </c>
      <c r="J51" s="33">
        <f t="shared" si="72"/>
        <v>0.82344831450514844</v>
      </c>
      <c r="K51" s="33">
        <f t="shared" si="72"/>
        <v>0.70385512073459899</v>
      </c>
      <c r="L51" s="33">
        <f t="shared" si="72"/>
        <v>1.5962347251027964</v>
      </c>
      <c r="M51" s="33">
        <f t="shared" si="72"/>
        <v>1.3895979971719417</v>
      </c>
      <c r="N51" s="33">
        <f t="shared" si="72"/>
        <v>0.74999248320195466</v>
      </c>
      <c r="O51" s="33">
        <f t="shared" si="72"/>
        <v>0.70536630662326205</v>
      </c>
      <c r="P51" s="33">
        <f t="shared" si="72"/>
        <v>0.70261434929380873</v>
      </c>
      <c r="Q51" s="33">
        <f t="shared" si="72"/>
        <v>0.85824094049500321</v>
      </c>
      <c r="R51" s="33">
        <f t="shared" si="72"/>
        <v>0.83244682424617789</v>
      </c>
      <c r="S51" s="33">
        <f t="shared" si="72"/>
        <v>0.6784075895827445</v>
      </c>
      <c r="T51" s="33">
        <f t="shared" si="72"/>
        <v>0.72136494449899935</v>
      </c>
    </row>
    <row r="52" spans="1:20"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spans="1:20">
      <c r="B53" s="36">
        <f>B50</f>
        <v>2005</v>
      </c>
      <c r="C53" s="36">
        <f t="shared" ref="C53:T53" si="73">C50</f>
        <v>2006</v>
      </c>
      <c r="D53" s="36">
        <f t="shared" si="73"/>
        <v>2007</v>
      </c>
      <c r="E53" s="36">
        <f t="shared" si="73"/>
        <v>2008</v>
      </c>
      <c r="F53" s="36">
        <f t="shared" si="73"/>
        <v>2009</v>
      </c>
      <c r="G53" s="36">
        <f t="shared" si="73"/>
        <v>2010</v>
      </c>
      <c r="H53" s="36">
        <f t="shared" si="73"/>
        <v>2011</v>
      </c>
      <c r="I53" s="36">
        <f t="shared" si="73"/>
        <v>2012</v>
      </c>
      <c r="J53" s="36">
        <f t="shared" si="73"/>
        <v>2013</v>
      </c>
      <c r="K53" s="36">
        <f t="shared" si="73"/>
        <v>2014</v>
      </c>
      <c r="L53" s="36">
        <f t="shared" si="73"/>
        <v>2015</v>
      </c>
      <c r="M53" s="36">
        <f t="shared" si="73"/>
        <v>2016</v>
      </c>
      <c r="N53" s="36">
        <f t="shared" si="73"/>
        <v>2017</v>
      </c>
      <c r="O53" s="36">
        <f t="shared" si="73"/>
        <v>2018</v>
      </c>
      <c r="P53" s="36">
        <f t="shared" si="73"/>
        <v>2019</v>
      </c>
      <c r="Q53" s="36">
        <f t="shared" si="73"/>
        <v>2020</v>
      </c>
      <c r="R53" s="36">
        <f t="shared" si="73"/>
        <v>2021</v>
      </c>
      <c r="S53" s="36">
        <f t="shared" si="73"/>
        <v>2022</v>
      </c>
      <c r="T53" s="36">
        <f t="shared" si="73"/>
        <v>2023</v>
      </c>
    </row>
    <row r="54" spans="1:20">
      <c r="A54" s="1" t="str">
        <f>A41</f>
        <v>Varianza</v>
      </c>
      <c r="B54" s="23">
        <f t="shared" ref="B54:D54" si="74">B41</f>
        <v>2131769.2915460095</v>
      </c>
      <c r="C54" s="23">
        <f t="shared" si="74"/>
        <v>2098584.8955912143</v>
      </c>
      <c r="D54" s="23">
        <f t="shared" si="74"/>
        <v>1485092.303695932</v>
      </c>
      <c r="E54" s="23">
        <f>E41</f>
        <v>1559264.6454621404</v>
      </c>
      <c r="F54" s="23">
        <f t="shared" ref="F54:T54" si="75">F41</f>
        <v>1861389.5045766905</v>
      </c>
      <c r="G54" s="23">
        <f t="shared" si="75"/>
        <v>1368613.9416123852</v>
      </c>
      <c r="H54" s="23">
        <f t="shared" si="75"/>
        <v>953918.52446625382</v>
      </c>
      <c r="I54" s="23">
        <f t="shared" si="75"/>
        <v>1042868.5987319723</v>
      </c>
      <c r="J54" s="23">
        <f t="shared" si="75"/>
        <v>1108409.2526945621</v>
      </c>
      <c r="K54" s="23">
        <f t="shared" si="75"/>
        <v>994059.11300922185</v>
      </c>
      <c r="L54" s="23">
        <f t="shared" si="75"/>
        <v>4077246.4325701967</v>
      </c>
      <c r="M54" s="23">
        <f t="shared" si="75"/>
        <v>3620911.3432074189</v>
      </c>
      <c r="N54" s="23">
        <f t="shared" si="75"/>
        <v>1474334.0458357632</v>
      </c>
      <c r="O54" s="23">
        <f t="shared" si="75"/>
        <v>1555599.6135244593</v>
      </c>
      <c r="P54" s="23">
        <f t="shared" si="75"/>
        <v>1362671.9897370413</v>
      </c>
      <c r="Q54" s="23">
        <f t="shared" si="75"/>
        <v>1595138.3802871406</v>
      </c>
      <c r="R54" s="23">
        <f t="shared" si="75"/>
        <v>1481321.2114148289</v>
      </c>
      <c r="S54" s="23">
        <f t="shared" si="75"/>
        <v>1236208.7154442146</v>
      </c>
      <c r="T54" s="23">
        <f t="shared" si="75"/>
        <v>1435234.9213505834</v>
      </c>
    </row>
    <row r="55" spans="1:20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spans="1:20">
      <c r="B56" s="36">
        <f>B53</f>
        <v>2005</v>
      </c>
      <c r="C56" s="36">
        <f t="shared" ref="C56:T56" si="76">C53</f>
        <v>2006</v>
      </c>
      <c r="D56" s="36">
        <f t="shared" si="76"/>
        <v>2007</v>
      </c>
      <c r="E56" s="36">
        <f t="shared" si="76"/>
        <v>2008</v>
      </c>
      <c r="F56" s="36">
        <f t="shared" si="76"/>
        <v>2009</v>
      </c>
      <c r="G56" s="36">
        <f t="shared" si="76"/>
        <v>2010</v>
      </c>
      <c r="H56" s="36">
        <f t="shared" si="76"/>
        <v>2011</v>
      </c>
      <c r="I56" s="36">
        <f t="shared" si="76"/>
        <v>2012</v>
      </c>
      <c r="J56" s="36">
        <f t="shared" si="76"/>
        <v>2013</v>
      </c>
      <c r="K56" s="36">
        <f t="shared" si="76"/>
        <v>2014</v>
      </c>
      <c r="L56" s="36">
        <f t="shared" si="76"/>
        <v>2015</v>
      </c>
      <c r="M56" s="36">
        <f t="shared" si="76"/>
        <v>2016</v>
      </c>
      <c r="N56" s="36">
        <f t="shared" si="76"/>
        <v>2017</v>
      </c>
      <c r="O56" s="36">
        <f t="shared" si="76"/>
        <v>2018</v>
      </c>
      <c r="P56" s="36">
        <f t="shared" si="76"/>
        <v>2019</v>
      </c>
      <c r="Q56" s="36">
        <f t="shared" si="76"/>
        <v>2020</v>
      </c>
      <c r="R56" s="36">
        <f t="shared" si="76"/>
        <v>2021</v>
      </c>
      <c r="S56" s="36">
        <f t="shared" si="76"/>
        <v>2022</v>
      </c>
      <c r="T56" s="36">
        <f t="shared" si="76"/>
        <v>2023</v>
      </c>
    </row>
    <row r="57" spans="1:20">
      <c r="A57" s="1" t="str">
        <f>A43</f>
        <v>Varianza de logaritmos</v>
      </c>
      <c r="B57" s="38">
        <f>B43</f>
        <v>1.0779475256461888E-2</v>
      </c>
      <c r="C57" s="38">
        <f t="shared" ref="C57:T57" si="77">C43</f>
        <v>9.9786894022397127E-3</v>
      </c>
      <c r="D57" s="38">
        <f t="shared" si="77"/>
        <v>8.7886068565979792E-3</v>
      </c>
      <c r="E57" s="38">
        <f t="shared" si="77"/>
        <v>6.8423964265401154E-3</v>
      </c>
      <c r="F57" s="38">
        <f t="shared" si="77"/>
        <v>9.9850379134752403E-3</v>
      </c>
      <c r="G57" s="38">
        <f t="shared" si="77"/>
        <v>6.6529199542340713E-3</v>
      </c>
      <c r="H57" s="38">
        <f t="shared" si="77"/>
        <v>4.8880950125333627E-3</v>
      </c>
      <c r="I57" s="38">
        <f t="shared" si="77"/>
        <v>5.3309872080112347E-3</v>
      </c>
      <c r="J57" s="38">
        <f t="shared" si="77"/>
        <v>5.0087061303168414E-3</v>
      </c>
      <c r="K57" s="38">
        <f t="shared" si="77"/>
        <v>4.2751644086977377E-3</v>
      </c>
      <c r="L57" s="38">
        <f t="shared" si="77"/>
        <v>1.0358835238161425E-2</v>
      </c>
      <c r="M57" s="38">
        <f t="shared" si="77"/>
        <v>9.5126405202547275E-3</v>
      </c>
      <c r="N57" s="38">
        <f t="shared" si="77"/>
        <v>5.1350447829174731E-3</v>
      </c>
      <c r="O57" s="38">
        <f t="shared" si="77"/>
        <v>5.1318432248688246E-3</v>
      </c>
      <c r="P57" s="38">
        <f t="shared" si="77"/>
        <v>4.7559242944508577E-3</v>
      </c>
      <c r="Q57" s="38">
        <f t="shared" si="77"/>
        <v>6.2138021570034147E-3</v>
      </c>
      <c r="R57" s="38">
        <f t="shared" si="77"/>
        <v>5.7593574213403746E-3</v>
      </c>
      <c r="S57" s="38">
        <f t="shared" si="77"/>
        <v>4.4146511024982082E-3</v>
      </c>
      <c r="T57" s="38">
        <f t="shared" si="77"/>
        <v>4.7250479296728218E-3</v>
      </c>
    </row>
    <row r="58" spans="1:20"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</row>
    <row r="59" spans="1:20">
      <c r="B59" s="36">
        <f>B56</f>
        <v>2005</v>
      </c>
      <c r="C59" s="36">
        <f t="shared" ref="C59:T59" si="78">C56</f>
        <v>2006</v>
      </c>
      <c r="D59" s="36">
        <f t="shared" si="78"/>
        <v>2007</v>
      </c>
      <c r="E59" s="36">
        <f t="shared" si="78"/>
        <v>2008</v>
      </c>
      <c r="F59" s="36">
        <f t="shared" si="78"/>
        <v>2009</v>
      </c>
      <c r="G59" s="36">
        <f t="shared" si="78"/>
        <v>2010</v>
      </c>
      <c r="H59" s="36">
        <f t="shared" si="78"/>
        <v>2011</v>
      </c>
      <c r="I59" s="36">
        <f t="shared" si="78"/>
        <v>2012</v>
      </c>
      <c r="J59" s="36">
        <f t="shared" si="78"/>
        <v>2013</v>
      </c>
      <c r="K59" s="36">
        <f t="shared" si="78"/>
        <v>2014</v>
      </c>
      <c r="L59" s="36">
        <f t="shared" si="78"/>
        <v>2015</v>
      </c>
      <c r="M59" s="36">
        <f t="shared" si="78"/>
        <v>2016</v>
      </c>
      <c r="N59" s="36">
        <f t="shared" si="78"/>
        <v>2017</v>
      </c>
      <c r="O59" s="36">
        <f t="shared" si="78"/>
        <v>2018</v>
      </c>
      <c r="P59" s="36">
        <f t="shared" si="78"/>
        <v>2019</v>
      </c>
      <c r="Q59" s="36">
        <f t="shared" si="78"/>
        <v>2020</v>
      </c>
      <c r="R59" s="36">
        <f t="shared" si="78"/>
        <v>2021</v>
      </c>
      <c r="S59" s="36">
        <f t="shared" si="78"/>
        <v>2022</v>
      </c>
      <c r="T59" s="36">
        <f t="shared" si="78"/>
        <v>2023</v>
      </c>
    </row>
    <row r="60" spans="1:20">
      <c r="A60" s="1" t="str">
        <f>A44</f>
        <v>Índice de Theil</v>
      </c>
      <c r="B60" s="38">
        <f>B44</f>
        <v>4.9799306067099057E-2</v>
      </c>
      <c r="C60" s="38">
        <f t="shared" ref="C60:T60" si="79">C44</f>
        <v>3.9161924867435152E-2</v>
      </c>
      <c r="D60" s="38">
        <f t="shared" si="79"/>
        <v>3.7608072707560558E-2</v>
      </c>
      <c r="E60" s="38">
        <f t="shared" si="79"/>
        <v>3.3776405895495756E-2</v>
      </c>
      <c r="F60" s="38">
        <f t="shared" si="79"/>
        <v>4.4707466913154213E-2</v>
      </c>
      <c r="G60" s="38">
        <f t="shared" si="79"/>
        <v>3.0203200156438355E-2</v>
      </c>
      <c r="H60" s="38">
        <f t="shared" si="79"/>
        <v>2.3982565334740094E-2</v>
      </c>
      <c r="I60" s="38">
        <f t="shared" si="79"/>
        <v>2.7121383368987242E-2</v>
      </c>
      <c r="J60" s="38">
        <f t="shared" si="79"/>
        <v>2.6091949939847411E-2</v>
      </c>
      <c r="K60" s="38">
        <f t="shared" si="79"/>
        <v>2.1236694482321784E-2</v>
      </c>
      <c r="L60" s="38">
        <f t="shared" si="79"/>
        <v>3.960178769629874E-2</v>
      </c>
      <c r="M60" s="38">
        <f t="shared" si="79"/>
        <v>3.2980161681706317E-2</v>
      </c>
      <c r="N60" s="38">
        <f t="shared" si="79"/>
        <v>1.1209466733068755E-2</v>
      </c>
      <c r="O60" s="38">
        <f t="shared" si="79"/>
        <v>9.7980983319316695E-3</v>
      </c>
      <c r="P60" s="38">
        <f t="shared" si="79"/>
        <v>6.9805221407251592E-3</v>
      </c>
      <c r="Q60" s="38">
        <f t="shared" si="79"/>
        <v>1.3605344992892862E-2</v>
      </c>
      <c r="R60" s="38">
        <f t="shared" si="79"/>
        <v>7.5709078107895726E-3</v>
      </c>
      <c r="S60" s="38">
        <f t="shared" si="79"/>
        <v>4.1040143148504135E-3</v>
      </c>
      <c r="T60" s="38">
        <f t="shared" si="79"/>
        <v>7.473715071880647E-3</v>
      </c>
    </row>
    <row r="61" spans="1:20"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</row>
    <row r="62" spans="1:20">
      <c r="B62" s="36">
        <f>B59</f>
        <v>2005</v>
      </c>
      <c r="C62" s="36">
        <f t="shared" ref="C62:T62" si="80">C59</f>
        <v>2006</v>
      </c>
      <c r="D62" s="36">
        <f t="shared" si="80"/>
        <v>2007</v>
      </c>
      <c r="E62" s="36">
        <f t="shared" si="80"/>
        <v>2008</v>
      </c>
      <c r="F62" s="36">
        <f t="shared" si="80"/>
        <v>2009</v>
      </c>
      <c r="G62" s="36">
        <f t="shared" si="80"/>
        <v>2010</v>
      </c>
      <c r="H62" s="36">
        <f t="shared" si="80"/>
        <v>2011</v>
      </c>
      <c r="I62" s="36">
        <f t="shared" si="80"/>
        <v>2012</v>
      </c>
      <c r="J62" s="36">
        <f t="shared" si="80"/>
        <v>2013</v>
      </c>
      <c r="K62" s="36">
        <f t="shared" si="80"/>
        <v>2014</v>
      </c>
      <c r="L62" s="36">
        <f t="shared" si="80"/>
        <v>2015</v>
      </c>
      <c r="M62" s="36">
        <f t="shared" si="80"/>
        <v>2016</v>
      </c>
      <c r="N62" s="36">
        <f t="shared" si="80"/>
        <v>2017</v>
      </c>
      <c r="O62" s="36">
        <f t="shared" si="80"/>
        <v>2018</v>
      </c>
      <c r="P62" s="36">
        <f t="shared" si="80"/>
        <v>2019</v>
      </c>
      <c r="Q62" s="36">
        <f t="shared" si="80"/>
        <v>2020</v>
      </c>
      <c r="R62" s="36">
        <f t="shared" si="80"/>
        <v>2021</v>
      </c>
      <c r="S62" s="36">
        <f t="shared" si="80"/>
        <v>2022</v>
      </c>
      <c r="T62" s="36">
        <f t="shared" si="80"/>
        <v>2023</v>
      </c>
    </row>
    <row r="63" spans="1:20">
      <c r="A63" s="1" t="s">
        <v>136</v>
      </c>
      <c r="B63" s="38">
        <v>0.14550187654461114</v>
      </c>
      <c r="C63" s="38">
        <v>0.14275844405761079</v>
      </c>
      <c r="D63" s="38">
        <v>0.13351768040479492</v>
      </c>
      <c r="E63" s="38">
        <v>0.11420187904605698</v>
      </c>
      <c r="F63" s="38">
        <v>0.14570860212065512</v>
      </c>
      <c r="G63" s="38">
        <v>0.11414976097097841</v>
      </c>
      <c r="H63" s="38">
        <v>0.10265939717652481</v>
      </c>
      <c r="I63" s="38">
        <v>9.9939676479869025E-2</v>
      </c>
      <c r="J63" s="38">
        <v>9.7905278853402403E-2</v>
      </c>
      <c r="K63" s="38">
        <v>8.9600764042756589E-2</v>
      </c>
      <c r="L63" s="38">
        <v>0.14233969458556317</v>
      </c>
      <c r="M63" s="38">
        <v>0.14133418573808001</v>
      </c>
      <c r="N63" s="38">
        <v>0.10434259214710995</v>
      </c>
      <c r="O63" s="38">
        <v>0.10235562391728575</v>
      </c>
      <c r="P63" s="38">
        <v>0.10136244957053972</v>
      </c>
      <c r="Q63" s="38">
        <v>0.11542348007299522</v>
      </c>
      <c r="R63" s="38">
        <v>0.10911336770435136</v>
      </c>
      <c r="S63" s="38">
        <v>9.4997643886347766E-2</v>
      </c>
      <c r="T63" s="38">
        <v>9.6017541749858257E-2</v>
      </c>
    </row>
    <row r="85" spans="1:20">
      <c r="A85" s="28" t="s">
        <v>70</v>
      </c>
      <c r="B85" s="18">
        <f>MAX(B4:B35)</f>
        <v>11345.352461276316</v>
      </c>
      <c r="C85" s="18">
        <f t="shared" ref="C85:T85" si="81">MAX(C4:C35)</f>
        <v>11080.997049669573</v>
      </c>
      <c r="D85" s="18">
        <f t="shared" si="81"/>
        <v>9042.5794269508169</v>
      </c>
      <c r="E85" s="18">
        <f t="shared" si="81"/>
        <v>9606.1726977920443</v>
      </c>
      <c r="F85" s="18">
        <f t="shared" si="81"/>
        <v>9984.3183053175962</v>
      </c>
      <c r="G85" s="18">
        <f t="shared" si="81"/>
        <v>9517.6750822431623</v>
      </c>
      <c r="H85" s="18">
        <f t="shared" si="81"/>
        <v>8274.119374271153</v>
      </c>
      <c r="I85" s="18">
        <f t="shared" si="81"/>
        <v>8732.1827057140508</v>
      </c>
      <c r="J85" s="18">
        <f t="shared" si="81"/>
        <v>9380.6152146532841</v>
      </c>
      <c r="K85" s="18">
        <f t="shared" si="81"/>
        <v>9201.5874806943903</v>
      </c>
      <c r="L85" s="18">
        <f t="shared" si="81"/>
        <v>15016.86481919544</v>
      </c>
      <c r="M85" s="18">
        <f t="shared" si="81"/>
        <v>14022.401855808848</v>
      </c>
      <c r="N85" s="18">
        <f t="shared" si="81"/>
        <v>10096.667132692861</v>
      </c>
      <c r="O85" s="18">
        <f t="shared" si="81"/>
        <v>10172.140740715706</v>
      </c>
      <c r="P85" s="18">
        <f t="shared" si="81"/>
        <v>10077.197438818381</v>
      </c>
      <c r="Q85" s="18">
        <f t="shared" si="81"/>
        <v>10044.679428999951</v>
      </c>
      <c r="R85" s="18">
        <f t="shared" si="81"/>
        <v>9943.3519598375406</v>
      </c>
      <c r="S85" s="18">
        <f t="shared" si="81"/>
        <v>10071.78156853687</v>
      </c>
      <c r="T85" s="18">
        <f t="shared" si="81"/>
        <v>10466.457639741779</v>
      </c>
    </row>
    <row r="86" spans="1:20">
      <c r="A86" s="28" t="s">
        <v>71</v>
      </c>
      <c r="B86" s="18">
        <f>MIN(B4:B35)</f>
        <v>3369.2012710979579</v>
      </c>
      <c r="C86" s="18">
        <f t="shared" ref="C86:T86" si="82">MIN(C4:C35)</f>
        <v>3615.2095982463297</v>
      </c>
      <c r="D86" s="18">
        <f t="shared" si="82"/>
        <v>3450.6504016755216</v>
      </c>
      <c r="E86" s="18">
        <f t="shared" si="82"/>
        <v>4450.8062818306562</v>
      </c>
      <c r="F86" s="18">
        <f t="shared" si="82"/>
        <v>3523.9993776289425</v>
      </c>
      <c r="G86" s="18">
        <f t="shared" si="82"/>
        <v>4086.3092654296474</v>
      </c>
      <c r="H86" s="18">
        <f t="shared" si="82"/>
        <v>4477.872521267248</v>
      </c>
      <c r="I86" s="18">
        <f t="shared" si="82"/>
        <v>4444.6287727347326</v>
      </c>
      <c r="J86" s="18">
        <f t="shared" si="82"/>
        <v>4573.4306758113889</v>
      </c>
      <c r="K86" s="18">
        <f t="shared" si="82"/>
        <v>4925.9003898240362</v>
      </c>
      <c r="L86" s="18">
        <f t="shared" si="82"/>
        <v>5027.6430884854908</v>
      </c>
      <c r="M86" s="18">
        <f t="shared" si="82"/>
        <v>5085.0559643182696</v>
      </c>
      <c r="N86" s="18">
        <f t="shared" si="82"/>
        <v>5114.7738162113747</v>
      </c>
      <c r="O86" s="18">
        <f t="shared" si="82"/>
        <v>5369.911302108073</v>
      </c>
      <c r="P86" s="18">
        <f t="shared" si="82"/>
        <v>5360.7433568882007</v>
      </c>
      <c r="Q86" s="18">
        <f t="shared" si="82"/>
        <v>4816.5561760102546</v>
      </c>
      <c r="R86" s="18">
        <f t="shared" si="82"/>
        <v>4712.2186550914867</v>
      </c>
      <c r="S86" s="18">
        <f t="shared" si="82"/>
        <v>5471.8141976138531</v>
      </c>
      <c r="T86" s="18">
        <f t="shared" si="82"/>
        <v>5434.0394229807252</v>
      </c>
    </row>
  </sheetData>
  <mergeCells count="1">
    <mergeCell ref="A1:S1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Participaciones nominales</vt:lpstr>
      <vt:lpstr>Índice precios Implicitos PIB</vt:lpstr>
      <vt:lpstr>Participaciones reales</vt:lpstr>
      <vt:lpstr> Población (ENOE)</vt:lpstr>
      <vt:lpstr>Part. reales per cápita</vt:lpstr>
      <vt:lpstr>'Participaciones nominales'!Print_Titles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[object Object]</dc:title>
  <dc:creator>José Antonio Salazar Andreu</dc:creator>
  <cp:lastModifiedBy>Juan Alvaro Diaz Raimond Kedilhac</cp:lastModifiedBy>
  <dcterms:created xsi:type="dcterms:W3CDTF">2024-08-28T16:18:08Z</dcterms:created>
  <dcterms:modified xsi:type="dcterms:W3CDTF">2025-06-06T20:53:33Z</dcterms:modified>
</cp:coreProperties>
</file>