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0730" windowHeight="11160" tabRatio="907" activeTab="3"/>
  </bookViews>
  <sheets>
    <sheet name="DATOS INICIALES" sheetId="45" r:id="rId1"/>
    <sheet name="3620-02V" sheetId="89" r:id="rId2"/>
    <sheet name="3620-05V" sheetId="93" r:id="rId3"/>
    <sheet name="3620-06V" sheetId="94" r:id="rId4"/>
    <sheet name="3620-08V" sheetId="95" r:id="rId5"/>
    <sheet name="3620-09V" sheetId="96" r:id="rId6"/>
    <sheet name="3620-11V" sheetId="97" r:id="rId7"/>
    <sheet name="3620-12V" sheetId="98" r:id="rId8"/>
  </sheets>
  <definedNames>
    <definedName name="_xlnm.Print_Area" localSheetId="1">'3620-02V'!$A$1:$N$58</definedName>
    <definedName name="_xlnm.Print_Area" localSheetId="2">'3620-05V'!$A$1:$N$58</definedName>
    <definedName name="_xlnm.Print_Area" localSheetId="3">'3620-06V'!$A$1:$N$58</definedName>
    <definedName name="_xlnm.Print_Area" localSheetId="4">'3620-08V'!$A$1:$N$58</definedName>
    <definedName name="_xlnm.Print_Area" localSheetId="5">'3620-09V'!$A$1:$N$58</definedName>
    <definedName name="_xlnm.Print_Area" localSheetId="6">'3620-11V'!$A$1:$N$58</definedName>
    <definedName name="_xlnm.Print_Area" localSheetId="7">'3620-12V'!$A$1:$N$58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8" l="1"/>
  <c r="L61" i="98"/>
  <c r="K61" i="98"/>
  <c r="J61" i="98"/>
  <c r="I61" i="98"/>
  <c r="L60" i="98"/>
  <c r="K60" i="98"/>
  <c r="J60" i="98"/>
  <c r="I60" i="98"/>
  <c r="L59" i="98"/>
  <c r="K59" i="98"/>
  <c r="J59" i="98"/>
  <c r="I59" i="98"/>
  <c r="L58" i="98"/>
  <c r="K58" i="98"/>
  <c r="J58" i="98"/>
  <c r="I58" i="98"/>
  <c r="L57" i="98"/>
  <c r="K57" i="98"/>
  <c r="J57" i="98"/>
  <c r="I57" i="98"/>
  <c r="L56" i="98"/>
  <c r="K56" i="98"/>
  <c r="J56" i="98"/>
  <c r="I56" i="98"/>
  <c r="L55" i="98"/>
  <c r="K55" i="98"/>
  <c r="J55" i="98"/>
  <c r="I55" i="98"/>
  <c r="L54" i="98"/>
  <c r="K54" i="98"/>
  <c r="J54" i="98"/>
  <c r="I54" i="98"/>
  <c r="L53" i="98"/>
  <c r="K53" i="98"/>
  <c r="J53" i="98"/>
  <c r="I53" i="98"/>
  <c r="L52" i="98"/>
  <c r="K52" i="98"/>
  <c r="J52" i="98"/>
  <c r="I52" i="98"/>
  <c r="L51" i="98"/>
  <c r="K51" i="98"/>
  <c r="J51" i="98"/>
  <c r="I51" i="98"/>
  <c r="L50" i="98"/>
  <c r="K50" i="98"/>
  <c r="J50" i="98"/>
  <c r="I50" i="98"/>
  <c r="L49" i="98"/>
  <c r="K49" i="98"/>
  <c r="J49" i="98"/>
  <c r="I49" i="98"/>
  <c r="L48" i="98"/>
  <c r="K48" i="98"/>
  <c r="J48" i="98"/>
  <c r="I48" i="98"/>
  <c r="L47" i="98"/>
  <c r="K47" i="98"/>
  <c r="J47" i="98"/>
  <c r="I47" i="98"/>
  <c r="L46" i="98"/>
  <c r="K46" i="98"/>
  <c r="J46" i="98"/>
  <c r="I46" i="98"/>
  <c r="L45" i="98"/>
  <c r="K45" i="98"/>
  <c r="J45" i="98"/>
  <c r="I45" i="98"/>
  <c r="L44" i="98"/>
  <c r="K44" i="98"/>
  <c r="J44" i="98"/>
  <c r="I44" i="98"/>
  <c r="L43" i="98"/>
  <c r="K43" i="98"/>
  <c r="J43" i="98"/>
  <c r="I43" i="98"/>
  <c r="I9" i="98"/>
  <c r="E9" i="98"/>
  <c r="I8" i="98"/>
  <c r="I6" i="98"/>
  <c r="E6" i="98"/>
  <c r="I5" i="98"/>
  <c r="I7" i="98"/>
  <c r="H40" i="98" s="1"/>
  <c r="I4" i="98"/>
  <c r="E5" i="97"/>
  <c r="I7" i="97" s="1"/>
  <c r="H40" i="97" s="1"/>
  <c r="L61" i="97"/>
  <c r="K61" i="97"/>
  <c r="J61" i="97"/>
  <c r="I61" i="97"/>
  <c r="L60" i="97"/>
  <c r="K60" i="97"/>
  <c r="J60" i="97"/>
  <c r="I60" i="97"/>
  <c r="L59" i="97"/>
  <c r="K59" i="97"/>
  <c r="J59" i="97"/>
  <c r="I59" i="97"/>
  <c r="L58" i="97"/>
  <c r="K58" i="97"/>
  <c r="J58" i="97"/>
  <c r="I58" i="97"/>
  <c r="L57" i="97"/>
  <c r="K57" i="97"/>
  <c r="J57" i="97"/>
  <c r="I57" i="97"/>
  <c r="L56" i="97"/>
  <c r="K56" i="97"/>
  <c r="J56" i="97"/>
  <c r="I56" i="97"/>
  <c r="L55" i="97"/>
  <c r="K55" i="97"/>
  <c r="J55" i="97"/>
  <c r="I55" i="97"/>
  <c r="L54" i="97"/>
  <c r="K54" i="97"/>
  <c r="J54" i="97"/>
  <c r="I54" i="97"/>
  <c r="L53" i="97"/>
  <c r="K53" i="97"/>
  <c r="J53" i="97"/>
  <c r="I53" i="97"/>
  <c r="L52" i="97"/>
  <c r="K52" i="97"/>
  <c r="J52" i="97"/>
  <c r="I52" i="97"/>
  <c r="L51" i="97"/>
  <c r="K51" i="97"/>
  <c r="J51" i="97"/>
  <c r="I51" i="97"/>
  <c r="L50" i="97"/>
  <c r="K50" i="97"/>
  <c r="J50" i="97"/>
  <c r="I50" i="97"/>
  <c r="L49" i="97"/>
  <c r="K49" i="97"/>
  <c r="J49" i="97"/>
  <c r="I49" i="97"/>
  <c r="L48" i="97"/>
  <c r="K48" i="97"/>
  <c r="J48" i="97"/>
  <c r="I48" i="97"/>
  <c r="L47" i="97"/>
  <c r="K47" i="97"/>
  <c r="J47" i="97"/>
  <c r="I47" i="97"/>
  <c r="L46" i="97"/>
  <c r="K46" i="97"/>
  <c r="J46" i="97"/>
  <c r="I46" i="97"/>
  <c r="L45" i="97"/>
  <c r="K45" i="97"/>
  <c r="J45" i="97"/>
  <c r="I45" i="97"/>
  <c r="L44" i="97"/>
  <c r="K44" i="97"/>
  <c r="J44" i="97"/>
  <c r="I44" i="97"/>
  <c r="L43" i="97"/>
  <c r="K43" i="97"/>
  <c r="J43" i="97"/>
  <c r="I43" i="97"/>
  <c r="I9" i="97"/>
  <c r="E9" i="97"/>
  <c r="I8" i="97"/>
  <c r="I6" i="97"/>
  <c r="E6" i="97"/>
  <c r="I5" i="97"/>
  <c r="I4" i="97"/>
  <c r="E5" i="96"/>
  <c r="I7" i="96" s="1"/>
  <c r="H40" i="96" s="1"/>
  <c r="L61" i="96"/>
  <c r="K61" i="96"/>
  <c r="J61" i="96"/>
  <c r="I61" i="96"/>
  <c r="L60" i="96"/>
  <c r="K60" i="96"/>
  <c r="J60" i="96"/>
  <c r="I60" i="96"/>
  <c r="L59" i="96"/>
  <c r="K59" i="96"/>
  <c r="J59" i="96"/>
  <c r="I59" i="96"/>
  <c r="L58" i="96"/>
  <c r="K58" i="96"/>
  <c r="J58" i="96"/>
  <c r="I58" i="96"/>
  <c r="L57" i="96"/>
  <c r="K57" i="96"/>
  <c r="J57" i="96"/>
  <c r="I57" i="96"/>
  <c r="L56" i="96"/>
  <c r="K56" i="96"/>
  <c r="J56" i="96"/>
  <c r="I56" i="96"/>
  <c r="L55" i="96"/>
  <c r="K55" i="96"/>
  <c r="J55" i="96"/>
  <c r="I55" i="96"/>
  <c r="L54" i="96"/>
  <c r="K54" i="96"/>
  <c r="J54" i="96"/>
  <c r="I54" i="96"/>
  <c r="L53" i="96"/>
  <c r="K53" i="96"/>
  <c r="J53" i="96"/>
  <c r="I53" i="96"/>
  <c r="L52" i="96"/>
  <c r="K52" i="96"/>
  <c r="J52" i="96"/>
  <c r="I52" i="96"/>
  <c r="L51" i="96"/>
  <c r="K51" i="96"/>
  <c r="J51" i="96"/>
  <c r="I51" i="96"/>
  <c r="L50" i="96"/>
  <c r="K50" i="96"/>
  <c r="J50" i="96"/>
  <c r="I50" i="96"/>
  <c r="L49" i="96"/>
  <c r="K49" i="96"/>
  <c r="J49" i="96"/>
  <c r="I49" i="96"/>
  <c r="L48" i="96"/>
  <c r="K48" i="96"/>
  <c r="J48" i="96"/>
  <c r="I48" i="96"/>
  <c r="L47" i="96"/>
  <c r="K47" i="96"/>
  <c r="J47" i="96"/>
  <c r="I47" i="96"/>
  <c r="L46" i="96"/>
  <c r="K46" i="96"/>
  <c r="J46" i="96"/>
  <c r="I46" i="96"/>
  <c r="L45" i="96"/>
  <c r="K45" i="96"/>
  <c r="J45" i="96"/>
  <c r="I45" i="96"/>
  <c r="L44" i="96"/>
  <c r="K44" i="96"/>
  <c r="J44" i="96"/>
  <c r="I44" i="96"/>
  <c r="L43" i="96"/>
  <c r="K43" i="96"/>
  <c r="J43" i="96"/>
  <c r="I43" i="96"/>
  <c r="I9" i="96"/>
  <c r="E9" i="96"/>
  <c r="I8" i="96"/>
  <c r="I6" i="96"/>
  <c r="E6" i="96"/>
  <c r="I5" i="96"/>
  <c r="I4" i="96"/>
  <c r="E5" i="95"/>
  <c r="I7" i="95" s="1"/>
  <c r="H40" i="95" s="1"/>
  <c r="L61" i="95"/>
  <c r="K61" i="95"/>
  <c r="J61" i="95"/>
  <c r="I61" i="95"/>
  <c r="L60" i="95"/>
  <c r="K60" i="95"/>
  <c r="J60" i="95"/>
  <c r="I60" i="95"/>
  <c r="L59" i="95"/>
  <c r="K59" i="95"/>
  <c r="J59" i="95"/>
  <c r="I59" i="95"/>
  <c r="L58" i="95"/>
  <c r="K58" i="95"/>
  <c r="J58" i="95"/>
  <c r="I58" i="95"/>
  <c r="L57" i="95"/>
  <c r="K57" i="95"/>
  <c r="J57" i="95"/>
  <c r="I57" i="95"/>
  <c r="L56" i="95"/>
  <c r="K56" i="95"/>
  <c r="J56" i="95"/>
  <c r="I56" i="95"/>
  <c r="L55" i="95"/>
  <c r="K55" i="95"/>
  <c r="J55" i="95"/>
  <c r="I55" i="95"/>
  <c r="L54" i="95"/>
  <c r="K54" i="95"/>
  <c r="J54" i="95"/>
  <c r="I54" i="95"/>
  <c r="L53" i="95"/>
  <c r="K53" i="95"/>
  <c r="J53" i="95"/>
  <c r="I53" i="95"/>
  <c r="L52" i="95"/>
  <c r="K52" i="95"/>
  <c r="J52" i="95"/>
  <c r="I52" i="95"/>
  <c r="L51" i="95"/>
  <c r="K51" i="95"/>
  <c r="J51" i="95"/>
  <c r="I51" i="95"/>
  <c r="L50" i="95"/>
  <c r="K50" i="95"/>
  <c r="J50" i="95"/>
  <c r="I50" i="95"/>
  <c r="L49" i="95"/>
  <c r="K49" i="95"/>
  <c r="J49" i="95"/>
  <c r="I49" i="95"/>
  <c r="L48" i="95"/>
  <c r="K48" i="95"/>
  <c r="J48" i="95"/>
  <c r="I48" i="95"/>
  <c r="L47" i="95"/>
  <c r="K47" i="95"/>
  <c r="J47" i="95"/>
  <c r="I47" i="95"/>
  <c r="L46" i="95"/>
  <c r="K46" i="95"/>
  <c r="J46" i="95"/>
  <c r="I46" i="95"/>
  <c r="L45" i="95"/>
  <c r="K45" i="95"/>
  <c r="J45" i="95"/>
  <c r="I45" i="95"/>
  <c r="L44" i="95"/>
  <c r="K44" i="95"/>
  <c r="J44" i="95"/>
  <c r="I44" i="95"/>
  <c r="L43" i="95"/>
  <c r="K43" i="95"/>
  <c r="J43" i="95"/>
  <c r="I43" i="95"/>
  <c r="I9" i="95"/>
  <c r="E9" i="95"/>
  <c r="I8" i="95"/>
  <c r="I6" i="95"/>
  <c r="E6" i="95"/>
  <c r="I5" i="95"/>
  <c r="I4" i="95"/>
  <c r="E5" i="94"/>
  <c r="I7" i="94" s="1"/>
  <c r="H40" i="94" s="1"/>
  <c r="L61" i="94"/>
  <c r="K61" i="94"/>
  <c r="J61" i="94"/>
  <c r="I61" i="94"/>
  <c r="L60" i="94"/>
  <c r="K60" i="94"/>
  <c r="J60" i="94"/>
  <c r="I60" i="94"/>
  <c r="L59" i="94"/>
  <c r="K59" i="94"/>
  <c r="J59" i="94"/>
  <c r="I59" i="94"/>
  <c r="L58" i="94"/>
  <c r="K58" i="94"/>
  <c r="J58" i="94"/>
  <c r="I58" i="94"/>
  <c r="L57" i="94"/>
  <c r="K57" i="94"/>
  <c r="J57" i="94"/>
  <c r="I57" i="94"/>
  <c r="L56" i="94"/>
  <c r="K56" i="94"/>
  <c r="J56" i="94"/>
  <c r="I56" i="94"/>
  <c r="L55" i="94"/>
  <c r="K55" i="94"/>
  <c r="J55" i="94"/>
  <c r="I55" i="94"/>
  <c r="L54" i="94"/>
  <c r="K54" i="94"/>
  <c r="J54" i="94"/>
  <c r="I54" i="94"/>
  <c r="L53" i="94"/>
  <c r="K53" i="94"/>
  <c r="J53" i="94"/>
  <c r="I53" i="94"/>
  <c r="L52" i="94"/>
  <c r="K52" i="94"/>
  <c r="J52" i="94"/>
  <c r="I52" i="94"/>
  <c r="L51" i="94"/>
  <c r="K51" i="94"/>
  <c r="J51" i="94"/>
  <c r="I51" i="94"/>
  <c r="L50" i="94"/>
  <c r="K50" i="94"/>
  <c r="J50" i="94"/>
  <c r="I50" i="94"/>
  <c r="L49" i="94"/>
  <c r="K49" i="94"/>
  <c r="J49" i="94"/>
  <c r="I49" i="94"/>
  <c r="L48" i="94"/>
  <c r="K48" i="94"/>
  <c r="J48" i="94"/>
  <c r="I48" i="94"/>
  <c r="L47" i="94"/>
  <c r="K47" i="94"/>
  <c r="J47" i="94"/>
  <c r="I47" i="94"/>
  <c r="L46" i="94"/>
  <c r="K46" i="94"/>
  <c r="J46" i="94"/>
  <c r="I46" i="94"/>
  <c r="L45" i="94"/>
  <c r="K45" i="94"/>
  <c r="J45" i="94"/>
  <c r="I45" i="94"/>
  <c r="L44" i="94"/>
  <c r="K44" i="94"/>
  <c r="J44" i="94"/>
  <c r="I44" i="94"/>
  <c r="L43" i="94"/>
  <c r="K43" i="94"/>
  <c r="J43" i="94"/>
  <c r="I43" i="94"/>
  <c r="I9" i="94"/>
  <c r="E9" i="94"/>
  <c r="I8" i="94"/>
  <c r="I6" i="94"/>
  <c r="E6" i="94"/>
  <c r="I5" i="94"/>
  <c r="I4" i="94"/>
  <c r="E5" i="93"/>
  <c r="I7" i="93" s="1"/>
  <c r="H40" i="93" s="1"/>
  <c r="L61" i="93"/>
  <c r="K61" i="93"/>
  <c r="J61" i="93"/>
  <c r="I61" i="93"/>
  <c r="L60" i="93"/>
  <c r="K60" i="93"/>
  <c r="J60" i="93"/>
  <c r="I60" i="93"/>
  <c r="L59" i="93"/>
  <c r="K59" i="93"/>
  <c r="J59" i="93"/>
  <c r="I59" i="93"/>
  <c r="L58" i="93"/>
  <c r="K58" i="93"/>
  <c r="J58" i="93"/>
  <c r="I58" i="93"/>
  <c r="L57" i="93"/>
  <c r="K57" i="93"/>
  <c r="J57" i="93"/>
  <c r="I57" i="93"/>
  <c r="L56" i="93"/>
  <c r="K56" i="93"/>
  <c r="J56" i="93"/>
  <c r="I56" i="93"/>
  <c r="L55" i="93"/>
  <c r="K55" i="93"/>
  <c r="J55" i="93"/>
  <c r="I55" i="93"/>
  <c r="L54" i="93"/>
  <c r="K54" i="93"/>
  <c r="J54" i="93"/>
  <c r="I54" i="93"/>
  <c r="L53" i="93"/>
  <c r="K53" i="93"/>
  <c r="J53" i="93"/>
  <c r="I53" i="93"/>
  <c r="L52" i="93"/>
  <c r="K52" i="93"/>
  <c r="J52" i="93"/>
  <c r="I52" i="93"/>
  <c r="L51" i="93"/>
  <c r="K51" i="93"/>
  <c r="J51" i="93"/>
  <c r="I51" i="93"/>
  <c r="L50" i="93"/>
  <c r="K50" i="93"/>
  <c r="J50" i="93"/>
  <c r="I50" i="93"/>
  <c r="L49" i="93"/>
  <c r="K49" i="93"/>
  <c r="J49" i="93"/>
  <c r="I49" i="93"/>
  <c r="L48" i="93"/>
  <c r="K48" i="93"/>
  <c r="J48" i="93"/>
  <c r="I48" i="93"/>
  <c r="L47" i="93"/>
  <c r="K47" i="93"/>
  <c r="J47" i="93"/>
  <c r="I47" i="93"/>
  <c r="L46" i="93"/>
  <c r="K46" i="93"/>
  <c r="J46" i="93"/>
  <c r="I46" i="93"/>
  <c r="L45" i="93"/>
  <c r="K45" i="93"/>
  <c r="J45" i="93"/>
  <c r="I45" i="93"/>
  <c r="L44" i="93"/>
  <c r="K44" i="93"/>
  <c r="J44" i="93"/>
  <c r="I44" i="93"/>
  <c r="L43" i="93"/>
  <c r="K43" i="93"/>
  <c r="J43" i="93"/>
  <c r="I43" i="93"/>
  <c r="I9" i="93"/>
  <c r="E9" i="93"/>
  <c r="I8" i="93"/>
  <c r="I6" i="93"/>
  <c r="E6" i="93"/>
  <c r="I5" i="93"/>
  <c r="I4" i="93"/>
  <c r="E5" i="89"/>
  <c r="I7" i="89" s="1"/>
  <c r="H40" i="89" s="1"/>
  <c r="L61" i="89"/>
  <c r="K61" i="89"/>
  <c r="J61" i="89"/>
  <c r="I61" i="89"/>
  <c r="L60" i="89"/>
  <c r="K60" i="89"/>
  <c r="J60" i="89"/>
  <c r="I60" i="89"/>
  <c r="L59" i="89"/>
  <c r="K59" i="89"/>
  <c r="J59" i="89"/>
  <c r="I59" i="89"/>
  <c r="L58" i="89"/>
  <c r="K58" i="89"/>
  <c r="J58" i="89"/>
  <c r="I58" i="89"/>
  <c r="L57" i="89"/>
  <c r="K57" i="89"/>
  <c r="J57" i="89"/>
  <c r="I57" i="89"/>
  <c r="L56" i="89"/>
  <c r="K56" i="89"/>
  <c r="J56" i="89"/>
  <c r="I56" i="89"/>
  <c r="L55" i="89"/>
  <c r="K55" i="89"/>
  <c r="J55" i="89"/>
  <c r="I55" i="89"/>
  <c r="L54" i="89"/>
  <c r="K54" i="89"/>
  <c r="J54" i="89"/>
  <c r="I54" i="89"/>
  <c r="L53" i="89"/>
  <c r="K53" i="89"/>
  <c r="J53" i="89"/>
  <c r="I53" i="89"/>
  <c r="L52" i="89"/>
  <c r="K52" i="89"/>
  <c r="J52" i="89"/>
  <c r="I52" i="89"/>
  <c r="L51" i="89"/>
  <c r="K51" i="89"/>
  <c r="J51" i="89"/>
  <c r="I51" i="89"/>
  <c r="L50" i="89"/>
  <c r="K50" i="89"/>
  <c r="J50" i="89"/>
  <c r="I50" i="89"/>
  <c r="L49" i="89"/>
  <c r="K49" i="89"/>
  <c r="J49" i="89"/>
  <c r="I49" i="89"/>
  <c r="L48" i="89"/>
  <c r="K48" i="89"/>
  <c r="J48" i="89"/>
  <c r="I48" i="89"/>
  <c r="L47" i="89"/>
  <c r="K47" i="89"/>
  <c r="J47" i="89"/>
  <c r="I47" i="89"/>
  <c r="L46" i="89"/>
  <c r="K46" i="89"/>
  <c r="J46" i="89"/>
  <c r="I46" i="89"/>
  <c r="L45" i="89"/>
  <c r="K45" i="89"/>
  <c r="J45" i="89"/>
  <c r="I45" i="89"/>
  <c r="L44" i="89"/>
  <c r="K44" i="89"/>
  <c r="J44" i="89"/>
  <c r="I44" i="89"/>
  <c r="L43" i="89"/>
  <c r="K43" i="89"/>
  <c r="J43" i="89"/>
  <c r="I43" i="89"/>
  <c r="I9" i="89"/>
  <c r="E9" i="89"/>
  <c r="I8" i="89"/>
  <c r="I6" i="89"/>
  <c r="E6" i="89"/>
  <c r="I5" i="89"/>
  <c r="I4" i="89"/>
  <c r="F22" i="45" l="1"/>
  <c r="F21" i="45"/>
  <c r="F20" i="45"/>
  <c r="H9" i="45" l="1"/>
  <c r="H10" i="45"/>
  <c r="H11" i="45"/>
  <c r="H12" i="45"/>
  <c r="H13" i="45"/>
  <c r="H14" i="45"/>
  <c r="H15" i="45"/>
  <c r="H16" i="45"/>
  <c r="H17" i="45"/>
  <c r="H18" i="45"/>
  <c r="H19" i="45"/>
  <c r="H8" i="45"/>
  <c r="F9" i="45"/>
  <c r="F10" i="45"/>
  <c r="F11" i="45"/>
  <c r="F12" i="45"/>
  <c r="F13" i="45"/>
  <c r="F14" i="45"/>
  <c r="F15" i="45"/>
  <c r="F16" i="45"/>
  <c r="F17" i="45"/>
  <c r="F18" i="45"/>
  <c r="F19" i="45"/>
  <c r="F8" i="45"/>
</calcChain>
</file>

<file path=xl/sharedStrings.xml><?xml version="1.0" encoding="utf-8"?>
<sst xmlns="http://schemas.openxmlformats.org/spreadsheetml/2006/main" count="462" uniqueCount="99">
  <si>
    <t>Proyecto</t>
  </si>
  <si>
    <t>Orden de Trabajo</t>
  </si>
  <si>
    <t>Muestra</t>
  </si>
  <si>
    <t>Fecha Término</t>
  </si>
  <si>
    <t>ENSAYO DIFRACCIÓN DE RAYOS X</t>
  </si>
  <si>
    <t>Fecha inicio</t>
  </si>
  <si>
    <t>Fecha término</t>
  </si>
  <si>
    <t>OT</t>
  </si>
  <si>
    <t>---</t>
  </si>
  <si>
    <t>Análisis Cuantitativo</t>
  </si>
  <si>
    <t>Nombre</t>
  </si>
  <si>
    <t>Nomenclatura</t>
  </si>
  <si>
    <t>Cotas</t>
  </si>
  <si>
    <t>Clorita</t>
  </si>
  <si>
    <t>Chl</t>
  </si>
  <si>
    <t>Fórmula</t>
  </si>
  <si>
    <t>Cuantificación%</t>
  </si>
  <si>
    <t>Identificación de Muestra</t>
  </si>
  <si>
    <t>Calicata</t>
  </si>
  <si>
    <t>Tipo</t>
  </si>
  <si>
    <t>Recibida</t>
  </si>
  <si>
    <t>Ensayada</t>
  </si>
  <si>
    <t>[Nº]</t>
  </si>
  <si>
    <t>[m]</t>
  </si>
  <si>
    <t>P</t>
  </si>
  <si>
    <t>X</t>
  </si>
  <si>
    <t>-</t>
  </si>
  <si>
    <t>muestras</t>
  </si>
  <si>
    <t>INGRESO</t>
  </si>
  <si>
    <t>Nº MUESTRA</t>
  </si>
  <si>
    <t>NOMBRE</t>
  </si>
  <si>
    <t>COTA</t>
  </si>
  <si>
    <t>Plagioclasa</t>
  </si>
  <si>
    <t>Pl</t>
  </si>
  <si>
    <t>Fecha Inicio</t>
  </si>
  <si>
    <t>Laumontita</t>
  </si>
  <si>
    <t>Lau</t>
  </si>
  <si>
    <t>Titanita</t>
  </si>
  <si>
    <t>Ttn</t>
  </si>
  <si>
    <t>Cuarzo</t>
  </si>
  <si>
    <t>Observaciones</t>
  </si>
  <si>
    <t>Feldespato K</t>
  </si>
  <si>
    <t>Fls</t>
  </si>
  <si>
    <t>Clinopiroxeno</t>
  </si>
  <si>
    <t>N° Informe</t>
  </si>
  <si>
    <r>
      <t>SiO</t>
    </r>
    <r>
      <rPr>
        <vertAlign val="subscript"/>
        <sz val="10"/>
        <color rgb="FF000000"/>
        <rFont val="Open Sans regular"/>
      </rPr>
      <t>2</t>
    </r>
  </si>
  <si>
    <r>
      <t>Na</t>
    </r>
    <r>
      <rPr>
        <vertAlign val="subscript"/>
        <sz val="10"/>
        <color rgb="FF000000"/>
        <rFont val="Open Sans regular"/>
      </rPr>
      <t>2</t>
    </r>
    <r>
      <rPr>
        <sz val="10"/>
        <color rgb="FF000000"/>
        <rFont val="Open Sans regular"/>
      </rPr>
      <t>AlSi</t>
    </r>
    <r>
      <rPr>
        <vertAlign val="subscript"/>
        <sz val="10"/>
        <color rgb="FF000000"/>
        <rFont val="Open Sans regular"/>
      </rPr>
      <t>3</t>
    </r>
    <r>
      <rPr>
        <sz val="10"/>
        <color rgb="FF000000"/>
        <rFont val="Open Sans regular"/>
      </rPr>
      <t>O</t>
    </r>
    <r>
      <rPr>
        <vertAlign val="subscript"/>
        <sz val="10"/>
        <color rgb="FF000000"/>
        <rFont val="Open Sans regular"/>
      </rPr>
      <t>8</t>
    </r>
  </si>
  <si>
    <r>
      <t>KAlSi</t>
    </r>
    <r>
      <rPr>
        <vertAlign val="subscript"/>
        <sz val="10"/>
        <color rgb="FF000000"/>
        <rFont val="Open Sans regular"/>
      </rPr>
      <t>3</t>
    </r>
    <r>
      <rPr>
        <sz val="10"/>
        <color rgb="FF000000"/>
        <rFont val="Open Sans regular"/>
      </rPr>
      <t>O</t>
    </r>
    <r>
      <rPr>
        <vertAlign val="subscript"/>
        <sz val="10"/>
        <color rgb="FF000000"/>
        <rFont val="Open Sans regular"/>
      </rPr>
      <t>8</t>
    </r>
  </si>
  <si>
    <r>
      <t>Ca(Si</t>
    </r>
    <r>
      <rPr>
        <vertAlign val="subscript"/>
        <sz val="10"/>
        <color rgb="FF000000"/>
        <rFont val="Open Sans regular"/>
      </rPr>
      <t>4</t>
    </r>
    <r>
      <rPr>
        <sz val="10"/>
        <color rgb="FF000000"/>
        <rFont val="Open Sans regular"/>
      </rPr>
      <t>Al</t>
    </r>
    <r>
      <rPr>
        <vertAlign val="subscript"/>
        <sz val="10"/>
        <color rgb="FF000000"/>
        <rFont val="Open Sans regular"/>
      </rPr>
      <t>2</t>
    </r>
    <r>
      <rPr>
        <sz val="10"/>
        <color rgb="FF000000"/>
        <rFont val="Open Sans regular"/>
      </rPr>
      <t>)O</t>
    </r>
    <r>
      <rPr>
        <vertAlign val="subscript"/>
        <sz val="10"/>
        <color rgb="FF000000"/>
        <rFont val="Open Sans regular"/>
      </rPr>
      <t>12</t>
    </r>
    <r>
      <rPr>
        <sz val="10"/>
        <color rgb="FF000000"/>
        <rFont val="Open Sans regular"/>
      </rPr>
      <t>·4H</t>
    </r>
    <r>
      <rPr>
        <vertAlign val="subscript"/>
        <sz val="10"/>
        <color rgb="FF000000"/>
        <rFont val="Open Sans regular"/>
      </rPr>
      <t>2</t>
    </r>
    <r>
      <rPr>
        <sz val="10"/>
        <color rgb="FF000000"/>
        <rFont val="Open Sans regular"/>
      </rPr>
      <t>O</t>
    </r>
  </si>
  <si>
    <r>
      <t>CaTiSiO</t>
    </r>
    <r>
      <rPr>
        <vertAlign val="subscript"/>
        <sz val="10"/>
        <color rgb="FF000000"/>
        <rFont val="Open Sans regular"/>
      </rPr>
      <t>5</t>
    </r>
  </si>
  <si>
    <r>
      <t>CaMgFeSiO</t>
    </r>
    <r>
      <rPr>
        <vertAlign val="subscript"/>
        <sz val="10"/>
        <color rgb="FF000000"/>
        <rFont val="Open Sans regular"/>
      </rPr>
      <t>3</t>
    </r>
  </si>
  <si>
    <t>CD</t>
  </si>
  <si>
    <t>Mica Blanca</t>
  </si>
  <si>
    <t>Mica</t>
  </si>
  <si>
    <t>(K,H3O)(Al, Mg, Fe)2(Si, Al)4O10</t>
  </si>
  <si>
    <t>Calcita</t>
  </si>
  <si>
    <t>Cal</t>
  </si>
  <si>
    <t>CaCO3</t>
  </si>
  <si>
    <t>Qz</t>
  </si>
  <si>
    <t>Hematita</t>
  </si>
  <si>
    <t>Fe2O3</t>
  </si>
  <si>
    <t>Los minerales identificados en la muestra, incluyendo su cuantificación, mediante análisis DRX en preparados de roca total se presentan</t>
  </si>
  <si>
    <t xml:space="preserve">en el siguiente gráfico y tabla: </t>
  </si>
  <si>
    <t>1. Ensayo ejecutado por Dpto. Geología, Fac. Cs. Físicas y Matemáticas, Universidad de Chile.</t>
  </si>
  <si>
    <t>Arc-Sm</t>
  </si>
  <si>
    <t>Arc. Esmectíticas</t>
  </si>
  <si>
    <t>Hm</t>
  </si>
  <si>
    <t>CPx</t>
  </si>
  <si>
    <t>(Na,Ca)0.33(Al,Mg)2(Si4O10)(OH)2·nH2O</t>
  </si>
  <si>
    <r>
      <t>(Mg,Fe)</t>
    </r>
    <r>
      <rPr>
        <vertAlign val="subscript"/>
        <sz val="10"/>
        <color rgb="FF000000"/>
        <rFont val="Open Sans regular"/>
      </rPr>
      <t>6</t>
    </r>
    <r>
      <rPr>
        <sz val="10"/>
        <color rgb="FF000000"/>
        <rFont val="Open Sans regular"/>
      </rPr>
      <t>(Si,Al)</t>
    </r>
    <r>
      <rPr>
        <vertAlign val="subscript"/>
        <sz val="10"/>
        <color rgb="FF000000"/>
        <rFont val="Open Sans regular"/>
      </rPr>
      <t>4</t>
    </r>
    <r>
      <rPr>
        <sz val="10"/>
        <color rgb="FF000000"/>
        <rFont val="Open Sans regular"/>
      </rPr>
      <t>O</t>
    </r>
    <r>
      <rPr>
        <vertAlign val="subscript"/>
        <sz val="10"/>
        <color rgb="FF000000"/>
        <rFont val="Open Sans regular"/>
      </rPr>
      <t>10</t>
    </r>
    <r>
      <rPr>
        <sz val="10"/>
        <color rgb="FF000000"/>
        <rFont val="Open Sans regular"/>
      </rPr>
      <t>(OH,O)</t>
    </r>
    <r>
      <rPr>
        <vertAlign val="subscript"/>
        <sz val="10"/>
        <color rgb="FF000000"/>
        <rFont val="Open Sans regular"/>
      </rPr>
      <t>8</t>
    </r>
  </si>
  <si>
    <t>C1BH-L12-L10-3+837-R</t>
  </si>
  <si>
    <t>1.914.754-D</t>
  </si>
  <si>
    <t>C1BH-L12-L10-3+837-R (01,54-01,54)</t>
  </si>
  <si>
    <t>C1BH-L12-L10-3+837-R (02,81-02,91)</t>
  </si>
  <si>
    <t>C1BH-L12-L10-3+837-R (05,62-05,62)</t>
  </si>
  <si>
    <t>C1BH-L12-L10-3+837-R (05,62-05,74)</t>
  </si>
  <si>
    <t>C1BH-L12-L10-3+837-R (07,94-07,94)</t>
  </si>
  <si>
    <t>C1BH-L12-L10-3+837-R (09,40-09,40)</t>
  </si>
  <si>
    <t>3620-02V</t>
  </si>
  <si>
    <t>3620-05V</t>
  </si>
  <si>
    <t>3620-06V</t>
  </si>
  <si>
    <t>Estilbita</t>
  </si>
  <si>
    <t>Stb</t>
  </si>
  <si>
    <t>(Ca,k,Na)6(Si30Al6)O72·20H2O</t>
  </si>
  <si>
    <t>Epidota</t>
  </si>
  <si>
    <t>Ep</t>
  </si>
  <si>
    <t>Ca₂(Al₂Fe+3)(SiO4)(Si2O7)O(OH)</t>
  </si>
  <si>
    <t>Barrenita</t>
  </si>
  <si>
    <t>Bar</t>
  </si>
  <si>
    <t>Na8(Si28Al8)O72·26H2O</t>
  </si>
  <si>
    <t>3620-08V</t>
  </si>
  <si>
    <t>3620-09V</t>
  </si>
  <si>
    <t>3620-11V</t>
  </si>
  <si>
    <t>3620-12V</t>
  </si>
  <si>
    <t>C1BH-L12-L10-3+837-R (04,13-04,13) - Infilling</t>
  </si>
  <si>
    <t>2. En muestra de mano los minerales de zeolitas se observan como relleno de vetilla.</t>
  </si>
  <si>
    <t>2. En muestra de mano los minerales de zeolitas se observan como relleno de vetilla junto a calcita.</t>
  </si>
  <si>
    <t>2. En muestra de mano los minerales de zeolitas se observan como relleno de vetilla junto a mica blanca.</t>
  </si>
  <si>
    <t>2. En muestra de mano los minerales de zeolitas se observan como relleno de vetilla junto a clorita.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</si>
</sst>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Open Sans Regular"/>
    </font>
    <font>
      <b/>
      <sz val="10"/>
      <name val="Open Sans Regular"/>
    </font>
    <font>
      <sz val="10"/>
      <color theme="1"/>
      <name val="Open Sans Regular"/>
    </font>
    <font>
      <b/>
      <u/>
      <sz val="10"/>
      <color theme="1"/>
      <name val="Open Sans Regular"/>
    </font>
    <font>
      <b/>
      <sz val="10"/>
      <color theme="1"/>
      <name val="Open Sans Regular"/>
    </font>
    <font>
      <sz val="10"/>
      <color rgb="FF000000"/>
      <name val="Open Sans regular"/>
    </font>
    <font>
      <vertAlign val="subscript"/>
      <sz val="10"/>
      <color rgb="FF000000"/>
      <name val="Open Sans regula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AFEF"/>
      </patternFill>
    </fill>
    <fill>
      <patternFill patternType="solid">
        <fgColor rgb="FFD9D9D9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14" fontId="0" fillId="0" borderId="4" xfId="0" applyNumberFormat="1" applyBorder="1" applyAlignment="1">
      <alignment horizontal="left"/>
    </xf>
    <xf numFmtId="0" fontId="0" fillId="0" borderId="4" xfId="0" quotePrefix="1" applyBorder="1" applyAlignment="1"/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2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3" fontId="5" fillId="3" borderId="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3" fontId="6" fillId="0" borderId="0" xfId="0" applyNumberFormat="1" applyFont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7" borderId="1" xfId="0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0" fillId="7" borderId="1" xfId="0" quotePrefix="1" applyNumberForma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164" fontId="4" fillId="2" borderId="4" xfId="0" applyNumberFormat="1" applyFont="1" applyFill="1" applyBorder="1" applyAlignment="1">
      <alignment horizontal="left" vertical="center" indent="1"/>
    </xf>
    <xf numFmtId="164" fontId="4" fillId="2" borderId="2" xfId="0" applyNumberFormat="1" applyFont="1" applyFill="1" applyBorder="1" applyAlignment="1">
      <alignment horizontal="left" vertical="center" indent="1"/>
    </xf>
    <xf numFmtId="164" fontId="4" fillId="2" borderId="3" xfId="0" applyNumberFormat="1" applyFont="1" applyFill="1" applyBorder="1" applyAlignment="1">
      <alignment horizontal="left" vertical="center" indent="1"/>
    </xf>
    <xf numFmtId="164" fontId="4" fillId="2" borderId="4" xfId="0" applyNumberFormat="1" applyFont="1" applyFill="1" applyBorder="1" applyAlignment="1">
      <alignment horizontal="left" vertical="center" indent="1"/>
    </xf>
    <xf numFmtId="164" fontId="4" fillId="2" borderId="2" xfId="0" applyNumberFormat="1" applyFont="1" applyFill="1" applyBorder="1" applyAlignment="1">
      <alignment horizontal="left" vertical="center" indent="1"/>
    </xf>
    <xf numFmtId="164" fontId="4" fillId="2" borderId="3" xfId="0" applyNumberFormat="1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164" fontId="4" fillId="2" borderId="4" xfId="0" applyNumberFormat="1" applyFont="1" applyFill="1" applyBorder="1" applyAlignment="1">
      <alignment horizontal="left" vertical="center" indent="1"/>
    </xf>
    <xf numFmtId="164" fontId="4" fillId="2" borderId="2" xfId="0" applyNumberFormat="1" applyFont="1" applyFill="1" applyBorder="1" applyAlignment="1">
      <alignment horizontal="left" vertical="center" indent="1"/>
    </xf>
    <xf numFmtId="164" fontId="4" fillId="2" borderId="3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16</xdr:row>
      <xdr:rowOff>0</xdr:rowOff>
    </xdr:from>
    <xdr:to>
      <xdr:col>13</xdr:col>
      <xdr:colOff>206700</xdr:colOff>
      <xdr:row>33</xdr:row>
      <xdr:rowOff>150032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99B754-B974-4649-9C7F-7F90B794D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3825" y="3162300"/>
          <a:ext cx="7560000" cy="3064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16</xdr:row>
      <xdr:rowOff>1</xdr:rowOff>
    </xdr:from>
    <xdr:to>
      <xdr:col>13</xdr:col>
      <xdr:colOff>206700</xdr:colOff>
      <xdr:row>33</xdr:row>
      <xdr:rowOff>159570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26D862-D5B0-41FC-BCE0-E147129CD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3825" y="3162301"/>
          <a:ext cx="7560000" cy="30742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16</xdr:row>
      <xdr:rowOff>1</xdr:rowOff>
    </xdr:from>
    <xdr:to>
      <xdr:col>13</xdr:col>
      <xdr:colOff>216225</xdr:colOff>
      <xdr:row>33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2EAD81-8A91-491A-94A7-C4601B866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3162301"/>
          <a:ext cx="7560000" cy="3067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15</xdr:row>
      <xdr:rowOff>161925</xdr:rowOff>
    </xdr:from>
    <xdr:to>
      <xdr:col>13</xdr:col>
      <xdr:colOff>206700</xdr:colOff>
      <xdr:row>33</xdr:row>
      <xdr:rowOff>166391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C6FC34-3033-4028-8478-45CD5FC16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3825" y="3152775"/>
          <a:ext cx="7560000" cy="30905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15</xdr:row>
      <xdr:rowOff>152401</xdr:rowOff>
    </xdr:from>
    <xdr:to>
      <xdr:col>13</xdr:col>
      <xdr:colOff>216225</xdr:colOff>
      <xdr:row>34</xdr:row>
      <xdr:rowOff>153238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D138D7-0372-4096-9B7D-353A017E9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3143251"/>
          <a:ext cx="7560000" cy="32583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16</xdr:row>
      <xdr:rowOff>19051</xdr:rowOff>
    </xdr:from>
    <xdr:to>
      <xdr:col>13</xdr:col>
      <xdr:colOff>206700</xdr:colOff>
      <xdr:row>34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C69EC2-C0F5-490A-B9BE-27AAD362D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3825" y="3181351"/>
          <a:ext cx="7560000" cy="30674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16</xdr:row>
      <xdr:rowOff>0</xdr:rowOff>
    </xdr:from>
    <xdr:to>
      <xdr:col>13</xdr:col>
      <xdr:colOff>197175</xdr:colOff>
      <xdr:row>34</xdr:row>
      <xdr:rowOff>164564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E050F4-27EB-4F0D-A49A-0A761DCB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3162300"/>
          <a:ext cx="7560000" cy="3250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0" zoomScaleNormal="90" workbookViewId="0">
      <selection activeCell="C11" sqref="C11"/>
    </sheetView>
  </sheetViews>
  <sheetFormatPr baseColWidth="10" defaultRowHeight="15" x14ac:dyDescent="0.25"/>
  <cols>
    <col min="1" max="1" width="13.7109375" bestFit="1" customWidth="1"/>
    <col min="2" max="2" width="27.28515625" customWidth="1"/>
    <col min="3" max="3" width="37.28515625" bestFit="1" customWidth="1"/>
    <col min="6" max="6" width="38.5703125" customWidth="1"/>
  </cols>
  <sheetData>
    <row r="1" spans="1:11" x14ac:dyDescent="0.25">
      <c r="A1" s="1" t="s">
        <v>0</v>
      </c>
      <c r="B1" s="2" t="s">
        <v>70</v>
      </c>
      <c r="C1" s="4"/>
      <c r="D1" s="3"/>
      <c r="E1" s="3"/>
      <c r="F1" s="3"/>
      <c r="G1" s="3"/>
      <c r="H1" s="3"/>
    </row>
    <row r="2" spans="1:11" x14ac:dyDescent="0.25">
      <c r="A2" s="1" t="s">
        <v>44</v>
      </c>
      <c r="B2" s="2" t="s">
        <v>71</v>
      </c>
      <c r="C2" s="4"/>
      <c r="D2" s="3"/>
      <c r="E2" s="3"/>
      <c r="F2" s="3"/>
      <c r="G2" s="3"/>
      <c r="H2" s="3"/>
    </row>
    <row r="3" spans="1:11" x14ac:dyDescent="0.25">
      <c r="A3" s="1" t="s">
        <v>7</v>
      </c>
      <c r="B3" s="6" t="s">
        <v>26</v>
      </c>
      <c r="C3" s="4"/>
      <c r="D3" s="3"/>
      <c r="E3" s="3"/>
      <c r="F3" s="3"/>
      <c r="G3" s="3"/>
      <c r="H3" s="3"/>
    </row>
    <row r="4" spans="1:11" x14ac:dyDescent="0.25">
      <c r="A4" s="1" t="s">
        <v>5</v>
      </c>
      <c r="B4" s="5">
        <v>45434</v>
      </c>
      <c r="C4" s="4"/>
      <c r="D4" s="3"/>
      <c r="E4" s="3"/>
      <c r="F4" s="3"/>
      <c r="G4" s="3"/>
      <c r="H4" s="3"/>
    </row>
    <row r="5" spans="1:11" ht="15.75" thickBot="1" x14ac:dyDescent="0.3">
      <c r="A5" s="1" t="s">
        <v>6</v>
      </c>
      <c r="B5" s="5">
        <v>45466</v>
      </c>
      <c r="C5" s="4"/>
      <c r="D5" s="3"/>
      <c r="E5" s="3"/>
      <c r="F5" s="3"/>
      <c r="G5" s="3"/>
      <c r="H5" s="3"/>
    </row>
    <row r="6" spans="1:11" ht="27" customHeight="1" x14ac:dyDescent="0.25">
      <c r="A6" s="13" t="s">
        <v>27</v>
      </c>
      <c r="F6" s="56" t="s">
        <v>17</v>
      </c>
      <c r="G6" s="7" t="s">
        <v>18</v>
      </c>
      <c r="H6" s="7" t="s">
        <v>12</v>
      </c>
      <c r="I6" s="56" t="s">
        <v>19</v>
      </c>
      <c r="J6" s="56" t="s">
        <v>20</v>
      </c>
      <c r="K6" s="56" t="s">
        <v>21</v>
      </c>
    </row>
    <row r="7" spans="1:11" ht="15" customHeight="1" thickBot="1" x14ac:dyDescent="0.3">
      <c r="A7" s="14" t="s">
        <v>28</v>
      </c>
      <c r="B7" s="15" t="s">
        <v>29</v>
      </c>
      <c r="C7" s="15" t="s">
        <v>30</v>
      </c>
      <c r="D7" s="15" t="s">
        <v>31</v>
      </c>
      <c r="F7" s="57"/>
      <c r="G7" s="8" t="s">
        <v>22</v>
      </c>
      <c r="H7" s="8" t="s">
        <v>23</v>
      </c>
      <c r="I7" s="57"/>
      <c r="J7" s="57"/>
      <c r="K7" s="57"/>
    </row>
    <row r="8" spans="1:11" ht="15" customHeight="1" thickBot="1" x14ac:dyDescent="0.3">
      <c r="A8" s="16">
        <v>3620</v>
      </c>
      <c r="B8" s="16">
        <v>2</v>
      </c>
      <c r="C8" s="38" t="s">
        <v>72</v>
      </c>
      <c r="D8" s="16"/>
      <c r="F8" s="9" t="str">
        <f>+C8</f>
        <v>C1BH-L12-L10-3+837-R (01,54-01,54)</v>
      </c>
      <c r="G8" s="10" t="s">
        <v>8</v>
      </c>
      <c r="H8" s="9">
        <f>+D8</f>
        <v>0</v>
      </c>
      <c r="I8" s="12" t="s">
        <v>51</v>
      </c>
      <c r="J8" s="11" t="s">
        <v>25</v>
      </c>
      <c r="K8" s="11" t="s">
        <v>25</v>
      </c>
    </row>
    <row r="9" spans="1:11" ht="15" customHeight="1" thickBot="1" x14ac:dyDescent="0.3">
      <c r="A9" s="16">
        <v>3620</v>
      </c>
      <c r="B9" s="16">
        <v>5</v>
      </c>
      <c r="C9" s="38" t="s">
        <v>73</v>
      </c>
      <c r="D9" s="16"/>
      <c r="F9" s="9" t="str">
        <f t="shared" ref="F9:F22" si="0">+C9</f>
        <v>C1BH-L12-L10-3+837-R (02,81-02,91)</v>
      </c>
      <c r="G9" s="10" t="s">
        <v>8</v>
      </c>
      <c r="H9" s="9">
        <f t="shared" ref="H9:H19" si="1">+D9</f>
        <v>0</v>
      </c>
      <c r="I9" s="12" t="s">
        <v>51</v>
      </c>
      <c r="J9" s="11" t="s">
        <v>25</v>
      </c>
      <c r="K9" s="11" t="s">
        <v>25</v>
      </c>
    </row>
    <row r="10" spans="1:11" ht="15" customHeight="1" thickBot="1" x14ac:dyDescent="0.3">
      <c r="A10" s="16">
        <v>3620</v>
      </c>
      <c r="B10" s="16">
        <v>6</v>
      </c>
      <c r="C10" s="38" t="s">
        <v>94</v>
      </c>
      <c r="D10" s="16"/>
      <c r="F10" s="9" t="str">
        <f t="shared" si="0"/>
        <v>C1BH-L12-L10-3+837-R (04,13-04,13) - Infilling</v>
      </c>
      <c r="G10" s="10" t="s">
        <v>8</v>
      </c>
      <c r="H10" s="9">
        <f t="shared" si="1"/>
        <v>0</v>
      </c>
      <c r="I10" s="12" t="s">
        <v>51</v>
      </c>
      <c r="J10" s="11" t="s">
        <v>25</v>
      </c>
      <c r="K10" s="11" t="s">
        <v>25</v>
      </c>
    </row>
    <row r="11" spans="1:11" ht="15" customHeight="1" thickBot="1" x14ac:dyDescent="0.3">
      <c r="A11" s="16">
        <v>3620</v>
      </c>
      <c r="B11" s="16">
        <v>8</v>
      </c>
      <c r="C11" s="38" t="s">
        <v>74</v>
      </c>
      <c r="D11" s="44"/>
      <c r="F11" s="9" t="str">
        <f t="shared" si="0"/>
        <v>C1BH-L12-L10-3+837-R (05,62-05,62)</v>
      </c>
      <c r="G11" s="10" t="s">
        <v>8</v>
      </c>
      <c r="H11" s="9">
        <f t="shared" si="1"/>
        <v>0</v>
      </c>
      <c r="I11" s="12" t="s">
        <v>51</v>
      </c>
      <c r="J11" s="11" t="s">
        <v>25</v>
      </c>
      <c r="K11" s="11" t="s">
        <v>25</v>
      </c>
    </row>
    <row r="12" spans="1:11" ht="15" customHeight="1" thickBot="1" x14ac:dyDescent="0.3">
      <c r="A12" s="16">
        <v>3620</v>
      </c>
      <c r="B12" s="46">
        <v>9</v>
      </c>
      <c r="C12" s="38" t="s">
        <v>75</v>
      </c>
      <c r="D12" s="44"/>
      <c r="F12" s="9" t="str">
        <f t="shared" si="0"/>
        <v>C1BH-L12-L10-3+837-R (05,62-05,74)</v>
      </c>
      <c r="G12" s="10" t="s">
        <v>8</v>
      </c>
      <c r="H12" s="9">
        <f t="shared" si="1"/>
        <v>0</v>
      </c>
      <c r="I12" s="12" t="s">
        <v>51</v>
      </c>
      <c r="J12" s="11" t="s">
        <v>25</v>
      </c>
      <c r="K12" s="11" t="s">
        <v>25</v>
      </c>
    </row>
    <row r="13" spans="1:11" ht="15" customHeight="1" thickBot="1" x14ac:dyDescent="0.3">
      <c r="A13" s="16">
        <v>3620</v>
      </c>
      <c r="B13" s="16">
        <v>11</v>
      </c>
      <c r="C13" s="38" t="s">
        <v>76</v>
      </c>
      <c r="D13" s="16"/>
      <c r="F13" s="9" t="str">
        <f t="shared" si="0"/>
        <v>C1BH-L12-L10-3+837-R (07,94-07,94)</v>
      </c>
      <c r="G13" s="10" t="s">
        <v>8</v>
      </c>
      <c r="H13" s="9">
        <f t="shared" si="1"/>
        <v>0</v>
      </c>
      <c r="I13" s="12" t="s">
        <v>51</v>
      </c>
      <c r="J13" s="11" t="s">
        <v>25</v>
      </c>
      <c r="K13" s="11" t="s">
        <v>25</v>
      </c>
    </row>
    <row r="14" spans="1:11" ht="15" customHeight="1" thickBot="1" x14ac:dyDescent="0.3">
      <c r="A14" s="16">
        <v>3620</v>
      </c>
      <c r="B14" s="16">
        <v>12</v>
      </c>
      <c r="C14" s="38" t="s">
        <v>77</v>
      </c>
      <c r="D14" s="16"/>
      <c r="F14" s="9" t="str">
        <f t="shared" si="0"/>
        <v>C1BH-L12-L10-3+837-R (09,40-09,40)</v>
      </c>
      <c r="G14" s="10" t="s">
        <v>8</v>
      </c>
      <c r="H14" s="9">
        <f t="shared" si="1"/>
        <v>0</v>
      </c>
      <c r="I14" s="12" t="s">
        <v>51</v>
      </c>
      <c r="J14" s="11" t="s">
        <v>25</v>
      </c>
      <c r="K14" s="11" t="s">
        <v>25</v>
      </c>
    </row>
    <row r="15" spans="1:11" ht="15" customHeight="1" thickBot="1" x14ac:dyDescent="0.3">
      <c r="A15" s="16"/>
      <c r="B15" s="16"/>
      <c r="C15" s="38"/>
      <c r="D15" s="16"/>
      <c r="F15" s="9">
        <f t="shared" si="0"/>
        <v>0</v>
      </c>
      <c r="G15" s="10" t="s">
        <v>8</v>
      </c>
      <c r="H15" s="9">
        <f t="shared" si="1"/>
        <v>0</v>
      </c>
      <c r="I15" s="12" t="s">
        <v>51</v>
      </c>
      <c r="J15" s="11" t="s">
        <v>25</v>
      </c>
      <c r="K15" s="11" t="s">
        <v>25</v>
      </c>
    </row>
    <row r="16" spans="1:11" ht="15" customHeight="1" thickBot="1" x14ac:dyDescent="0.3">
      <c r="A16" s="16"/>
      <c r="B16" s="16"/>
      <c r="C16" s="38"/>
      <c r="D16" s="16"/>
      <c r="F16" s="9">
        <f t="shared" si="0"/>
        <v>0</v>
      </c>
      <c r="G16" s="10" t="s">
        <v>8</v>
      </c>
      <c r="H16" s="9">
        <f t="shared" si="1"/>
        <v>0</v>
      </c>
      <c r="I16" s="12" t="s">
        <v>24</v>
      </c>
      <c r="J16" s="11" t="s">
        <v>25</v>
      </c>
      <c r="K16" s="11" t="s">
        <v>25</v>
      </c>
    </row>
    <row r="17" spans="1:11" ht="15" customHeight="1" thickBot="1" x14ac:dyDescent="0.3">
      <c r="A17" s="16"/>
      <c r="B17" s="16"/>
      <c r="C17" s="38"/>
      <c r="D17" s="16"/>
      <c r="F17" s="9">
        <f t="shared" si="0"/>
        <v>0</v>
      </c>
      <c r="G17" s="10" t="s">
        <v>8</v>
      </c>
      <c r="H17" s="9">
        <f t="shared" si="1"/>
        <v>0</v>
      </c>
      <c r="I17" s="12" t="s">
        <v>24</v>
      </c>
      <c r="J17" s="11" t="s">
        <v>25</v>
      </c>
      <c r="K17" s="11" t="s">
        <v>25</v>
      </c>
    </row>
    <row r="18" spans="1:11" ht="15" customHeight="1" thickBot="1" x14ac:dyDescent="0.3">
      <c r="A18" s="16"/>
      <c r="B18" s="16"/>
      <c r="C18" s="38"/>
      <c r="D18" s="16"/>
      <c r="F18" s="9">
        <f t="shared" si="0"/>
        <v>0</v>
      </c>
      <c r="G18" s="10" t="s">
        <v>8</v>
      </c>
      <c r="H18" s="9">
        <f t="shared" si="1"/>
        <v>0</v>
      </c>
      <c r="I18" s="12" t="s">
        <v>24</v>
      </c>
      <c r="J18" s="11" t="s">
        <v>25</v>
      </c>
      <c r="K18" s="11" t="s">
        <v>25</v>
      </c>
    </row>
    <row r="19" spans="1:11" ht="15" customHeight="1" thickBot="1" x14ac:dyDescent="0.3">
      <c r="A19" s="16"/>
      <c r="B19" s="16"/>
      <c r="C19" s="38"/>
      <c r="D19" s="16"/>
      <c r="F19" s="9">
        <f t="shared" si="0"/>
        <v>0</v>
      </c>
      <c r="G19" s="10" t="s">
        <v>8</v>
      </c>
      <c r="H19" s="9">
        <f t="shared" si="1"/>
        <v>0</v>
      </c>
      <c r="I19" s="12" t="s">
        <v>24</v>
      </c>
      <c r="J19" s="11" t="s">
        <v>25</v>
      </c>
      <c r="K19" s="11" t="s">
        <v>25</v>
      </c>
    </row>
    <row r="20" spans="1:11" ht="15" customHeight="1" thickBot="1" x14ac:dyDescent="0.3">
      <c r="A20" s="16"/>
      <c r="B20" s="16"/>
      <c r="C20" s="38"/>
      <c r="D20" s="16"/>
      <c r="F20" s="9">
        <f t="shared" si="0"/>
        <v>0</v>
      </c>
      <c r="H20" s="9"/>
      <c r="I20" s="8"/>
      <c r="J20" s="11"/>
      <c r="K20" s="11"/>
    </row>
    <row r="21" spans="1:11" ht="15" customHeight="1" thickBot="1" x14ac:dyDescent="0.3">
      <c r="A21" s="16"/>
      <c r="B21" s="16"/>
      <c r="C21" s="38"/>
      <c r="D21" s="16"/>
      <c r="F21" s="9">
        <f t="shared" si="0"/>
        <v>0</v>
      </c>
      <c r="H21" s="9"/>
      <c r="I21" s="8"/>
      <c r="J21" s="11"/>
      <c r="K21" s="11"/>
    </row>
    <row r="22" spans="1:11" ht="15" customHeight="1" thickBot="1" x14ac:dyDescent="0.3">
      <c r="A22" s="16"/>
      <c r="B22" s="16"/>
      <c r="C22" s="38"/>
      <c r="D22" s="16"/>
      <c r="F22" s="9">
        <f t="shared" si="0"/>
        <v>0</v>
      </c>
      <c r="H22" s="9"/>
      <c r="I22" s="8"/>
      <c r="J22" s="11"/>
      <c r="K22" s="11"/>
    </row>
    <row r="23" spans="1:11" ht="15" customHeight="1" thickBot="1" x14ac:dyDescent="0.3">
      <c r="A23" s="16"/>
      <c r="B23" s="16"/>
      <c r="C23" s="38"/>
      <c r="D23" s="16"/>
      <c r="F23" s="9"/>
      <c r="H23" s="9"/>
      <c r="I23" s="8"/>
      <c r="J23" s="11"/>
      <c r="K23" s="11"/>
    </row>
    <row r="24" spans="1:11" ht="15" customHeight="1" thickBot="1" x14ac:dyDescent="0.3">
      <c r="F24" s="9"/>
      <c r="H24" s="9"/>
      <c r="I24" s="8"/>
      <c r="J24" s="11"/>
      <c r="K24" s="11"/>
    </row>
    <row r="25" spans="1:11" ht="15" customHeight="1" thickBot="1" x14ac:dyDescent="0.3">
      <c r="F25" s="9"/>
      <c r="H25" s="9"/>
      <c r="I25" s="8"/>
      <c r="J25" s="11"/>
      <c r="K25" s="11"/>
    </row>
    <row r="26" spans="1:11" ht="15.75" thickBot="1" x14ac:dyDescent="0.3">
      <c r="F26" s="9"/>
      <c r="H26" s="9"/>
      <c r="I26" s="8"/>
      <c r="J26" s="11"/>
      <c r="K26" s="11"/>
    </row>
    <row r="27" spans="1:11" ht="15.75" thickBot="1" x14ac:dyDescent="0.3">
      <c r="F27" s="9"/>
      <c r="H27" s="9"/>
      <c r="I27" s="8"/>
      <c r="J27" s="11"/>
      <c r="K27" s="11"/>
    </row>
    <row r="28" spans="1:11" ht="15.75" thickBot="1" x14ac:dyDescent="0.3">
      <c r="F28" s="9"/>
      <c r="H28" s="9"/>
      <c r="I28" s="8"/>
      <c r="J28" s="11"/>
      <c r="K28" s="11"/>
    </row>
  </sheetData>
  <mergeCells count="4">
    <mergeCell ref="F6:F7"/>
    <mergeCell ref="I6:I7"/>
    <mergeCell ref="J6:J7"/>
    <mergeCell ref="K6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N65"/>
  <sheetViews>
    <sheetView showGridLines="0" topLeftCell="G40" zoomScaleNormal="100" zoomScaleSheetLayoutView="72" workbookViewId="0">
      <selection activeCell="H66" sqref="H66"/>
    </sheetView>
  </sheetViews>
  <sheetFormatPr baseColWidth="10" defaultRowHeight="16.5" x14ac:dyDescent="0.25"/>
  <cols>
    <col min="1" max="1" width="11.42578125" style="23"/>
    <col min="2" max="2" width="25.28515625" style="23" bestFit="1" customWidth="1"/>
    <col min="3" max="3" width="11.42578125" style="23"/>
    <col min="4" max="4" width="30.7109375" style="23" bestFit="1" customWidth="1"/>
    <col min="5" max="7" width="11.42578125" style="23"/>
    <col min="8" max="8" width="18" style="23" customWidth="1"/>
    <col min="9" max="9" width="18.5703125" style="23" customWidth="1"/>
    <col min="10" max="10" width="14.85546875" style="23" customWidth="1"/>
    <col min="11" max="11" width="39.7109375" style="23" customWidth="1"/>
    <col min="12" max="12" width="16.140625" style="23" customWidth="1"/>
    <col min="13" max="14" width="6" style="23" customWidth="1"/>
    <col min="15" max="16384" width="11.42578125" style="23"/>
  </cols>
  <sheetData>
    <row r="2" spans="2:14" x14ac:dyDescent="0.25">
      <c r="H2" s="26" t="s">
        <v>4</v>
      </c>
      <c r="I2" s="27"/>
      <c r="J2" s="27"/>
    </row>
    <row r="3" spans="2:14" x14ac:dyDescent="0.25">
      <c r="H3" s="27"/>
      <c r="I3" s="27"/>
      <c r="J3" s="27"/>
    </row>
    <row r="4" spans="2:14" ht="15.75" customHeight="1" x14ac:dyDescent="0.25">
      <c r="H4" s="28" t="s">
        <v>0</v>
      </c>
      <c r="I4" s="59" t="str">
        <f>+'DATOS INICIALES'!B1</f>
        <v>C1BH-L12-L10-3+837-R</v>
      </c>
      <c r="J4" s="60"/>
      <c r="K4" s="60"/>
      <c r="L4" s="60"/>
      <c r="M4" s="60"/>
      <c r="N4" s="61"/>
    </row>
    <row r="5" spans="2:14" ht="15.75" customHeight="1" x14ac:dyDescent="0.25">
      <c r="D5" s="23" t="s">
        <v>2</v>
      </c>
      <c r="E5" s="17" t="str">
        <f>+'DATOS INICIALES'!C8</f>
        <v>C1BH-L12-L10-3+837-R (01,54-01,54)</v>
      </c>
      <c r="H5" s="28" t="s">
        <v>44</v>
      </c>
      <c r="I5" s="62" t="str">
        <f>+'DATOS INICIALES'!B2</f>
        <v>1.914.754-D</v>
      </c>
      <c r="J5" s="63"/>
      <c r="K5" s="63"/>
      <c r="L5" s="63"/>
      <c r="M5" s="63"/>
      <c r="N5" s="64"/>
    </row>
    <row r="6" spans="2:14" ht="15.75" customHeight="1" x14ac:dyDescent="0.25">
      <c r="D6" s="23" t="s">
        <v>12</v>
      </c>
      <c r="E6" s="29">
        <f>+'DATOS INICIALES'!D8</f>
        <v>0</v>
      </c>
      <c r="H6" s="28" t="s">
        <v>1</v>
      </c>
      <c r="I6" s="62" t="str">
        <f>+'DATOS INICIALES'!B3</f>
        <v>-</v>
      </c>
      <c r="J6" s="63"/>
      <c r="K6" s="63"/>
      <c r="L6" s="63"/>
      <c r="M6" s="63"/>
      <c r="N6" s="64"/>
    </row>
    <row r="7" spans="2:14" ht="15.75" customHeight="1" x14ac:dyDescent="0.25">
      <c r="H7" s="28" t="s">
        <v>2</v>
      </c>
      <c r="I7" s="62" t="str">
        <f>E5</f>
        <v>C1BH-L12-L10-3+837-R (01,54-01,54)</v>
      </c>
      <c r="J7" s="63"/>
      <c r="K7" s="63"/>
      <c r="L7" s="63"/>
      <c r="M7" s="63"/>
      <c r="N7" s="64"/>
    </row>
    <row r="8" spans="2:14" ht="15.75" customHeight="1" x14ac:dyDescent="0.25">
      <c r="H8" s="28" t="s">
        <v>34</v>
      </c>
      <c r="I8" s="47">
        <f>'DATOS INICIALES'!B4</f>
        <v>45434</v>
      </c>
      <c r="J8" s="48"/>
      <c r="K8" s="48"/>
      <c r="L8" s="48"/>
      <c r="M8" s="48"/>
      <c r="N8" s="49"/>
    </row>
    <row r="9" spans="2:14" ht="15.75" customHeight="1" x14ac:dyDescent="0.25">
      <c r="D9" s="30"/>
      <c r="E9" s="31">
        <f>+SUM(E11:E24)</f>
        <v>100</v>
      </c>
      <c r="H9" s="28" t="s">
        <v>3</v>
      </c>
      <c r="I9" s="65">
        <f>+'DATOS INICIALES'!B5</f>
        <v>45466</v>
      </c>
      <c r="J9" s="66"/>
      <c r="K9" s="66"/>
      <c r="L9" s="66"/>
      <c r="M9" s="66"/>
      <c r="N9" s="67"/>
    </row>
    <row r="10" spans="2:14" x14ac:dyDescent="0.25">
      <c r="B10" s="18"/>
      <c r="C10" s="32"/>
      <c r="D10" s="32"/>
      <c r="E10" s="19" t="s">
        <v>78</v>
      </c>
    </row>
    <row r="11" spans="2:14" ht="15" customHeight="1" x14ac:dyDescent="0.25">
      <c r="B11" s="20" t="s">
        <v>35</v>
      </c>
      <c r="C11" s="39" t="s">
        <v>36</v>
      </c>
      <c r="D11" s="41" t="s">
        <v>48</v>
      </c>
      <c r="E11" s="40">
        <v>1</v>
      </c>
      <c r="H11" s="27"/>
      <c r="I11" s="27"/>
      <c r="J11" s="27"/>
    </row>
    <row r="12" spans="2:14" ht="15" customHeight="1" x14ac:dyDescent="0.25">
      <c r="B12" s="20" t="s">
        <v>81</v>
      </c>
      <c r="C12" s="39" t="s">
        <v>82</v>
      </c>
      <c r="D12" s="41" t="s">
        <v>83</v>
      </c>
      <c r="E12" s="40"/>
      <c r="H12" s="33" t="s">
        <v>9</v>
      </c>
      <c r="I12" s="27"/>
      <c r="J12" s="27"/>
    </row>
    <row r="13" spans="2:14" ht="15" customHeight="1" x14ac:dyDescent="0.25">
      <c r="B13" s="20" t="s">
        <v>39</v>
      </c>
      <c r="C13" s="39" t="s">
        <v>58</v>
      </c>
      <c r="D13" s="41" t="s">
        <v>45</v>
      </c>
      <c r="E13" s="40">
        <v>15</v>
      </c>
    </row>
    <row r="14" spans="2:14" ht="15" customHeight="1" x14ac:dyDescent="0.25">
      <c r="B14" s="20" t="s">
        <v>32</v>
      </c>
      <c r="C14" s="39" t="s">
        <v>33</v>
      </c>
      <c r="D14" s="41" t="s">
        <v>46</v>
      </c>
      <c r="E14" s="40">
        <v>46</v>
      </c>
      <c r="H14" s="27" t="s">
        <v>61</v>
      </c>
    </row>
    <row r="15" spans="2:14" ht="15" customHeight="1" x14ac:dyDescent="0.25">
      <c r="B15" s="20" t="s">
        <v>41</v>
      </c>
      <c r="C15" s="39" t="s">
        <v>42</v>
      </c>
      <c r="D15" s="41" t="s">
        <v>47</v>
      </c>
      <c r="E15" s="40">
        <v>2</v>
      </c>
      <c r="H15" s="27" t="s">
        <v>62</v>
      </c>
    </row>
    <row r="16" spans="2:14" ht="13.5" customHeight="1" x14ac:dyDescent="0.25">
      <c r="B16" s="20" t="s">
        <v>13</v>
      </c>
      <c r="C16" s="39" t="s">
        <v>14</v>
      </c>
      <c r="D16" s="41" t="s">
        <v>69</v>
      </c>
      <c r="E16" s="40">
        <v>7</v>
      </c>
    </row>
    <row r="17" spans="2:5" ht="13.5" customHeight="1" x14ac:dyDescent="0.25">
      <c r="B17" s="20" t="s">
        <v>52</v>
      </c>
      <c r="C17" s="39" t="s">
        <v>53</v>
      </c>
      <c r="D17" s="41" t="s">
        <v>54</v>
      </c>
      <c r="E17" s="40">
        <v>13</v>
      </c>
    </row>
    <row r="18" spans="2:5" ht="13.5" customHeight="1" x14ac:dyDescent="0.25">
      <c r="B18" s="20" t="s">
        <v>65</v>
      </c>
      <c r="C18" s="39" t="s">
        <v>64</v>
      </c>
      <c r="D18" s="41" t="s">
        <v>68</v>
      </c>
      <c r="E18" s="40">
        <v>4</v>
      </c>
    </row>
    <row r="19" spans="2:5" ht="13.5" customHeight="1" x14ac:dyDescent="0.25">
      <c r="B19" s="20" t="s">
        <v>55</v>
      </c>
      <c r="C19" s="39" t="s">
        <v>56</v>
      </c>
      <c r="D19" s="41" t="s">
        <v>57</v>
      </c>
      <c r="E19" s="40">
        <v>1</v>
      </c>
    </row>
    <row r="20" spans="2:5" ht="13.5" customHeight="1" x14ac:dyDescent="0.25">
      <c r="B20" s="20" t="s">
        <v>37</v>
      </c>
      <c r="C20" s="39" t="s">
        <v>38</v>
      </c>
      <c r="D20" s="41" t="s">
        <v>49</v>
      </c>
      <c r="E20" s="22">
        <v>3</v>
      </c>
    </row>
    <row r="21" spans="2:5" ht="13.5" customHeight="1" x14ac:dyDescent="0.25">
      <c r="B21" s="20" t="s">
        <v>43</v>
      </c>
      <c r="C21" s="21" t="s">
        <v>67</v>
      </c>
      <c r="D21" s="41" t="s">
        <v>50</v>
      </c>
      <c r="E21" s="22">
        <v>4</v>
      </c>
    </row>
    <row r="22" spans="2:5" ht="13.5" customHeight="1" x14ac:dyDescent="0.25">
      <c r="B22" s="20" t="s">
        <v>59</v>
      </c>
      <c r="C22" s="21" t="s">
        <v>66</v>
      </c>
      <c r="D22" s="41" t="s">
        <v>60</v>
      </c>
      <c r="E22" s="40">
        <v>3</v>
      </c>
    </row>
    <row r="23" spans="2:5" ht="13.5" customHeight="1" x14ac:dyDescent="0.25">
      <c r="B23" s="20" t="s">
        <v>84</v>
      </c>
      <c r="C23" s="39" t="s">
        <v>85</v>
      </c>
      <c r="D23" s="41" t="s">
        <v>86</v>
      </c>
      <c r="E23" s="22">
        <v>1</v>
      </c>
    </row>
    <row r="24" spans="2:5" ht="13.5" customHeight="1" x14ac:dyDescent="0.25">
      <c r="B24" s="20" t="s">
        <v>87</v>
      </c>
      <c r="C24" s="39" t="s">
        <v>88</v>
      </c>
      <c r="D24" s="41" t="s">
        <v>89</v>
      </c>
      <c r="E24" s="40"/>
    </row>
    <row r="25" spans="2:5" ht="13.5" customHeight="1" x14ac:dyDescent="0.25">
      <c r="B25" s="20"/>
      <c r="C25" s="21"/>
      <c r="D25" s="41"/>
      <c r="E25" s="22"/>
    </row>
    <row r="26" spans="2:5" ht="13.5" customHeight="1" x14ac:dyDescent="0.25">
      <c r="B26" s="42"/>
      <c r="C26" s="43"/>
      <c r="D26" s="53"/>
      <c r="E26" s="54"/>
    </row>
    <row r="27" spans="2:5" ht="13.5" customHeight="1" x14ac:dyDescent="0.25">
      <c r="B27" s="42"/>
      <c r="C27" s="43"/>
      <c r="D27" s="53"/>
      <c r="E27" s="54"/>
    </row>
    <row r="28" spans="2:5" ht="13.5" customHeight="1" x14ac:dyDescent="0.25">
      <c r="B28" s="42"/>
      <c r="C28" s="43"/>
      <c r="D28" s="53"/>
      <c r="E28" s="54"/>
    </row>
    <row r="29" spans="2:5" ht="13.5" customHeight="1" x14ac:dyDescent="0.25">
      <c r="B29" s="42"/>
      <c r="C29" s="43"/>
      <c r="D29" s="53"/>
      <c r="E29" s="54"/>
    </row>
    <row r="30" spans="2:5" ht="13.5" customHeight="1" x14ac:dyDescent="0.25">
      <c r="B30" s="42"/>
      <c r="C30" s="43"/>
      <c r="D30" s="53"/>
      <c r="E30" s="54"/>
    </row>
    <row r="31" spans="2:5" ht="13.5" customHeight="1" x14ac:dyDescent="0.25">
      <c r="B31" s="42"/>
      <c r="C31" s="43"/>
      <c r="D31" s="53"/>
      <c r="E31" s="54"/>
    </row>
    <row r="32" spans="2:5" ht="13.5" customHeight="1" x14ac:dyDescent="0.25">
      <c r="B32" s="42"/>
      <c r="C32" s="43"/>
      <c r="D32" s="55"/>
      <c r="E32" s="54"/>
    </row>
    <row r="33" spans="2:14" ht="13.5" customHeight="1" x14ac:dyDescent="0.25">
      <c r="B33" s="42"/>
      <c r="C33" s="43"/>
      <c r="D33" s="55"/>
      <c r="E33" s="54"/>
    </row>
    <row r="34" spans="2:14" ht="13.5" customHeight="1" x14ac:dyDescent="0.25">
      <c r="B34" s="42"/>
      <c r="C34" s="43"/>
      <c r="D34" s="55"/>
      <c r="E34" s="54"/>
    </row>
    <row r="35" spans="2:14" ht="13.5" hidden="1" customHeight="1" x14ac:dyDescent="0.25">
      <c r="B35" s="42"/>
      <c r="C35" s="43"/>
      <c r="D35" s="53"/>
      <c r="E35" s="54"/>
    </row>
    <row r="36" spans="2:14" ht="13.5" hidden="1" customHeight="1" x14ac:dyDescent="0.25">
      <c r="B36" s="42"/>
      <c r="C36" s="43"/>
      <c r="D36" s="53"/>
      <c r="E36" s="54"/>
    </row>
    <row r="37" spans="2:14" ht="13.5" hidden="1" customHeight="1" x14ac:dyDescent="0.25">
      <c r="B37" s="42"/>
      <c r="C37" s="43"/>
      <c r="D37" s="53"/>
      <c r="E37" s="54"/>
    </row>
    <row r="38" spans="2:14" ht="13.5" hidden="1" customHeight="1" x14ac:dyDescent="0.25">
      <c r="B38" s="42"/>
      <c r="C38" s="43"/>
      <c r="D38" s="53"/>
      <c r="E38" s="54"/>
    </row>
    <row r="39" spans="2:14" ht="13.5" hidden="1" customHeight="1" x14ac:dyDescent="0.25">
      <c r="B39" s="42"/>
      <c r="C39" s="43"/>
      <c r="D39" s="53"/>
      <c r="E39" s="54"/>
    </row>
    <row r="40" spans="2:14" ht="15.75" customHeight="1" x14ac:dyDescent="0.25">
      <c r="H40" s="58" t="str">
        <f>+CONCATENATE("Minerales identificados en muestra:  ",I7)</f>
        <v>Minerales identificados en muestra:  C1BH-L12-L10-3+837-R (01,54-01,54)</v>
      </c>
      <c r="I40" s="58"/>
      <c r="J40" s="58"/>
      <c r="K40" s="58"/>
      <c r="L40" s="58"/>
      <c r="M40" s="58"/>
      <c r="N40" s="58"/>
    </row>
    <row r="41" spans="2:14" ht="15.75" customHeight="1" x14ac:dyDescent="0.25"/>
    <row r="42" spans="2:14" ht="15.75" customHeight="1" x14ac:dyDescent="0.25">
      <c r="I42" s="34" t="s">
        <v>10</v>
      </c>
      <c r="J42" s="34" t="s">
        <v>11</v>
      </c>
      <c r="K42" s="34" t="s">
        <v>15</v>
      </c>
      <c r="L42" s="34" t="s">
        <v>16</v>
      </c>
    </row>
    <row r="43" spans="2:14" ht="15.75" customHeight="1" x14ac:dyDescent="0.25">
      <c r="I43" s="24" t="str">
        <f t="shared" ref="I43:K58" si="0">+B11</f>
        <v>Laumontita</v>
      </c>
      <c r="J43" s="24" t="str">
        <f t="shared" si="0"/>
        <v>Lau</v>
      </c>
      <c r="K43" s="24" t="str">
        <f t="shared" si="0"/>
        <v>Ca(Si4Al2)O12·4H2O</v>
      </c>
      <c r="L43" s="25">
        <f>IF(E11=0,"-",E11)</f>
        <v>1</v>
      </c>
    </row>
    <row r="44" spans="2:14" ht="15.75" hidden="1" customHeight="1" x14ac:dyDescent="0.25">
      <c r="I44" s="24" t="str">
        <f t="shared" si="0"/>
        <v>Estilbita</v>
      </c>
      <c r="J44" s="24" t="str">
        <f t="shared" si="0"/>
        <v>Stb</v>
      </c>
      <c r="K44" s="24" t="str">
        <f t="shared" si="0"/>
        <v>(Ca,k,Na)6(Si30Al6)O72·20H2O</v>
      </c>
      <c r="L44" s="25" t="str">
        <f t="shared" ref="L44:L61" si="1">IF(E12=0,"-",E12)</f>
        <v>-</v>
      </c>
    </row>
    <row r="45" spans="2:14" ht="15.75" customHeight="1" x14ac:dyDescent="0.25">
      <c r="I45" s="24" t="str">
        <f t="shared" si="0"/>
        <v>Cuarzo</v>
      </c>
      <c r="J45" s="24" t="str">
        <f t="shared" si="0"/>
        <v>Qz</v>
      </c>
      <c r="K45" s="24" t="str">
        <f t="shared" si="0"/>
        <v>SiO2</v>
      </c>
      <c r="L45" s="25">
        <f t="shared" si="1"/>
        <v>15</v>
      </c>
    </row>
    <row r="46" spans="2:14" ht="15.75" customHeight="1" x14ac:dyDescent="0.25">
      <c r="I46" s="24" t="str">
        <f t="shared" si="0"/>
        <v>Plagioclasa</v>
      </c>
      <c r="J46" s="24" t="str">
        <f t="shared" si="0"/>
        <v>Pl</v>
      </c>
      <c r="K46" s="24" t="str">
        <f t="shared" si="0"/>
        <v>Na2AlSi3O8</v>
      </c>
      <c r="L46" s="25">
        <f t="shared" si="1"/>
        <v>46</v>
      </c>
      <c r="M46" s="29"/>
    </row>
    <row r="47" spans="2:14" ht="15.75" customHeight="1" x14ac:dyDescent="0.25">
      <c r="I47" s="24" t="str">
        <f t="shared" si="0"/>
        <v>Feldespato K</v>
      </c>
      <c r="J47" s="24" t="str">
        <f t="shared" si="0"/>
        <v>Fls</v>
      </c>
      <c r="K47" s="24" t="str">
        <f t="shared" si="0"/>
        <v>KAlSi3O8</v>
      </c>
      <c r="L47" s="25">
        <f t="shared" si="1"/>
        <v>2</v>
      </c>
      <c r="M47" s="35"/>
    </row>
    <row r="48" spans="2:14" ht="15.75" customHeight="1" x14ac:dyDescent="0.25">
      <c r="I48" s="24" t="str">
        <f t="shared" si="0"/>
        <v>Clorita</v>
      </c>
      <c r="J48" s="24" t="str">
        <f t="shared" si="0"/>
        <v>Chl</v>
      </c>
      <c r="K48" s="24" t="str">
        <f t="shared" si="0"/>
        <v>(Mg,Fe)6(Si,Al)4O10(OH,O)8</v>
      </c>
      <c r="L48" s="25">
        <f t="shared" si="1"/>
        <v>7</v>
      </c>
      <c r="M48" s="36"/>
    </row>
    <row r="49" spans="8:13" ht="15.75" customHeight="1" x14ac:dyDescent="0.25">
      <c r="I49" s="24" t="str">
        <f t="shared" si="0"/>
        <v>Mica Blanca</v>
      </c>
      <c r="J49" s="24" t="str">
        <f t="shared" si="0"/>
        <v>Mica</v>
      </c>
      <c r="K49" s="24" t="str">
        <f t="shared" si="0"/>
        <v>(K,H3O)(Al, Mg, Fe)2(Si, Al)4O10</v>
      </c>
      <c r="L49" s="25">
        <f t="shared" si="1"/>
        <v>13</v>
      </c>
      <c r="M49" s="35"/>
    </row>
    <row r="50" spans="8:13" ht="15.75" customHeight="1" x14ac:dyDescent="0.25">
      <c r="I50" s="24" t="str">
        <f t="shared" si="0"/>
        <v>Arc. Esmectíticas</v>
      </c>
      <c r="J50" s="24" t="str">
        <f t="shared" si="0"/>
        <v>Arc-Sm</v>
      </c>
      <c r="K50" s="24" t="str">
        <f t="shared" si="0"/>
        <v>(Na,Ca)0.33(Al,Mg)2(Si4O10)(OH)2·nH2O</v>
      </c>
      <c r="L50" s="25">
        <f t="shared" si="1"/>
        <v>4</v>
      </c>
      <c r="M50" s="35"/>
    </row>
    <row r="51" spans="8:13" ht="15.75" customHeight="1" x14ac:dyDescent="0.25">
      <c r="I51" s="24" t="str">
        <f t="shared" si="0"/>
        <v>Calcita</v>
      </c>
      <c r="J51" s="24" t="str">
        <f t="shared" si="0"/>
        <v>Cal</v>
      </c>
      <c r="K51" s="24" t="str">
        <f t="shared" si="0"/>
        <v>CaCO3</v>
      </c>
      <c r="L51" s="25">
        <f t="shared" si="1"/>
        <v>1</v>
      </c>
      <c r="M51" s="35"/>
    </row>
    <row r="52" spans="8:13" ht="15.75" customHeight="1" x14ac:dyDescent="0.25">
      <c r="I52" s="24" t="str">
        <f t="shared" si="0"/>
        <v>Titanita</v>
      </c>
      <c r="J52" s="24" t="str">
        <f t="shared" si="0"/>
        <v>Ttn</v>
      </c>
      <c r="K52" s="24" t="str">
        <f t="shared" si="0"/>
        <v>CaTiSiO5</v>
      </c>
      <c r="L52" s="25">
        <f t="shared" si="1"/>
        <v>3</v>
      </c>
      <c r="M52" s="35"/>
    </row>
    <row r="53" spans="8:13" ht="15.75" customHeight="1" x14ac:dyDescent="0.25">
      <c r="I53" s="24" t="str">
        <f t="shared" si="0"/>
        <v>Clinopiroxeno</v>
      </c>
      <c r="J53" s="24" t="str">
        <f t="shared" si="0"/>
        <v>CPx</v>
      </c>
      <c r="K53" s="24" t="str">
        <f t="shared" si="0"/>
        <v>CaMgFeSiO3</v>
      </c>
      <c r="L53" s="25">
        <f t="shared" si="1"/>
        <v>4</v>
      </c>
      <c r="M53" s="35"/>
    </row>
    <row r="54" spans="8:13" ht="15.75" customHeight="1" x14ac:dyDescent="0.25">
      <c r="I54" s="24" t="str">
        <f t="shared" si="0"/>
        <v>Hematita</v>
      </c>
      <c r="J54" s="24" t="str">
        <f t="shared" si="0"/>
        <v>Hm</v>
      </c>
      <c r="K54" s="24" t="str">
        <f t="shared" si="0"/>
        <v>Fe2O3</v>
      </c>
      <c r="L54" s="25">
        <f t="shared" si="1"/>
        <v>3</v>
      </c>
      <c r="M54" s="35"/>
    </row>
    <row r="55" spans="8:13" ht="15.75" customHeight="1" x14ac:dyDescent="0.25">
      <c r="I55" s="24" t="str">
        <f t="shared" si="0"/>
        <v>Epidota</v>
      </c>
      <c r="J55" s="24" t="str">
        <f t="shared" si="0"/>
        <v>Ep</v>
      </c>
      <c r="K55" s="24" t="str">
        <f t="shared" si="0"/>
        <v>Ca₂(Al₂Fe+3)(SiO4)(Si2O7)O(OH)</v>
      </c>
      <c r="L55" s="25">
        <f t="shared" si="1"/>
        <v>1</v>
      </c>
      <c r="M55" s="35"/>
    </row>
    <row r="56" spans="8:13" ht="15.75" hidden="1" customHeight="1" x14ac:dyDescent="0.25">
      <c r="I56" s="24" t="str">
        <f t="shared" si="0"/>
        <v>Barrenita</v>
      </c>
      <c r="J56" s="24" t="str">
        <f t="shared" si="0"/>
        <v>Bar</v>
      </c>
      <c r="K56" s="24" t="str">
        <f t="shared" si="0"/>
        <v>Na8(Si28Al8)O72·26H2O</v>
      </c>
      <c r="L56" s="25" t="str">
        <f t="shared" si="1"/>
        <v>-</v>
      </c>
      <c r="M56" s="35"/>
    </row>
    <row r="57" spans="8:13" ht="15.75" hidden="1" customHeight="1" x14ac:dyDescent="0.25">
      <c r="I57" s="24">
        <f t="shared" si="0"/>
        <v>0</v>
      </c>
      <c r="J57" s="24">
        <f t="shared" si="0"/>
        <v>0</v>
      </c>
      <c r="K57" s="24">
        <f t="shared" si="0"/>
        <v>0</v>
      </c>
      <c r="L57" s="25" t="str">
        <f t="shared" si="1"/>
        <v>-</v>
      </c>
      <c r="M57" s="35"/>
    </row>
    <row r="58" spans="8:13" ht="15.75" hidden="1" customHeight="1" x14ac:dyDescent="0.25">
      <c r="I58" s="24">
        <f t="shared" si="0"/>
        <v>0</v>
      </c>
      <c r="J58" s="24">
        <f t="shared" si="0"/>
        <v>0</v>
      </c>
      <c r="K58" s="24">
        <f t="shared" si="0"/>
        <v>0</v>
      </c>
      <c r="L58" s="25" t="str">
        <f t="shared" si="1"/>
        <v>-</v>
      </c>
      <c r="M58" s="35"/>
    </row>
    <row r="59" spans="8:13" ht="15.75" hidden="1" customHeight="1" x14ac:dyDescent="0.25">
      <c r="I59" s="24">
        <f t="shared" ref="I59:K61" si="2">+B27</f>
        <v>0</v>
      </c>
      <c r="J59" s="24">
        <f t="shared" si="2"/>
        <v>0</v>
      </c>
      <c r="K59" s="24">
        <f t="shared" si="2"/>
        <v>0</v>
      </c>
      <c r="L59" s="25" t="str">
        <f t="shared" si="1"/>
        <v>-</v>
      </c>
      <c r="M59" s="35"/>
    </row>
    <row r="60" spans="8:13" ht="15.75" hidden="1" customHeight="1" x14ac:dyDescent="0.25">
      <c r="I60" s="24">
        <f t="shared" si="2"/>
        <v>0</v>
      </c>
      <c r="J60" s="24">
        <f t="shared" si="2"/>
        <v>0</v>
      </c>
      <c r="K60" s="24">
        <f t="shared" si="2"/>
        <v>0</v>
      </c>
      <c r="L60" s="25" t="str">
        <f t="shared" si="1"/>
        <v>-</v>
      </c>
      <c r="M60" s="35"/>
    </row>
    <row r="61" spans="8:13" ht="15.75" hidden="1" customHeight="1" x14ac:dyDescent="0.25">
      <c r="I61" s="24">
        <f t="shared" si="2"/>
        <v>0</v>
      </c>
      <c r="J61" s="24">
        <f t="shared" si="2"/>
        <v>0</v>
      </c>
      <c r="K61" s="24">
        <f t="shared" si="2"/>
        <v>0</v>
      </c>
      <c r="L61" s="25" t="str">
        <f t="shared" si="1"/>
        <v>-</v>
      </c>
      <c r="M61" s="35"/>
    </row>
    <row r="62" spans="8:13" x14ac:dyDescent="0.25">
      <c r="I62" s="42"/>
      <c r="J62" s="42"/>
      <c r="K62" s="42"/>
      <c r="L62" s="43"/>
      <c r="M62" s="35"/>
    </row>
    <row r="63" spans="8:13" x14ac:dyDescent="0.25">
      <c r="H63" s="37" t="s">
        <v>40</v>
      </c>
    </row>
    <row r="64" spans="8:13" x14ac:dyDescent="0.25">
      <c r="H64" s="23" t="s">
        <v>63</v>
      </c>
    </row>
    <row r="65" spans="8:12" x14ac:dyDescent="0.25">
      <c r="H65" s="45" t="s">
        <v>97</v>
      </c>
      <c r="I65" s="45"/>
      <c r="J65" s="45"/>
      <c r="K65" s="45"/>
      <c r="L65" s="45"/>
    </row>
  </sheetData>
  <mergeCells count="6">
    <mergeCell ref="H40:N40"/>
    <mergeCell ref="I4:N4"/>
    <mergeCell ref="I5:N5"/>
    <mergeCell ref="I6:N6"/>
    <mergeCell ref="I7:N7"/>
    <mergeCell ref="I9:N9"/>
  </mergeCells>
  <pageMargins left="0.7" right="0.7" top="0.75" bottom="0.75" header="0.3" footer="0.3"/>
  <pageSetup paperSize="9" scale="84" orientation="portrait" r:id="rId1"/>
  <colBreaks count="1" manualBreakCount="1">
    <brk id="7" max="5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N65"/>
  <sheetViews>
    <sheetView showGridLines="0" topLeftCell="G41" zoomScaleNormal="100" zoomScaleSheetLayoutView="72" workbookViewId="0">
      <selection activeCell="H66" sqref="H66"/>
    </sheetView>
  </sheetViews>
  <sheetFormatPr baseColWidth="10" defaultRowHeight="16.5" x14ac:dyDescent="0.25"/>
  <cols>
    <col min="1" max="1" width="11.42578125" style="23"/>
    <col min="2" max="2" width="25.28515625" style="23" bestFit="1" customWidth="1"/>
    <col min="3" max="3" width="11.42578125" style="23"/>
    <col min="4" max="4" width="30.7109375" style="23" bestFit="1" customWidth="1"/>
    <col min="5" max="7" width="11.42578125" style="23"/>
    <col min="8" max="8" width="18" style="23" customWidth="1"/>
    <col min="9" max="9" width="18.5703125" style="23" customWidth="1"/>
    <col min="10" max="10" width="14.85546875" style="23" customWidth="1"/>
    <col min="11" max="11" width="39.7109375" style="23" customWidth="1"/>
    <col min="12" max="12" width="16.140625" style="23" customWidth="1"/>
    <col min="13" max="14" width="6" style="23" customWidth="1"/>
    <col min="15" max="16384" width="11.42578125" style="23"/>
  </cols>
  <sheetData>
    <row r="2" spans="2:14" x14ac:dyDescent="0.25">
      <c r="H2" s="26" t="s">
        <v>4</v>
      </c>
      <c r="I2" s="27"/>
      <c r="J2" s="27"/>
    </row>
    <row r="3" spans="2:14" x14ac:dyDescent="0.25">
      <c r="H3" s="27"/>
      <c r="I3" s="27"/>
      <c r="J3" s="27"/>
    </row>
    <row r="4" spans="2:14" ht="15.75" customHeight="1" x14ac:dyDescent="0.25">
      <c r="H4" s="28" t="s">
        <v>0</v>
      </c>
      <c r="I4" s="59" t="str">
        <f>+'DATOS INICIALES'!B1</f>
        <v>C1BH-L12-L10-3+837-R</v>
      </c>
      <c r="J4" s="60"/>
      <c r="K4" s="60"/>
      <c r="L4" s="60"/>
      <c r="M4" s="60"/>
      <c r="N4" s="61"/>
    </row>
    <row r="5" spans="2:14" ht="15.75" customHeight="1" x14ac:dyDescent="0.25">
      <c r="D5" s="23" t="s">
        <v>2</v>
      </c>
      <c r="E5" s="17" t="str">
        <f>+'DATOS INICIALES'!C9</f>
        <v>C1BH-L12-L10-3+837-R (02,81-02,91)</v>
      </c>
      <c r="H5" s="28" t="s">
        <v>44</v>
      </c>
      <c r="I5" s="62" t="str">
        <f>+'DATOS INICIALES'!B2</f>
        <v>1.914.754-D</v>
      </c>
      <c r="J5" s="63"/>
      <c r="K5" s="63"/>
      <c r="L5" s="63"/>
      <c r="M5" s="63"/>
      <c r="N5" s="64"/>
    </row>
    <row r="6" spans="2:14" ht="15.75" customHeight="1" x14ac:dyDescent="0.25">
      <c r="D6" s="23" t="s">
        <v>12</v>
      </c>
      <c r="E6" s="29">
        <f>+'DATOS INICIALES'!D8</f>
        <v>0</v>
      </c>
      <c r="H6" s="28" t="s">
        <v>1</v>
      </c>
      <c r="I6" s="62" t="str">
        <f>+'DATOS INICIALES'!B3</f>
        <v>-</v>
      </c>
      <c r="J6" s="63"/>
      <c r="K6" s="63"/>
      <c r="L6" s="63"/>
      <c r="M6" s="63"/>
      <c r="N6" s="64"/>
    </row>
    <row r="7" spans="2:14" ht="15.75" customHeight="1" x14ac:dyDescent="0.25">
      <c r="H7" s="28" t="s">
        <v>2</v>
      </c>
      <c r="I7" s="62" t="str">
        <f>E5</f>
        <v>C1BH-L12-L10-3+837-R (02,81-02,91)</v>
      </c>
      <c r="J7" s="63"/>
      <c r="K7" s="63"/>
      <c r="L7" s="63"/>
      <c r="M7" s="63"/>
      <c r="N7" s="64"/>
    </row>
    <row r="8" spans="2:14" ht="15.75" customHeight="1" x14ac:dyDescent="0.25">
      <c r="H8" s="28" t="s">
        <v>34</v>
      </c>
      <c r="I8" s="50">
        <f>'DATOS INICIALES'!B4</f>
        <v>45434</v>
      </c>
      <c r="J8" s="51"/>
      <c r="K8" s="51"/>
      <c r="L8" s="51"/>
      <c r="M8" s="51"/>
      <c r="N8" s="52"/>
    </row>
    <row r="9" spans="2:14" ht="15.75" customHeight="1" x14ac:dyDescent="0.25">
      <c r="D9" s="30"/>
      <c r="E9" s="31">
        <f>+SUM(E11:E24)</f>
        <v>101</v>
      </c>
      <c r="H9" s="28" t="s">
        <v>3</v>
      </c>
      <c r="I9" s="65">
        <f>+'DATOS INICIALES'!B5</f>
        <v>45466</v>
      </c>
      <c r="J9" s="66"/>
      <c r="K9" s="66"/>
      <c r="L9" s="66"/>
      <c r="M9" s="66"/>
      <c r="N9" s="67"/>
    </row>
    <row r="10" spans="2:14" x14ac:dyDescent="0.25">
      <c r="B10" s="18"/>
      <c r="C10" s="32"/>
      <c r="D10" s="32"/>
      <c r="E10" s="19" t="s">
        <v>79</v>
      </c>
    </row>
    <row r="11" spans="2:14" ht="15" customHeight="1" x14ac:dyDescent="0.25">
      <c r="B11" s="20" t="s">
        <v>35</v>
      </c>
      <c r="C11" s="39" t="s">
        <v>36</v>
      </c>
      <c r="D11" s="41" t="s">
        <v>48</v>
      </c>
      <c r="E11" s="40">
        <v>2</v>
      </c>
      <c r="H11" s="27"/>
      <c r="I11" s="27"/>
      <c r="J11" s="27"/>
    </row>
    <row r="12" spans="2:14" ht="15" customHeight="1" x14ac:dyDescent="0.25">
      <c r="B12" s="20" t="s">
        <v>81</v>
      </c>
      <c r="C12" s="39" t="s">
        <v>82</v>
      </c>
      <c r="D12" s="41" t="s">
        <v>83</v>
      </c>
      <c r="E12" s="40">
        <v>12</v>
      </c>
      <c r="H12" s="33" t="s">
        <v>9</v>
      </c>
      <c r="I12" s="27"/>
      <c r="J12" s="27"/>
    </row>
    <row r="13" spans="2:14" ht="15" customHeight="1" x14ac:dyDescent="0.25">
      <c r="B13" s="20" t="s">
        <v>39</v>
      </c>
      <c r="C13" s="39" t="s">
        <v>58</v>
      </c>
      <c r="D13" s="41" t="s">
        <v>45</v>
      </c>
      <c r="E13" s="40">
        <v>2</v>
      </c>
    </row>
    <row r="14" spans="2:14" ht="15" customHeight="1" x14ac:dyDescent="0.25">
      <c r="B14" s="20" t="s">
        <v>32</v>
      </c>
      <c r="C14" s="39" t="s">
        <v>33</v>
      </c>
      <c r="D14" s="41" t="s">
        <v>46</v>
      </c>
      <c r="E14" s="40">
        <v>45</v>
      </c>
      <c r="H14" s="27" t="s">
        <v>61</v>
      </c>
    </row>
    <row r="15" spans="2:14" ht="15" customHeight="1" x14ac:dyDescent="0.25">
      <c r="B15" s="20" t="s">
        <v>41</v>
      </c>
      <c r="C15" s="39" t="s">
        <v>42</v>
      </c>
      <c r="D15" s="41" t="s">
        <v>47</v>
      </c>
      <c r="E15" s="40">
        <v>1</v>
      </c>
      <c r="H15" s="27" t="s">
        <v>62</v>
      </c>
    </row>
    <row r="16" spans="2:14" ht="13.5" customHeight="1" x14ac:dyDescent="0.25">
      <c r="B16" s="20" t="s">
        <v>13</v>
      </c>
      <c r="C16" s="39" t="s">
        <v>14</v>
      </c>
      <c r="D16" s="41" t="s">
        <v>69</v>
      </c>
      <c r="E16" s="40">
        <v>7</v>
      </c>
    </row>
    <row r="17" spans="2:5" ht="13.5" customHeight="1" x14ac:dyDescent="0.25">
      <c r="B17" s="20" t="s">
        <v>52</v>
      </c>
      <c r="C17" s="39" t="s">
        <v>53</v>
      </c>
      <c r="D17" s="41" t="s">
        <v>54</v>
      </c>
      <c r="E17" s="40">
        <v>14</v>
      </c>
    </row>
    <row r="18" spans="2:5" ht="13.5" customHeight="1" x14ac:dyDescent="0.25">
      <c r="B18" s="20" t="s">
        <v>65</v>
      </c>
      <c r="C18" s="39" t="s">
        <v>64</v>
      </c>
      <c r="D18" s="41" t="s">
        <v>68</v>
      </c>
      <c r="E18" s="40">
        <v>3</v>
      </c>
    </row>
    <row r="19" spans="2:5" ht="13.5" customHeight="1" x14ac:dyDescent="0.25">
      <c r="B19" s="20" t="s">
        <v>55</v>
      </c>
      <c r="C19" s="39" t="s">
        <v>56</v>
      </c>
      <c r="D19" s="41" t="s">
        <v>57</v>
      </c>
      <c r="E19" s="40">
        <v>2</v>
      </c>
    </row>
    <row r="20" spans="2:5" ht="13.5" customHeight="1" x14ac:dyDescent="0.25">
      <c r="B20" s="20" t="s">
        <v>37</v>
      </c>
      <c r="C20" s="39" t="s">
        <v>38</v>
      </c>
      <c r="D20" s="41" t="s">
        <v>49</v>
      </c>
      <c r="E20" s="22">
        <v>2</v>
      </c>
    </row>
    <row r="21" spans="2:5" ht="13.5" customHeight="1" x14ac:dyDescent="0.25">
      <c r="B21" s="20" t="s">
        <v>43</v>
      </c>
      <c r="C21" s="21" t="s">
        <v>67</v>
      </c>
      <c r="D21" s="41" t="s">
        <v>50</v>
      </c>
      <c r="E21" s="22">
        <v>4</v>
      </c>
    </row>
    <row r="22" spans="2:5" ht="13.5" customHeight="1" x14ac:dyDescent="0.25">
      <c r="B22" s="20" t="s">
        <v>59</v>
      </c>
      <c r="C22" s="21" t="s">
        <v>66</v>
      </c>
      <c r="D22" s="41" t="s">
        <v>60</v>
      </c>
      <c r="E22" s="40">
        <v>3</v>
      </c>
    </row>
    <row r="23" spans="2:5" ht="13.5" customHeight="1" x14ac:dyDescent="0.25">
      <c r="B23" s="20" t="s">
        <v>84</v>
      </c>
      <c r="C23" s="39" t="s">
        <v>85</v>
      </c>
      <c r="D23" s="41" t="s">
        <v>86</v>
      </c>
      <c r="E23" s="22">
        <v>1</v>
      </c>
    </row>
    <row r="24" spans="2:5" ht="13.5" customHeight="1" x14ac:dyDescent="0.25">
      <c r="B24" s="20" t="s">
        <v>87</v>
      </c>
      <c r="C24" s="39" t="s">
        <v>88</v>
      </c>
      <c r="D24" s="41" t="s">
        <v>89</v>
      </c>
      <c r="E24" s="40">
        <v>3</v>
      </c>
    </row>
    <row r="25" spans="2:5" ht="13.5" customHeight="1" x14ac:dyDescent="0.25">
      <c r="B25" s="20"/>
      <c r="C25" s="21"/>
      <c r="D25" s="41"/>
      <c r="E25" s="22"/>
    </row>
    <row r="26" spans="2:5" ht="13.5" customHeight="1" x14ac:dyDescent="0.25">
      <c r="B26" s="42"/>
      <c r="C26" s="43"/>
      <c r="D26" s="53"/>
      <c r="E26" s="54"/>
    </row>
    <row r="27" spans="2:5" ht="13.5" customHeight="1" x14ac:dyDescent="0.25">
      <c r="B27" s="42"/>
      <c r="C27" s="43"/>
      <c r="D27" s="53"/>
      <c r="E27" s="54"/>
    </row>
    <row r="28" spans="2:5" ht="13.5" customHeight="1" x14ac:dyDescent="0.25">
      <c r="B28" s="42"/>
      <c r="C28" s="43"/>
      <c r="D28" s="53"/>
      <c r="E28" s="54"/>
    </row>
    <row r="29" spans="2:5" ht="13.5" customHeight="1" x14ac:dyDescent="0.25">
      <c r="B29" s="42"/>
      <c r="C29" s="43"/>
      <c r="D29" s="53"/>
      <c r="E29" s="54"/>
    </row>
    <row r="30" spans="2:5" ht="13.5" customHeight="1" x14ac:dyDescent="0.25">
      <c r="B30" s="42"/>
      <c r="C30" s="43"/>
      <c r="D30" s="53"/>
      <c r="E30" s="54"/>
    </row>
    <row r="31" spans="2:5" ht="13.5" customHeight="1" x14ac:dyDescent="0.25">
      <c r="B31" s="42"/>
      <c r="C31" s="43"/>
      <c r="D31" s="53"/>
      <c r="E31" s="54"/>
    </row>
    <row r="32" spans="2:5" ht="13.5" customHeight="1" x14ac:dyDescent="0.25">
      <c r="B32" s="42"/>
      <c r="C32" s="43"/>
      <c r="D32" s="55"/>
      <c r="E32" s="54"/>
    </row>
    <row r="33" spans="2:14" ht="13.5" customHeight="1" x14ac:dyDescent="0.25">
      <c r="B33" s="42"/>
      <c r="C33" s="43"/>
      <c r="D33" s="55"/>
      <c r="E33" s="54"/>
    </row>
    <row r="34" spans="2:14" ht="13.5" customHeight="1" x14ac:dyDescent="0.25">
      <c r="B34" s="42"/>
      <c r="C34" s="43"/>
      <c r="D34" s="55"/>
      <c r="E34" s="54"/>
    </row>
    <row r="35" spans="2:14" ht="13.5" hidden="1" customHeight="1" x14ac:dyDescent="0.25">
      <c r="B35" s="42"/>
      <c r="C35" s="43"/>
      <c r="D35" s="53"/>
      <c r="E35" s="54"/>
    </row>
    <row r="36" spans="2:14" ht="13.5" hidden="1" customHeight="1" x14ac:dyDescent="0.25">
      <c r="B36" s="42"/>
      <c r="C36" s="43"/>
      <c r="D36" s="53"/>
      <c r="E36" s="54"/>
    </row>
    <row r="37" spans="2:14" ht="13.5" hidden="1" customHeight="1" x14ac:dyDescent="0.25">
      <c r="B37" s="42"/>
      <c r="C37" s="43"/>
      <c r="D37" s="53"/>
      <c r="E37" s="54"/>
    </row>
    <row r="38" spans="2:14" ht="13.5" hidden="1" customHeight="1" x14ac:dyDescent="0.25">
      <c r="B38" s="42"/>
      <c r="C38" s="43"/>
      <c r="D38" s="53"/>
      <c r="E38" s="54"/>
    </row>
    <row r="39" spans="2:14" ht="13.5" hidden="1" customHeight="1" x14ac:dyDescent="0.25">
      <c r="B39" s="42"/>
      <c r="C39" s="43"/>
      <c r="D39" s="53"/>
      <c r="E39" s="54"/>
    </row>
    <row r="40" spans="2:14" ht="15.75" customHeight="1" x14ac:dyDescent="0.25">
      <c r="H40" s="58" t="str">
        <f>+CONCATENATE("Minerales identificados en muestra:  ",I7)</f>
        <v>Minerales identificados en muestra:  C1BH-L12-L10-3+837-R (02,81-02,91)</v>
      </c>
      <c r="I40" s="58"/>
      <c r="J40" s="58"/>
      <c r="K40" s="58"/>
      <c r="L40" s="58"/>
      <c r="M40" s="58"/>
      <c r="N40" s="58"/>
    </row>
    <row r="41" spans="2:14" ht="15.75" customHeight="1" x14ac:dyDescent="0.25"/>
    <row r="42" spans="2:14" ht="15.75" customHeight="1" x14ac:dyDescent="0.25">
      <c r="I42" s="34" t="s">
        <v>10</v>
      </c>
      <c r="J42" s="34" t="s">
        <v>11</v>
      </c>
      <c r="K42" s="34" t="s">
        <v>15</v>
      </c>
      <c r="L42" s="34" t="s">
        <v>16</v>
      </c>
    </row>
    <row r="43" spans="2:14" ht="15.75" customHeight="1" x14ac:dyDescent="0.25">
      <c r="I43" s="24" t="str">
        <f t="shared" ref="I43:K58" si="0">+B11</f>
        <v>Laumontita</v>
      </c>
      <c r="J43" s="24" t="str">
        <f t="shared" si="0"/>
        <v>Lau</v>
      </c>
      <c r="K43" s="24" t="str">
        <f t="shared" si="0"/>
        <v>Ca(Si4Al2)O12·4H2O</v>
      </c>
      <c r="L43" s="25">
        <f>IF(E11=0,"-",E11)</f>
        <v>2</v>
      </c>
    </row>
    <row r="44" spans="2:14" ht="15.75" customHeight="1" x14ac:dyDescent="0.25">
      <c r="I44" s="24" t="str">
        <f t="shared" si="0"/>
        <v>Estilbita</v>
      </c>
      <c r="J44" s="24" t="str">
        <f t="shared" si="0"/>
        <v>Stb</v>
      </c>
      <c r="K44" s="24" t="str">
        <f t="shared" si="0"/>
        <v>(Ca,k,Na)6(Si30Al6)O72·20H2O</v>
      </c>
      <c r="L44" s="25">
        <f t="shared" ref="L44:L61" si="1">IF(E12=0,"-",E12)</f>
        <v>12</v>
      </c>
    </row>
    <row r="45" spans="2:14" ht="15.75" customHeight="1" x14ac:dyDescent="0.25">
      <c r="I45" s="24" t="str">
        <f t="shared" si="0"/>
        <v>Cuarzo</v>
      </c>
      <c r="J45" s="24" t="str">
        <f t="shared" si="0"/>
        <v>Qz</v>
      </c>
      <c r="K45" s="24" t="str">
        <f t="shared" si="0"/>
        <v>SiO2</v>
      </c>
      <c r="L45" s="25">
        <f t="shared" si="1"/>
        <v>2</v>
      </c>
    </row>
    <row r="46" spans="2:14" ht="15.75" customHeight="1" x14ac:dyDescent="0.25">
      <c r="I46" s="24" t="str">
        <f t="shared" si="0"/>
        <v>Plagioclasa</v>
      </c>
      <c r="J46" s="24" t="str">
        <f t="shared" si="0"/>
        <v>Pl</v>
      </c>
      <c r="K46" s="24" t="str">
        <f t="shared" si="0"/>
        <v>Na2AlSi3O8</v>
      </c>
      <c r="L46" s="25">
        <f t="shared" si="1"/>
        <v>45</v>
      </c>
      <c r="M46" s="29"/>
    </row>
    <row r="47" spans="2:14" ht="15.75" customHeight="1" x14ac:dyDescent="0.25">
      <c r="I47" s="24" t="str">
        <f t="shared" si="0"/>
        <v>Feldespato K</v>
      </c>
      <c r="J47" s="24" t="str">
        <f t="shared" si="0"/>
        <v>Fls</v>
      </c>
      <c r="K47" s="24" t="str">
        <f t="shared" si="0"/>
        <v>KAlSi3O8</v>
      </c>
      <c r="L47" s="25">
        <f t="shared" si="1"/>
        <v>1</v>
      </c>
      <c r="M47" s="35"/>
    </row>
    <row r="48" spans="2:14" ht="15.75" customHeight="1" x14ac:dyDescent="0.25">
      <c r="I48" s="24" t="str">
        <f t="shared" si="0"/>
        <v>Clorita</v>
      </c>
      <c r="J48" s="24" t="str">
        <f t="shared" si="0"/>
        <v>Chl</v>
      </c>
      <c r="K48" s="24" t="str">
        <f t="shared" si="0"/>
        <v>(Mg,Fe)6(Si,Al)4O10(OH,O)8</v>
      </c>
      <c r="L48" s="25">
        <f t="shared" si="1"/>
        <v>7</v>
      </c>
      <c r="M48" s="36"/>
    </row>
    <row r="49" spans="8:13" ht="15.75" customHeight="1" x14ac:dyDescent="0.25">
      <c r="I49" s="24" t="str">
        <f t="shared" si="0"/>
        <v>Mica Blanca</v>
      </c>
      <c r="J49" s="24" t="str">
        <f t="shared" si="0"/>
        <v>Mica</v>
      </c>
      <c r="K49" s="24" t="str">
        <f t="shared" si="0"/>
        <v>(K,H3O)(Al, Mg, Fe)2(Si, Al)4O10</v>
      </c>
      <c r="L49" s="25">
        <f t="shared" si="1"/>
        <v>14</v>
      </c>
      <c r="M49" s="35"/>
    </row>
    <row r="50" spans="8:13" ht="15.75" customHeight="1" x14ac:dyDescent="0.25">
      <c r="I50" s="24" t="str">
        <f t="shared" si="0"/>
        <v>Arc. Esmectíticas</v>
      </c>
      <c r="J50" s="24" t="str">
        <f t="shared" si="0"/>
        <v>Arc-Sm</v>
      </c>
      <c r="K50" s="24" t="str">
        <f t="shared" si="0"/>
        <v>(Na,Ca)0.33(Al,Mg)2(Si4O10)(OH)2·nH2O</v>
      </c>
      <c r="L50" s="25">
        <f t="shared" si="1"/>
        <v>3</v>
      </c>
      <c r="M50" s="35"/>
    </row>
    <row r="51" spans="8:13" ht="15.75" customHeight="1" x14ac:dyDescent="0.25">
      <c r="I51" s="24" t="str">
        <f t="shared" si="0"/>
        <v>Calcita</v>
      </c>
      <c r="J51" s="24" t="str">
        <f t="shared" si="0"/>
        <v>Cal</v>
      </c>
      <c r="K51" s="24" t="str">
        <f t="shared" si="0"/>
        <v>CaCO3</v>
      </c>
      <c r="L51" s="25">
        <f t="shared" si="1"/>
        <v>2</v>
      </c>
      <c r="M51" s="35"/>
    </row>
    <row r="52" spans="8:13" ht="15.75" customHeight="1" x14ac:dyDescent="0.25">
      <c r="I52" s="24" t="str">
        <f t="shared" si="0"/>
        <v>Titanita</v>
      </c>
      <c r="J52" s="24" t="str">
        <f t="shared" si="0"/>
        <v>Ttn</v>
      </c>
      <c r="K52" s="24" t="str">
        <f t="shared" si="0"/>
        <v>CaTiSiO5</v>
      </c>
      <c r="L52" s="25">
        <f t="shared" si="1"/>
        <v>2</v>
      </c>
      <c r="M52" s="35"/>
    </row>
    <row r="53" spans="8:13" ht="15.75" customHeight="1" x14ac:dyDescent="0.25">
      <c r="I53" s="24" t="str">
        <f t="shared" si="0"/>
        <v>Clinopiroxeno</v>
      </c>
      <c r="J53" s="24" t="str">
        <f t="shared" si="0"/>
        <v>CPx</v>
      </c>
      <c r="K53" s="24" t="str">
        <f t="shared" si="0"/>
        <v>CaMgFeSiO3</v>
      </c>
      <c r="L53" s="25">
        <f t="shared" si="1"/>
        <v>4</v>
      </c>
      <c r="M53" s="35"/>
    </row>
    <row r="54" spans="8:13" ht="15.75" customHeight="1" x14ac:dyDescent="0.25">
      <c r="I54" s="24" t="str">
        <f t="shared" si="0"/>
        <v>Hematita</v>
      </c>
      <c r="J54" s="24" t="str">
        <f t="shared" si="0"/>
        <v>Hm</v>
      </c>
      <c r="K54" s="24" t="str">
        <f t="shared" si="0"/>
        <v>Fe2O3</v>
      </c>
      <c r="L54" s="25">
        <f t="shared" si="1"/>
        <v>3</v>
      </c>
      <c r="M54" s="35"/>
    </row>
    <row r="55" spans="8:13" ht="15.75" customHeight="1" x14ac:dyDescent="0.25">
      <c r="I55" s="24" t="str">
        <f t="shared" si="0"/>
        <v>Epidota</v>
      </c>
      <c r="J55" s="24" t="str">
        <f t="shared" si="0"/>
        <v>Ep</v>
      </c>
      <c r="K55" s="24" t="str">
        <f t="shared" si="0"/>
        <v>Ca₂(Al₂Fe+3)(SiO4)(Si2O7)O(OH)</v>
      </c>
      <c r="L55" s="25">
        <f t="shared" si="1"/>
        <v>1</v>
      </c>
      <c r="M55" s="35"/>
    </row>
    <row r="56" spans="8:13" ht="15.75" customHeight="1" x14ac:dyDescent="0.25">
      <c r="I56" s="24" t="str">
        <f t="shared" si="0"/>
        <v>Barrenita</v>
      </c>
      <c r="J56" s="24" t="str">
        <f t="shared" si="0"/>
        <v>Bar</v>
      </c>
      <c r="K56" s="24" t="str">
        <f t="shared" si="0"/>
        <v>Na8(Si28Al8)O72·26H2O</v>
      </c>
      <c r="L56" s="25">
        <f t="shared" si="1"/>
        <v>3</v>
      </c>
      <c r="M56" s="35"/>
    </row>
    <row r="57" spans="8:13" ht="15.75" hidden="1" customHeight="1" x14ac:dyDescent="0.25">
      <c r="I57" s="24">
        <f t="shared" si="0"/>
        <v>0</v>
      </c>
      <c r="J57" s="24">
        <f t="shared" si="0"/>
        <v>0</v>
      </c>
      <c r="K57" s="24">
        <f t="shared" si="0"/>
        <v>0</v>
      </c>
      <c r="L57" s="25" t="str">
        <f t="shared" si="1"/>
        <v>-</v>
      </c>
      <c r="M57" s="35"/>
    </row>
    <row r="58" spans="8:13" ht="15.75" hidden="1" customHeight="1" x14ac:dyDescent="0.25">
      <c r="I58" s="24">
        <f t="shared" si="0"/>
        <v>0</v>
      </c>
      <c r="J58" s="24">
        <f t="shared" si="0"/>
        <v>0</v>
      </c>
      <c r="K58" s="24">
        <f t="shared" si="0"/>
        <v>0</v>
      </c>
      <c r="L58" s="25" t="str">
        <f t="shared" si="1"/>
        <v>-</v>
      </c>
      <c r="M58" s="35"/>
    </row>
    <row r="59" spans="8:13" ht="15.75" hidden="1" customHeight="1" x14ac:dyDescent="0.25">
      <c r="I59" s="24">
        <f t="shared" ref="I59:K61" si="2">+B27</f>
        <v>0</v>
      </c>
      <c r="J59" s="24">
        <f t="shared" si="2"/>
        <v>0</v>
      </c>
      <c r="K59" s="24">
        <f t="shared" si="2"/>
        <v>0</v>
      </c>
      <c r="L59" s="25" t="str">
        <f t="shared" si="1"/>
        <v>-</v>
      </c>
      <c r="M59" s="35"/>
    </row>
    <row r="60" spans="8:13" ht="15.75" hidden="1" customHeight="1" x14ac:dyDescent="0.25">
      <c r="I60" s="24">
        <f t="shared" si="2"/>
        <v>0</v>
      </c>
      <c r="J60" s="24">
        <f t="shared" si="2"/>
        <v>0</v>
      </c>
      <c r="K60" s="24">
        <f t="shared" si="2"/>
        <v>0</v>
      </c>
      <c r="L60" s="25" t="str">
        <f t="shared" si="1"/>
        <v>-</v>
      </c>
      <c r="M60" s="35"/>
    </row>
    <row r="61" spans="8:13" ht="15.75" hidden="1" customHeight="1" x14ac:dyDescent="0.25">
      <c r="I61" s="24">
        <f t="shared" si="2"/>
        <v>0</v>
      </c>
      <c r="J61" s="24">
        <f t="shared" si="2"/>
        <v>0</v>
      </c>
      <c r="K61" s="24">
        <f t="shared" si="2"/>
        <v>0</v>
      </c>
      <c r="L61" s="25" t="str">
        <f t="shared" si="1"/>
        <v>-</v>
      </c>
      <c r="M61" s="35"/>
    </row>
    <row r="62" spans="8:13" x14ac:dyDescent="0.25">
      <c r="I62" s="42"/>
      <c r="J62" s="42"/>
      <c r="K62" s="42"/>
      <c r="L62" s="43"/>
      <c r="M62" s="35"/>
    </row>
    <row r="63" spans="8:13" x14ac:dyDescent="0.25">
      <c r="H63" s="37" t="s">
        <v>40</v>
      </c>
    </row>
    <row r="64" spans="8:13" x14ac:dyDescent="0.25">
      <c r="H64" s="23" t="s">
        <v>63</v>
      </c>
    </row>
    <row r="65" spans="8:12" x14ac:dyDescent="0.25">
      <c r="H65" s="45" t="s">
        <v>97</v>
      </c>
      <c r="I65" s="45"/>
      <c r="J65" s="45"/>
      <c r="K65" s="45"/>
      <c r="L65" s="45"/>
    </row>
  </sheetData>
  <mergeCells count="6">
    <mergeCell ref="H40:N40"/>
    <mergeCell ref="I4:N4"/>
    <mergeCell ref="I5:N5"/>
    <mergeCell ref="I6:N6"/>
    <mergeCell ref="I7:N7"/>
    <mergeCell ref="I9:N9"/>
  </mergeCells>
  <pageMargins left="0.7" right="0.7" top="0.75" bottom="0.75" header="0.3" footer="0.3"/>
  <pageSetup paperSize="9" scale="84" orientation="portrait" r:id="rId1"/>
  <colBreaks count="1" manualBreakCount="1">
    <brk id="7" max="5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N65"/>
  <sheetViews>
    <sheetView showGridLines="0" tabSelected="1" topLeftCell="G1" zoomScaleNormal="100" zoomScaleSheetLayoutView="72" workbookViewId="0">
      <selection activeCell="H66" sqref="H66"/>
    </sheetView>
  </sheetViews>
  <sheetFormatPr baseColWidth="10" defaultRowHeight="16.5" x14ac:dyDescent="0.25"/>
  <cols>
    <col min="1" max="1" width="11.42578125" style="23"/>
    <col min="2" max="2" width="25.28515625" style="23" bestFit="1" customWidth="1"/>
    <col min="3" max="3" width="11.42578125" style="23"/>
    <col min="4" max="4" width="30.7109375" style="23" bestFit="1" customWidth="1"/>
    <col min="5" max="7" width="11.42578125" style="23"/>
    <col min="8" max="8" width="18" style="23" customWidth="1"/>
    <col min="9" max="9" width="18.5703125" style="23" customWidth="1"/>
    <col min="10" max="10" width="14.85546875" style="23" customWidth="1"/>
    <col min="11" max="11" width="39.7109375" style="23" customWidth="1"/>
    <col min="12" max="12" width="16.140625" style="23" customWidth="1"/>
    <col min="13" max="14" width="6" style="23" customWidth="1"/>
    <col min="15" max="16384" width="11.42578125" style="23"/>
  </cols>
  <sheetData>
    <row r="2" spans="2:14" x14ac:dyDescent="0.25">
      <c r="H2" s="26" t="s">
        <v>4</v>
      </c>
      <c r="I2" s="27"/>
      <c r="J2" s="27"/>
    </row>
    <row r="3" spans="2:14" x14ac:dyDescent="0.25">
      <c r="H3" s="27"/>
      <c r="I3" s="27"/>
      <c r="J3" s="27"/>
    </row>
    <row r="4" spans="2:14" ht="15.75" customHeight="1" x14ac:dyDescent="0.25">
      <c r="H4" s="28" t="s">
        <v>0</v>
      </c>
      <c r="I4" s="59" t="str">
        <f>+'DATOS INICIALES'!B1</f>
        <v>C1BH-L12-L10-3+837-R</v>
      </c>
      <c r="J4" s="60"/>
      <c r="K4" s="60"/>
      <c r="L4" s="60"/>
      <c r="M4" s="60"/>
      <c r="N4" s="61"/>
    </row>
    <row r="5" spans="2:14" ht="15.75" customHeight="1" x14ac:dyDescent="0.25">
      <c r="D5" s="23" t="s">
        <v>2</v>
      </c>
      <c r="E5" s="17" t="str">
        <f>+'DATOS INICIALES'!C10</f>
        <v>C1BH-L12-L10-3+837-R (04,13-04,13) - Infilling</v>
      </c>
      <c r="H5" s="28" t="s">
        <v>44</v>
      </c>
      <c r="I5" s="62" t="str">
        <f>+'DATOS INICIALES'!B2</f>
        <v>1.914.754-D</v>
      </c>
      <c r="J5" s="63"/>
      <c r="K5" s="63"/>
      <c r="L5" s="63"/>
      <c r="M5" s="63"/>
      <c r="N5" s="64"/>
    </row>
    <row r="6" spans="2:14" ht="15.75" customHeight="1" x14ac:dyDescent="0.25">
      <c r="D6" s="23" t="s">
        <v>12</v>
      </c>
      <c r="E6" s="29">
        <f>+'DATOS INICIALES'!D8</f>
        <v>0</v>
      </c>
      <c r="H6" s="28" t="s">
        <v>1</v>
      </c>
      <c r="I6" s="62" t="str">
        <f>+'DATOS INICIALES'!B3</f>
        <v>-</v>
      </c>
      <c r="J6" s="63"/>
      <c r="K6" s="63"/>
      <c r="L6" s="63"/>
      <c r="M6" s="63"/>
      <c r="N6" s="64"/>
    </row>
    <row r="7" spans="2:14" ht="15.75" customHeight="1" x14ac:dyDescent="0.25">
      <c r="H7" s="28" t="s">
        <v>2</v>
      </c>
      <c r="I7" s="62" t="str">
        <f>E5</f>
        <v>C1BH-L12-L10-3+837-R (04,13-04,13) - Infilling</v>
      </c>
      <c r="J7" s="63"/>
      <c r="K7" s="63"/>
      <c r="L7" s="63"/>
      <c r="M7" s="63"/>
      <c r="N7" s="64"/>
    </row>
    <row r="8" spans="2:14" ht="15.75" customHeight="1" x14ac:dyDescent="0.25">
      <c r="H8" s="28" t="s">
        <v>34</v>
      </c>
      <c r="I8" s="50">
        <f>'DATOS INICIALES'!B4</f>
        <v>45434</v>
      </c>
      <c r="J8" s="51"/>
      <c r="K8" s="51"/>
      <c r="L8" s="51"/>
      <c r="M8" s="51"/>
      <c r="N8" s="52"/>
    </row>
    <row r="9" spans="2:14" ht="15.75" customHeight="1" x14ac:dyDescent="0.25">
      <c r="D9" s="30"/>
      <c r="E9" s="31">
        <f>+SUM(E11:E24)</f>
        <v>100</v>
      </c>
      <c r="H9" s="28" t="s">
        <v>3</v>
      </c>
      <c r="I9" s="65">
        <f>+'DATOS INICIALES'!B5</f>
        <v>45466</v>
      </c>
      <c r="J9" s="66"/>
      <c r="K9" s="66"/>
      <c r="L9" s="66"/>
      <c r="M9" s="66"/>
      <c r="N9" s="67"/>
    </row>
    <row r="10" spans="2:14" x14ac:dyDescent="0.25">
      <c r="B10" s="18"/>
      <c r="C10" s="32"/>
      <c r="D10" s="32"/>
      <c r="E10" s="19" t="s">
        <v>80</v>
      </c>
    </row>
    <row r="11" spans="2:14" ht="15" customHeight="1" x14ac:dyDescent="0.25">
      <c r="B11" s="20" t="s">
        <v>35</v>
      </c>
      <c r="C11" s="39" t="s">
        <v>36</v>
      </c>
      <c r="D11" s="41" t="s">
        <v>48</v>
      </c>
      <c r="E11" s="40">
        <v>41</v>
      </c>
      <c r="H11" s="27"/>
      <c r="I11" s="27"/>
      <c r="J11" s="27"/>
    </row>
    <row r="12" spans="2:14" ht="15" customHeight="1" x14ac:dyDescent="0.25">
      <c r="B12" s="20" t="s">
        <v>81</v>
      </c>
      <c r="C12" s="39" t="s">
        <v>82</v>
      </c>
      <c r="D12" s="41" t="s">
        <v>83</v>
      </c>
      <c r="E12" s="40"/>
      <c r="H12" s="33" t="s">
        <v>9</v>
      </c>
      <c r="I12" s="27"/>
      <c r="J12" s="27"/>
    </row>
    <row r="13" spans="2:14" ht="15" customHeight="1" x14ac:dyDescent="0.25">
      <c r="B13" s="20" t="s">
        <v>39</v>
      </c>
      <c r="C13" s="39" t="s">
        <v>58</v>
      </c>
      <c r="D13" s="41" t="s">
        <v>45</v>
      </c>
      <c r="E13" s="40">
        <v>11</v>
      </c>
    </row>
    <row r="14" spans="2:14" ht="15" customHeight="1" x14ac:dyDescent="0.25">
      <c r="B14" s="20" t="s">
        <v>32</v>
      </c>
      <c r="C14" s="39" t="s">
        <v>33</v>
      </c>
      <c r="D14" s="41" t="s">
        <v>46</v>
      </c>
      <c r="E14" s="40">
        <v>25</v>
      </c>
      <c r="H14" s="27" t="s">
        <v>61</v>
      </c>
    </row>
    <row r="15" spans="2:14" ht="15" customHeight="1" x14ac:dyDescent="0.25">
      <c r="B15" s="20" t="s">
        <v>41</v>
      </c>
      <c r="C15" s="39" t="s">
        <v>42</v>
      </c>
      <c r="D15" s="41" t="s">
        <v>47</v>
      </c>
      <c r="E15" s="40">
        <v>1</v>
      </c>
      <c r="H15" s="27" t="s">
        <v>62</v>
      </c>
    </row>
    <row r="16" spans="2:14" ht="13.5" customHeight="1" x14ac:dyDescent="0.25">
      <c r="B16" s="20" t="s">
        <v>13</v>
      </c>
      <c r="C16" s="39" t="s">
        <v>14</v>
      </c>
      <c r="D16" s="41" t="s">
        <v>69</v>
      </c>
      <c r="E16" s="40">
        <v>10</v>
      </c>
    </row>
    <row r="17" spans="2:5" ht="13.5" customHeight="1" x14ac:dyDescent="0.25">
      <c r="B17" s="20" t="s">
        <v>52</v>
      </c>
      <c r="C17" s="39" t="s">
        <v>53</v>
      </c>
      <c r="D17" s="41" t="s">
        <v>54</v>
      </c>
      <c r="E17" s="40"/>
    </row>
    <row r="18" spans="2:5" ht="13.5" customHeight="1" x14ac:dyDescent="0.25">
      <c r="B18" s="20" t="s">
        <v>65</v>
      </c>
      <c r="C18" s="39" t="s">
        <v>64</v>
      </c>
      <c r="D18" s="41" t="s">
        <v>68</v>
      </c>
      <c r="E18" s="40"/>
    </row>
    <row r="19" spans="2:5" ht="13.5" customHeight="1" x14ac:dyDescent="0.25">
      <c r="B19" s="20" t="s">
        <v>55</v>
      </c>
      <c r="C19" s="39" t="s">
        <v>56</v>
      </c>
      <c r="D19" s="41" t="s">
        <v>57</v>
      </c>
      <c r="E19" s="40">
        <v>2</v>
      </c>
    </row>
    <row r="20" spans="2:5" ht="13.5" customHeight="1" x14ac:dyDescent="0.25">
      <c r="B20" s="20" t="s">
        <v>37</v>
      </c>
      <c r="C20" s="39" t="s">
        <v>38</v>
      </c>
      <c r="D20" s="41" t="s">
        <v>49</v>
      </c>
      <c r="E20" s="22">
        <v>3</v>
      </c>
    </row>
    <row r="21" spans="2:5" ht="13.5" customHeight="1" x14ac:dyDescent="0.25">
      <c r="B21" s="20" t="s">
        <v>43</v>
      </c>
      <c r="C21" s="21" t="s">
        <v>67</v>
      </c>
      <c r="D21" s="41" t="s">
        <v>50</v>
      </c>
      <c r="E21" s="22">
        <v>4</v>
      </c>
    </row>
    <row r="22" spans="2:5" ht="13.5" customHeight="1" x14ac:dyDescent="0.25">
      <c r="B22" s="20" t="s">
        <v>59</v>
      </c>
      <c r="C22" s="21" t="s">
        <v>66</v>
      </c>
      <c r="D22" s="41" t="s">
        <v>60</v>
      </c>
      <c r="E22" s="40">
        <v>2</v>
      </c>
    </row>
    <row r="23" spans="2:5" ht="13.5" customHeight="1" x14ac:dyDescent="0.25">
      <c r="B23" s="20" t="s">
        <v>84</v>
      </c>
      <c r="C23" s="39" t="s">
        <v>85</v>
      </c>
      <c r="D23" s="41" t="s">
        <v>86</v>
      </c>
      <c r="E23" s="22">
        <v>1</v>
      </c>
    </row>
    <row r="24" spans="2:5" ht="13.5" customHeight="1" x14ac:dyDescent="0.25">
      <c r="B24" s="20" t="s">
        <v>87</v>
      </c>
      <c r="C24" s="39" t="s">
        <v>88</v>
      </c>
      <c r="D24" s="41" t="s">
        <v>89</v>
      </c>
      <c r="E24" s="40"/>
    </row>
    <row r="25" spans="2:5" ht="13.5" customHeight="1" x14ac:dyDescent="0.25">
      <c r="B25" s="20"/>
      <c r="C25" s="21"/>
      <c r="D25" s="41"/>
      <c r="E25" s="22"/>
    </row>
    <row r="26" spans="2:5" ht="13.5" customHeight="1" x14ac:dyDescent="0.25">
      <c r="B26" s="42"/>
      <c r="C26" s="43"/>
      <c r="D26" s="53"/>
      <c r="E26" s="54"/>
    </row>
    <row r="27" spans="2:5" ht="13.5" customHeight="1" x14ac:dyDescent="0.25">
      <c r="B27" s="42"/>
      <c r="C27" s="43"/>
      <c r="D27" s="53"/>
      <c r="E27" s="54"/>
    </row>
    <row r="28" spans="2:5" ht="13.5" customHeight="1" x14ac:dyDescent="0.25">
      <c r="B28" s="42"/>
      <c r="C28" s="43"/>
      <c r="D28" s="53"/>
      <c r="E28" s="54"/>
    </row>
    <row r="29" spans="2:5" ht="13.5" customHeight="1" x14ac:dyDescent="0.25">
      <c r="B29" s="42"/>
      <c r="C29" s="43"/>
      <c r="D29" s="53"/>
      <c r="E29" s="54"/>
    </row>
    <row r="30" spans="2:5" ht="13.5" customHeight="1" x14ac:dyDescent="0.25">
      <c r="B30" s="42"/>
      <c r="C30" s="43"/>
      <c r="D30" s="53"/>
      <c r="E30" s="54"/>
    </row>
    <row r="31" spans="2:5" ht="13.5" customHeight="1" x14ac:dyDescent="0.25">
      <c r="B31" s="42"/>
      <c r="C31" s="43"/>
      <c r="D31" s="53"/>
      <c r="E31" s="54"/>
    </row>
    <row r="32" spans="2:5" ht="13.5" customHeight="1" x14ac:dyDescent="0.25">
      <c r="B32" s="42"/>
      <c r="C32" s="43"/>
      <c r="D32" s="55"/>
      <c r="E32" s="54"/>
    </row>
    <row r="33" spans="2:14" ht="13.5" customHeight="1" x14ac:dyDescent="0.25">
      <c r="B33" s="42"/>
      <c r="C33" s="43"/>
      <c r="D33" s="55"/>
      <c r="E33" s="54"/>
    </row>
    <row r="34" spans="2:14" ht="13.5" customHeight="1" x14ac:dyDescent="0.25">
      <c r="B34" s="42"/>
      <c r="C34" s="43"/>
      <c r="D34" s="55"/>
      <c r="E34" s="54"/>
    </row>
    <row r="35" spans="2:14" ht="13.5" hidden="1" customHeight="1" x14ac:dyDescent="0.25">
      <c r="B35" s="42"/>
      <c r="C35" s="43"/>
      <c r="D35" s="53"/>
      <c r="E35" s="54"/>
    </row>
    <row r="36" spans="2:14" ht="13.5" hidden="1" customHeight="1" x14ac:dyDescent="0.25">
      <c r="B36" s="42"/>
      <c r="C36" s="43"/>
      <c r="D36" s="53"/>
      <c r="E36" s="54"/>
    </row>
    <row r="37" spans="2:14" ht="13.5" hidden="1" customHeight="1" x14ac:dyDescent="0.25">
      <c r="B37" s="42"/>
      <c r="C37" s="43"/>
      <c r="D37" s="53"/>
      <c r="E37" s="54"/>
    </row>
    <row r="38" spans="2:14" ht="13.5" hidden="1" customHeight="1" x14ac:dyDescent="0.25">
      <c r="B38" s="42"/>
      <c r="C38" s="43"/>
      <c r="D38" s="53"/>
      <c r="E38" s="54"/>
    </row>
    <row r="39" spans="2:14" ht="13.5" hidden="1" customHeight="1" x14ac:dyDescent="0.25">
      <c r="B39" s="42"/>
      <c r="C39" s="43"/>
      <c r="D39" s="53"/>
      <c r="E39" s="54"/>
    </row>
    <row r="40" spans="2:14" ht="15.75" customHeight="1" x14ac:dyDescent="0.25">
      <c r="H40" s="58" t="str">
        <f>+CONCATENATE("Minerales identificados en muestra:  ",I7)</f>
        <v>Minerales identificados en muestra:  C1BH-L12-L10-3+837-R (04,13-04,13) - Infilling</v>
      </c>
      <c r="I40" s="58"/>
      <c r="J40" s="58"/>
      <c r="K40" s="58"/>
      <c r="L40" s="58"/>
      <c r="M40" s="58"/>
      <c r="N40" s="58"/>
    </row>
    <row r="41" spans="2:14" ht="15.75" customHeight="1" x14ac:dyDescent="0.25"/>
    <row r="42" spans="2:14" ht="15.75" customHeight="1" x14ac:dyDescent="0.25">
      <c r="I42" s="34" t="s">
        <v>10</v>
      </c>
      <c r="J42" s="34" t="s">
        <v>11</v>
      </c>
      <c r="K42" s="34" t="s">
        <v>15</v>
      </c>
      <c r="L42" s="34" t="s">
        <v>16</v>
      </c>
    </row>
    <row r="43" spans="2:14" ht="15.75" customHeight="1" x14ac:dyDescent="0.25">
      <c r="I43" s="24" t="str">
        <f t="shared" ref="I43:K58" si="0">+B11</f>
        <v>Laumontita</v>
      </c>
      <c r="J43" s="24" t="str">
        <f t="shared" si="0"/>
        <v>Lau</v>
      </c>
      <c r="K43" s="24" t="str">
        <f t="shared" si="0"/>
        <v>Ca(Si4Al2)O12·4H2O</v>
      </c>
      <c r="L43" s="25">
        <f>IF(E11=0,"-",E11)</f>
        <v>41</v>
      </c>
    </row>
    <row r="44" spans="2:14" ht="15.75" hidden="1" customHeight="1" x14ac:dyDescent="0.25">
      <c r="I44" s="24" t="str">
        <f t="shared" si="0"/>
        <v>Estilbita</v>
      </c>
      <c r="J44" s="24" t="str">
        <f t="shared" si="0"/>
        <v>Stb</v>
      </c>
      <c r="K44" s="24" t="str">
        <f t="shared" si="0"/>
        <v>(Ca,k,Na)6(Si30Al6)O72·20H2O</v>
      </c>
      <c r="L44" s="25" t="str">
        <f t="shared" ref="L44:L61" si="1">IF(E12=0,"-",E12)</f>
        <v>-</v>
      </c>
    </row>
    <row r="45" spans="2:14" ht="15.75" customHeight="1" x14ac:dyDescent="0.25">
      <c r="I45" s="24" t="str">
        <f t="shared" si="0"/>
        <v>Cuarzo</v>
      </c>
      <c r="J45" s="24" t="str">
        <f t="shared" si="0"/>
        <v>Qz</v>
      </c>
      <c r="K45" s="24" t="str">
        <f t="shared" si="0"/>
        <v>SiO2</v>
      </c>
      <c r="L45" s="25">
        <f t="shared" si="1"/>
        <v>11</v>
      </c>
    </row>
    <row r="46" spans="2:14" ht="15.75" customHeight="1" x14ac:dyDescent="0.25">
      <c r="I46" s="24" t="str">
        <f t="shared" si="0"/>
        <v>Plagioclasa</v>
      </c>
      <c r="J46" s="24" t="str">
        <f t="shared" si="0"/>
        <v>Pl</v>
      </c>
      <c r="K46" s="24" t="str">
        <f t="shared" si="0"/>
        <v>Na2AlSi3O8</v>
      </c>
      <c r="L46" s="25">
        <f t="shared" si="1"/>
        <v>25</v>
      </c>
      <c r="M46" s="29"/>
    </row>
    <row r="47" spans="2:14" ht="15.75" customHeight="1" x14ac:dyDescent="0.25">
      <c r="I47" s="24" t="str">
        <f t="shared" si="0"/>
        <v>Feldespato K</v>
      </c>
      <c r="J47" s="24" t="str">
        <f t="shared" si="0"/>
        <v>Fls</v>
      </c>
      <c r="K47" s="24" t="str">
        <f t="shared" si="0"/>
        <v>KAlSi3O8</v>
      </c>
      <c r="L47" s="25">
        <f t="shared" si="1"/>
        <v>1</v>
      </c>
      <c r="M47" s="35"/>
    </row>
    <row r="48" spans="2:14" ht="15.75" customHeight="1" x14ac:dyDescent="0.25">
      <c r="I48" s="24" t="str">
        <f t="shared" si="0"/>
        <v>Clorita</v>
      </c>
      <c r="J48" s="24" t="str">
        <f t="shared" si="0"/>
        <v>Chl</v>
      </c>
      <c r="K48" s="24" t="str">
        <f t="shared" si="0"/>
        <v>(Mg,Fe)6(Si,Al)4O10(OH,O)8</v>
      </c>
      <c r="L48" s="25">
        <f t="shared" si="1"/>
        <v>10</v>
      </c>
      <c r="M48" s="36"/>
    </row>
    <row r="49" spans="8:13" ht="15.75" hidden="1" customHeight="1" x14ac:dyDescent="0.25">
      <c r="I49" s="24" t="str">
        <f t="shared" si="0"/>
        <v>Mica Blanca</v>
      </c>
      <c r="J49" s="24" t="str">
        <f t="shared" si="0"/>
        <v>Mica</v>
      </c>
      <c r="K49" s="24" t="str">
        <f t="shared" si="0"/>
        <v>(K,H3O)(Al, Mg, Fe)2(Si, Al)4O10</v>
      </c>
      <c r="L49" s="25" t="str">
        <f t="shared" si="1"/>
        <v>-</v>
      </c>
      <c r="M49" s="35"/>
    </row>
    <row r="50" spans="8:13" ht="15.75" hidden="1" customHeight="1" x14ac:dyDescent="0.25">
      <c r="I50" s="24" t="str">
        <f t="shared" si="0"/>
        <v>Arc. Esmectíticas</v>
      </c>
      <c r="J50" s="24" t="str">
        <f t="shared" si="0"/>
        <v>Arc-Sm</v>
      </c>
      <c r="K50" s="24" t="str">
        <f t="shared" si="0"/>
        <v>(Na,Ca)0.33(Al,Mg)2(Si4O10)(OH)2·nH2O</v>
      </c>
      <c r="L50" s="25" t="str">
        <f t="shared" si="1"/>
        <v>-</v>
      </c>
      <c r="M50" s="35"/>
    </row>
    <row r="51" spans="8:13" ht="15.75" customHeight="1" x14ac:dyDescent="0.25">
      <c r="I51" s="24" t="str">
        <f t="shared" si="0"/>
        <v>Calcita</v>
      </c>
      <c r="J51" s="24" t="str">
        <f t="shared" si="0"/>
        <v>Cal</v>
      </c>
      <c r="K51" s="24" t="str">
        <f t="shared" si="0"/>
        <v>CaCO3</v>
      </c>
      <c r="L51" s="25">
        <f t="shared" si="1"/>
        <v>2</v>
      </c>
      <c r="M51" s="35"/>
    </row>
    <row r="52" spans="8:13" ht="15.75" customHeight="1" x14ac:dyDescent="0.25">
      <c r="I52" s="24" t="str">
        <f t="shared" si="0"/>
        <v>Titanita</v>
      </c>
      <c r="J52" s="24" t="str">
        <f t="shared" si="0"/>
        <v>Ttn</v>
      </c>
      <c r="K52" s="24" t="str">
        <f t="shared" si="0"/>
        <v>CaTiSiO5</v>
      </c>
      <c r="L52" s="25">
        <f t="shared" si="1"/>
        <v>3</v>
      </c>
      <c r="M52" s="35"/>
    </row>
    <row r="53" spans="8:13" ht="15.75" customHeight="1" x14ac:dyDescent="0.25">
      <c r="I53" s="24" t="str">
        <f t="shared" si="0"/>
        <v>Clinopiroxeno</v>
      </c>
      <c r="J53" s="24" t="str">
        <f t="shared" si="0"/>
        <v>CPx</v>
      </c>
      <c r="K53" s="24" t="str">
        <f t="shared" si="0"/>
        <v>CaMgFeSiO3</v>
      </c>
      <c r="L53" s="25">
        <f t="shared" si="1"/>
        <v>4</v>
      </c>
      <c r="M53" s="35"/>
    </row>
    <row r="54" spans="8:13" ht="15.75" customHeight="1" x14ac:dyDescent="0.25">
      <c r="I54" s="24" t="str">
        <f t="shared" si="0"/>
        <v>Hematita</v>
      </c>
      <c r="J54" s="24" t="str">
        <f t="shared" si="0"/>
        <v>Hm</v>
      </c>
      <c r="K54" s="24" t="str">
        <f t="shared" si="0"/>
        <v>Fe2O3</v>
      </c>
      <c r="L54" s="25">
        <f t="shared" si="1"/>
        <v>2</v>
      </c>
      <c r="M54" s="35"/>
    </row>
    <row r="55" spans="8:13" ht="15.75" customHeight="1" x14ac:dyDescent="0.25">
      <c r="I55" s="24" t="str">
        <f t="shared" si="0"/>
        <v>Epidota</v>
      </c>
      <c r="J55" s="24" t="str">
        <f t="shared" si="0"/>
        <v>Ep</v>
      </c>
      <c r="K55" s="24" t="str">
        <f t="shared" si="0"/>
        <v>Ca₂(Al₂Fe+3)(SiO4)(Si2O7)O(OH)</v>
      </c>
      <c r="L55" s="25">
        <f t="shared" si="1"/>
        <v>1</v>
      </c>
      <c r="M55" s="35"/>
    </row>
    <row r="56" spans="8:13" ht="15.75" hidden="1" customHeight="1" x14ac:dyDescent="0.25">
      <c r="I56" s="24" t="str">
        <f t="shared" si="0"/>
        <v>Barrenita</v>
      </c>
      <c r="J56" s="24" t="str">
        <f t="shared" si="0"/>
        <v>Bar</v>
      </c>
      <c r="K56" s="24" t="str">
        <f t="shared" si="0"/>
        <v>Na8(Si28Al8)O72·26H2O</v>
      </c>
      <c r="L56" s="25" t="str">
        <f t="shared" si="1"/>
        <v>-</v>
      </c>
      <c r="M56" s="35"/>
    </row>
    <row r="57" spans="8:13" ht="15.75" hidden="1" customHeight="1" x14ac:dyDescent="0.25">
      <c r="I57" s="24">
        <f t="shared" si="0"/>
        <v>0</v>
      </c>
      <c r="J57" s="24">
        <f t="shared" si="0"/>
        <v>0</v>
      </c>
      <c r="K57" s="24">
        <f t="shared" si="0"/>
        <v>0</v>
      </c>
      <c r="L57" s="25" t="str">
        <f t="shared" si="1"/>
        <v>-</v>
      </c>
      <c r="M57" s="35"/>
    </row>
    <row r="58" spans="8:13" ht="15.75" hidden="1" customHeight="1" x14ac:dyDescent="0.25">
      <c r="I58" s="24">
        <f t="shared" si="0"/>
        <v>0</v>
      </c>
      <c r="J58" s="24">
        <f t="shared" si="0"/>
        <v>0</v>
      </c>
      <c r="K58" s="24">
        <f t="shared" si="0"/>
        <v>0</v>
      </c>
      <c r="L58" s="25" t="str">
        <f t="shared" si="1"/>
        <v>-</v>
      </c>
      <c r="M58" s="35"/>
    </row>
    <row r="59" spans="8:13" ht="15.75" hidden="1" customHeight="1" x14ac:dyDescent="0.25">
      <c r="I59" s="24">
        <f t="shared" ref="I59:K61" si="2">+B27</f>
        <v>0</v>
      </c>
      <c r="J59" s="24">
        <f t="shared" si="2"/>
        <v>0</v>
      </c>
      <c r="K59" s="24">
        <f t="shared" si="2"/>
        <v>0</v>
      </c>
      <c r="L59" s="25" t="str">
        <f t="shared" si="1"/>
        <v>-</v>
      </c>
      <c r="M59" s="35"/>
    </row>
    <row r="60" spans="8:13" ht="15.75" hidden="1" customHeight="1" x14ac:dyDescent="0.25">
      <c r="I60" s="24">
        <f t="shared" si="2"/>
        <v>0</v>
      </c>
      <c r="J60" s="24">
        <f t="shared" si="2"/>
        <v>0</v>
      </c>
      <c r="K60" s="24">
        <f t="shared" si="2"/>
        <v>0</v>
      </c>
      <c r="L60" s="25" t="str">
        <f t="shared" si="1"/>
        <v>-</v>
      </c>
      <c r="M60" s="35"/>
    </row>
    <row r="61" spans="8:13" ht="15.75" hidden="1" customHeight="1" x14ac:dyDescent="0.25">
      <c r="I61" s="24">
        <f t="shared" si="2"/>
        <v>0</v>
      </c>
      <c r="J61" s="24">
        <f t="shared" si="2"/>
        <v>0</v>
      </c>
      <c r="K61" s="24">
        <f t="shared" si="2"/>
        <v>0</v>
      </c>
      <c r="L61" s="25" t="str">
        <f t="shared" si="1"/>
        <v>-</v>
      </c>
      <c r="M61" s="35"/>
    </row>
    <row r="62" spans="8:13" x14ac:dyDescent="0.25">
      <c r="I62" s="42"/>
      <c r="J62" s="42"/>
      <c r="K62" s="42"/>
      <c r="L62" s="43"/>
      <c r="M62" s="35"/>
    </row>
    <row r="63" spans="8:13" x14ac:dyDescent="0.25">
      <c r="H63" s="37" t="s">
        <v>40</v>
      </c>
    </row>
    <row r="64" spans="8:13" x14ac:dyDescent="0.25">
      <c r="H64" s="23" t="s">
        <v>63</v>
      </c>
    </row>
    <row r="65" spans="8:12" x14ac:dyDescent="0.25">
      <c r="H65" s="45" t="s">
        <v>98</v>
      </c>
      <c r="I65" s="45"/>
      <c r="J65" s="45"/>
      <c r="K65" s="45"/>
      <c r="L65" s="45"/>
    </row>
  </sheetData>
  <mergeCells count="6">
    <mergeCell ref="H40:N40"/>
    <mergeCell ref="I4:N4"/>
    <mergeCell ref="I5:N5"/>
    <mergeCell ref="I6:N6"/>
    <mergeCell ref="I7:N7"/>
    <mergeCell ref="I9:N9"/>
  </mergeCells>
  <pageMargins left="0.7" right="0.7" top="0.75" bottom="0.75" header="0.3" footer="0.3"/>
  <pageSetup paperSize="9" scale="84" orientation="portrait" r:id="rId1"/>
  <colBreaks count="1" manualBreakCount="1">
    <brk id="7" max="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N65"/>
  <sheetViews>
    <sheetView showGridLines="0" topLeftCell="G31" zoomScaleNormal="100" zoomScaleSheetLayoutView="72" workbookViewId="0">
      <selection activeCell="L43" sqref="L43"/>
    </sheetView>
  </sheetViews>
  <sheetFormatPr baseColWidth="10" defaultRowHeight="16.5" x14ac:dyDescent="0.25"/>
  <cols>
    <col min="1" max="1" width="11.42578125" style="23"/>
    <col min="2" max="2" width="25.28515625" style="23" bestFit="1" customWidth="1"/>
    <col min="3" max="3" width="11.42578125" style="23"/>
    <col min="4" max="4" width="30.7109375" style="23" bestFit="1" customWidth="1"/>
    <col min="5" max="7" width="11.42578125" style="23"/>
    <col min="8" max="8" width="18" style="23" customWidth="1"/>
    <col min="9" max="9" width="18.5703125" style="23" customWidth="1"/>
    <col min="10" max="10" width="14.85546875" style="23" customWidth="1"/>
    <col min="11" max="11" width="39.7109375" style="23" customWidth="1"/>
    <col min="12" max="12" width="16.140625" style="23" customWidth="1"/>
    <col min="13" max="14" width="6" style="23" customWidth="1"/>
    <col min="15" max="16384" width="11.42578125" style="23"/>
  </cols>
  <sheetData>
    <row r="2" spans="2:14" x14ac:dyDescent="0.25">
      <c r="H2" s="26" t="s">
        <v>4</v>
      </c>
      <c r="I2" s="27"/>
      <c r="J2" s="27"/>
    </row>
    <row r="3" spans="2:14" x14ac:dyDescent="0.25">
      <c r="H3" s="27"/>
      <c r="I3" s="27"/>
      <c r="J3" s="27"/>
    </row>
    <row r="4" spans="2:14" ht="15.75" customHeight="1" x14ac:dyDescent="0.25">
      <c r="H4" s="28" t="s">
        <v>0</v>
      </c>
      <c r="I4" s="59" t="str">
        <f>+'DATOS INICIALES'!B1</f>
        <v>C1BH-L12-L10-3+837-R</v>
      </c>
      <c r="J4" s="60"/>
      <c r="K4" s="60"/>
      <c r="L4" s="60"/>
      <c r="M4" s="60"/>
      <c r="N4" s="61"/>
    </row>
    <row r="5" spans="2:14" ht="15.75" customHeight="1" x14ac:dyDescent="0.25">
      <c r="D5" s="23" t="s">
        <v>2</v>
      </c>
      <c r="E5" s="17" t="str">
        <f>+'DATOS INICIALES'!C11</f>
        <v>C1BH-L12-L10-3+837-R (05,62-05,62)</v>
      </c>
      <c r="H5" s="28" t="s">
        <v>44</v>
      </c>
      <c r="I5" s="62" t="str">
        <f>+'DATOS INICIALES'!B2</f>
        <v>1.914.754-D</v>
      </c>
      <c r="J5" s="63"/>
      <c r="K5" s="63"/>
      <c r="L5" s="63"/>
      <c r="M5" s="63"/>
      <c r="N5" s="64"/>
    </row>
    <row r="6" spans="2:14" ht="15.75" customHeight="1" x14ac:dyDescent="0.25">
      <c r="D6" s="23" t="s">
        <v>12</v>
      </c>
      <c r="E6" s="29">
        <f>+'DATOS INICIALES'!D8</f>
        <v>0</v>
      </c>
      <c r="H6" s="28" t="s">
        <v>1</v>
      </c>
      <c r="I6" s="62" t="str">
        <f>+'DATOS INICIALES'!B3</f>
        <v>-</v>
      </c>
      <c r="J6" s="63"/>
      <c r="K6" s="63"/>
      <c r="L6" s="63"/>
      <c r="M6" s="63"/>
      <c r="N6" s="64"/>
    </row>
    <row r="7" spans="2:14" ht="15.75" customHeight="1" x14ac:dyDescent="0.25">
      <c r="H7" s="28" t="s">
        <v>2</v>
      </c>
      <c r="I7" s="62" t="str">
        <f>E5</f>
        <v>C1BH-L12-L10-3+837-R (05,62-05,62)</v>
      </c>
      <c r="J7" s="63"/>
      <c r="K7" s="63"/>
      <c r="L7" s="63"/>
      <c r="M7" s="63"/>
      <c r="N7" s="64"/>
    </row>
    <row r="8" spans="2:14" ht="15.75" customHeight="1" x14ac:dyDescent="0.25">
      <c r="H8" s="28" t="s">
        <v>34</v>
      </c>
      <c r="I8" s="50">
        <f>'DATOS INICIALES'!B4</f>
        <v>45434</v>
      </c>
      <c r="J8" s="51"/>
      <c r="K8" s="51"/>
      <c r="L8" s="51"/>
      <c r="M8" s="51"/>
      <c r="N8" s="52"/>
    </row>
    <row r="9" spans="2:14" ht="15.75" customHeight="1" x14ac:dyDescent="0.25">
      <c r="D9" s="30"/>
      <c r="E9" s="31">
        <f>+SUM(E11:E24)</f>
        <v>100</v>
      </c>
      <c r="H9" s="28" t="s">
        <v>3</v>
      </c>
      <c r="I9" s="65">
        <f>+'DATOS INICIALES'!B5</f>
        <v>45466</v>
      </c>
      <c r="J9" s="66"/>
      <c r="K9" s="66"/>
      <c r="L9" s="66"/>
      <c r="M9" s="66"/>
      <c r="N9" s="67"/>
    </row>
    <row r="10" spans="2:14" x14ac:dyDescent="0.25">
      <c r="B10" s="18"/>
      <c r="C10" s="32"/>
      <c r="D10" s="32"/>
      <c r="E10" s="19" t="s">
        <v>90</v>
      </c>
    </row>
    <row r="11" spans="2:14" ht="15" customHeight="1" x14ac:dyDescent="0.25">
      <c r="B11" s="20" t="s">
        <v>35</v>
      </c>
      <c r="C11" s="39" t="s">
        <v>36</v>
      </c>
      <c r="D11" s="41" t="s">
        <v>48</v>
      </c>
      <c r="E11" s="40">
        <v>30</v>
      </c>
      <c r="H11" s="27"/>
      <c r="I11" s="27"/>
      <c r="J11" s="27"/>
    </row>
    <row r="12" spans="2:14" ht="15" customHeight="1" x14ac:dyDescent="0.25">
      <c r="B12" s="20" t="s">
        <v>39</v>
      </c>
      <c r="C12" s="39" t="s">
        <v>58</v>
      </c>
      <c r="D12" s="41" t="s">
        <v>45</v>
      </c>
      <c r="E12" s="40">
        <v>14</v>
      </c>
      <c r="H12" s="33" t="s">
        <v>9</v>
      </c>
      <c r="I12" s="27"/>
      <c r="J12" s="27"/>
    </row>
    <row r="13" spans="2:14" ht="15" customHeight="1" x14ac:dyDescent="0.25">
      <c r="B13" s="20" t="s">
        <v>32</v>
      </c>
      <c r="C13" s="39" t="s">
        <v>33</v>
      </c>
      <c r="D13" s="41" t="s">
        <v>46</v>
      </c>
      <c r="E13" s="40">
        <v>33</v>
      </c>
    </row>
    <row r="14" spans="2:14" ht="15" customHeight="1" x14ac:dyDescent="0.25">
      <c r="B14" s="20" t="s">
        <v>41</v>
      </c>
      <c r="C14" s="39" t="s">
        <v>42</v>
      </c>
      <c r="D14" s="41" t="s">
        <v>47</v>
      </c>
      <c r="E14" s="40">
        <v>3</v>
      </c>
      <c r="H14" s="27" t="s">
        <v>61</v>
      </c>
    </row>
    <row r="15" spans="2:14" ht="15" customHeight="1" x14ac:dyDescent="0.25">
      <c r="B15" s="20" t="s">
        <v>13</v>
      </c>
      <c r="C15" s="39" t="s">
        <v>14</v>
      </c>
      <c r="D15" s="41" t="s">
        <v>69</v>
      </c>
      <c r="E15" s="40">
        <v>5</v>
      </c>
      <c r="H15" s="27" t="s">
        <v>62</v>
      </c>
    </row>
    <row r="16" spans="2:14" ht="13.5" customHeight="1" x14ac:dyDescent="0.25">
      <c r="B16" s="20" t="s">
        <v>55</v>
      </c>
      <c r="C16" s="39" t="s">
        <v>56</v>
      </c>
      <c r="D16" s="41" t="s">
        <v>57</v>
      </c>
      <c r="E16" s="40">
        <v>3</v>
      </c>
    </row>
    <row r="17" spans="2:5" ht="13.5" customHeight="1" x14ac:dyDescent="0.25">
      <c r="B17" s="20" t="s">
        <v>37</v>
      </c>
      <c r="C17" s="39" t="s">
        <v>38</v>
      </c>
      <c r="D17" s="41" t="s">
        <v>49</v>
      </c>
      <c r="E17" s="40">
        <v>4</v>
      </c>
    </row>
    <row r="18" spans="2:5" ht="13.5" customHeight="1" x14ac:dyDescent="0.25">
      <c r="B18" s="20" t="s">
        <v>43</v>
      </c>
      <c r="C18" s="21" t="s">
        <v>67</v>
      </c>
      <c r="D18" s="41" t="s">
        <v>50</v>
      </c>
      <c r="E18" s="40">
        <v>4</v>
      </c>
    </row>
    <row r="19" spans="2:5" ht="13.5" customHeight="1" x14ac:dyDescent="0.25">
      <c r="B19" s="20" t="s">
        <v>59</v>
      </c>
      <c r="C19" s="21" t="s">
        <v>66</v>
      </c>
      <c r="D19" s="41" t="s">
        <v>60</v>
      </c>
      <c r="E19" s="40">
        <v>3</v>
      </c>
    </row>
    <row r="20" spans="2:5" ht="13.5" customHeight="1" x14ac:dyDescent="0.25">
      <c r="B20" s="20" t="s">
        <v>84</v>
      </c>
      <c r="C20" s="39" t="s">
        <v>85</v>
      </c>
      <c r="D20" s="41" t="s">
        <v>86</v>
      </c>
      <c r="E20" s="22">
        <v>1</v>
      </c>
    </row>
    <row r="21" spans="2:5" ht="13.5" customHeight="1" x14ac:dyDescent="0.25">
      <c r="B21" s="20"/>
      <c r="C21" s="21"/>
      <c r="D21" s="41"/>
      <c r="E21" s="22"/>
    </row>
    <row r="22" spans="2:5" ht="13.5" customHeight="1" x14ac:dyDescent="0.25">
      <c r="B22" s="20"/>
      <c r="C22" s="21"/>
      <c r="D22" s="41"/>
      <c r="E22" s="40"/>
    </row>
    <row r="23" spans="2:5" ht="13.5" customHeight="1" x14ac:dyDescent="0.25">
      <c r="B23" s="20"/>
      <c r="C23" s="39"/>
      <c r="D23" s="41"/>
      <c r="E23" s="22"/>
    </row>
    <row r="24" spans="2:5" ht="13.5" customHeight="1" x14ac:dyDescent="0.25">
      <c r="B24" s="20"/>
      <c r="C24" s="39"/>
      <c r="D24" s="41"/>
      <c r="E24" s="40"/>
    </row>
    <row r="25" spans="2:5" ht="13.5" customHeight="1" x14ac:dyDescent="0.25">
      <c r="B25" s="20"/>
      <c r="C25" s="21"/>
      <c r="D25" s="41"/>
      <c r="E25" s="22"/>
    </row>
    <row r="26" spans="2:5" ht="13.5" customHeight="1" x14ac:dyDescent="0.25">
      <c r="B26" s="42"/>
      <c r="C26" s="43"/>
      <c r="D26" s="53"/>
      <c r="E26" s="54"/>
    </row>
    <row r="27" spans="2:5" ht="13.5" customHeight="1" x14ac:dyDescent="0.25">
      <c r="B27" s="42"/>
      <c r="C27" s="43"/>
      <c r="D27" s="53"/>
      <c r="E27" s="54"/>
    </row>
    <row r="28" spans="2:5" ht="13.5" customHeight="1" x14ac:dyDescent="0.25">
      <c r="B28" s="42"/>
      <c r="C28" s="43"/>
      <c r="D28" s="53"/>
      <c r="E28" s="54"/>
    </row>
    <row r="29" spans="2:5" ht="13.5" customHeight="1" x14ac:dyDescent="0.25">
      <c r="B29" s="42"/>
      <c r="C29" s="43"/>
      <c r="D29" s="53"/>
      <c r="E29" s="54"/>
    </row>
    <row r="30" spans="2:5" ht="13.5" customHeight="1" x14ac:dyDescent="0.25">
      <c r="B30" s="42"/>
      <c r="C30" s="43"/>
      <c r="D30" s="53"/>
      <c r="E30" s="54"/>
    </row>
    <row r="31" spans="2:5" ht="13.5" customHeight="1" x14ac:dyDescent="0.25">
      <c r="B31" s="42"/>
      <c r="C31" s="43"/>
      <c r="D31" s="53"/>
      <c r="E31" s="54"/>
    </row>
    <row r="32" spans="2:5" ht="13.5" customHeight="1" x14ac:dyDescent="0.25">
      <c r="B32" s="42"/>
      <c r="C32" s="43"/>
      <c r="D32" s="55"/>
      <c r="E32" s="54"/>
    </row>
    <row r="33" spans="2:14" ht="13.5" customHeight="1" x14ac:dyDescent="0.25">
      <c r="B33" s="42"/>
      <c r="C33" s="43"/>
      <c r="D33" s="55"/>
      <c r="E33" s="54"/>
    </row>
    <row r="34" spans="2:14" ht="13.5" customHeight="1" x14ac:dyDescent="0.25">
      <c r="B34" s="42"/>
      <c r="C34" s="43"/>
      <c r="D34" s="55"/>
      <c r="E34" s="54"/>
    </row>
    <row r="35" spans="2:14" ht="13.5" hidden="1" customHeight="1" x14ac:dyDescent="0.25">
      <c r="B35" s="42"/>
      <c r="C35" s="43"/>
      <c r="D35" s="53"/>
      <c r="E35" s="54"/>
    </row>
    <row r="36" spans="2:14" ht="13.5" hidden="1" customHeight="1" x14ac:dyDescent="0.25">
      <c r="B36" s="42"/>
      <c r="C36" s="43"/>
      <c r="D36" s="53"/>
      <c r="E36" s="54"/>
    </row>
    <row r="37" spans="2:14" ht="13.5" hidden="1" customHeight="1" x14ac:dyDescent="0.25">
      <c r="B37" s="42"/>
      <c r="C37" s="43"/>
      <c r="D37" s="53"/>
      <c r="E37" s="54"/>
    </row>
    <row r="38" spans="2:14" ht="13.5" hidden="1" customHeight="1" x14ac:dyDescent="0.25">
      <c r="B38" s="42"/>
      <c r="C38" s="43"/>
      <c r="D38" s="53"/>
      <c r="E38" s="54"/>
    </row>
    <row r="39" spans="2:14" ht="13.5" hidden="1" customHeight="1" x14ac:dyDescent="0.25">
      <c r="B39" s="42"/>
      <c r="C39" s="43"/>
      <c r="D39" s="53"/>
      <c r="E39" s="54"/>
    </row>
    <row r="40" spans="2:14" ht="15.75" customHeight="1" x14ac:dyDescent="0.25">
      <c r="H40" s="58" t="str">
        <f>+CONCATENATE("Minerales identificados en muestra:  ",I7)</f>
        <v>Minerales identificados en muestra:  C1BH-L12-L10-3+837-R (05,62-05,62)</v>
      </c>
      <c r="I40" s="58"/>
      <c r="J40" s="58"/>
      <c r="K40" s="58"/>
      <c r="L40" s="58"/>
      <c r="M40" s="58"/>
      <c r="N40" s="58"/>
    </row>
    <row r="41" spans="2:14" ht="15.75" customHeight="1" x14ac:dyDescent="0.25"/>
    <row r="42" spans="2:14" ht="15.75" customHeight="1" x14ac:dyDescent="0.25">
      <c r="I42" s="34" t="s">
        <v>10</v>
      </c>
      <c r="J42" s="34" t="s">
        <v>11</v>
      </c>
      <c r="K42" s="34" t="s">
        <v>15</v>
      </c>
      <c r="L42" s="34" t="s">
        <v>16</v>
      </c>
    </row>
    <row r="43" spans="2:14" ht="15.75" customHeight="1" x14ac:dyDescent="0.25">
      <c r="I43" s="24" t="str">
        <f t="shared" ref="I43:K58" si="0">+B11</f>
        <v>Laumontita</v>
      </c>
      <c r="J43" s="24" t="str">
        <f t="shared" si="0"/>
        <v>Lau</v>
      </c>
      <c r="K43" s="24" t="str">
        <f t="shared" si="0"/>
        <v>Ca(Si4Al2)O12·4H2O</v>
      </c>
      <c r="L43" s="25">
        <f>IF(E11=0,"-",E11)</f>
        <v>30</v>
      </c>
    </row>
    <row r="44" spans="2:14" ht="15.75" customHeight="1" x14ac:dyDescent="0.25">
      <c r="I44" s="24" t="str">
        <f t="shared" si="0"/>
        <v>Cuarzo</v>
      </c>
      <c r="J44" s="24" t="str">
        <f t="shared" si="0"/>
        <v>Qz</v>
      </c>
      <c r="K44" s="24" t="str">
        <f t="shared" si="0"/>
        <v>SiO2</v>
      </c>
      <c r="L44" s="25">
        <f t="shared" ref="L44:L61" si="1">IF(E12=0,"-",E12)</f>
        <v>14</v>
      </c>
    </row>
    <row r="45" spans="2:14" ht="15.75" customHeight="1" x14ac:dyDescent="0.25">
      <c r="I45" s="24" t="str">
        <f t="shared" si="0"/>
        <v>Plagioclasa</v>
      </c>
      <c r="J45" s="24" t="str">
        <f t="shared" si="0"/>
        <v>Pl</v>
      </c>
      <c r="K45" s="24" t="str">
        <f t="shared" si="0"/>
        <v>Na2AlSi3O8</v>
      </c>
      <c r="L45" s="25">
        <f t="shared" si="1"/>
        <v>33</v>
      </c>
    </row>
    <row r="46" spans="2:14" ht="15.75" customHeight="1" x14ac:dyDescent="0.25">
      <c r="I46" s="24" t="str">
        <f t="shared" si="0"/>
        <v>Feldespato K</v>
      </c>
      <c r="J46" s="24" t="str">
        <f t="shared" si="0"/>
        <v>Fls</v>
      </c>
      <c r="K46" s="24" t="str">
        <f t="shared" si="0"/>
        <v>KAlSi3O8</v>
      </c>
      <c r="L46" s="25">
        <f t="shared" si="1"/>
        <v>3</v>
      </c>
      <c r="M46" s="29"/>
    </row>
    <row r="47" spans="2:14" ht="15.75" customHeight="1" x14ac:dyDescent="0.25">
      <c r="I47" s="24" t="str">
        <f t="shared" si="0"/>
        <v>Clorita</v>
      </c>
      <c r="J47" s="24" t="str">
        <f t="shared" si="0"/>
        <v>Chl</v>
      </c>
      <c r="K47" s="24" t="str">
        <f t="shared" si="0"/>
        <v>(Mg,Fe)6(Si,Al)4O10(OH,O)8</v>
      </c>
      <c r="L47" s="25">
        <f t="shared" si="1"/>
        <v>5</v>
      </c>
      <c r="M47" s="35"/>
    </row>
    <row r="48" spans="2:14" ht="15.75" customHeight="1" x14ac:dyDescent="0.25">
      <c r="I48" s="24" t="str">
        <f t="shared" si="0"/>
        <v>Calcita</v>
      </c>
      <c r="J48" s="24" t="str">
        <f t="shared" si="0"/>
        <v>Cal</v>
      </c>
      <c r="K48" s="24" t="str">
        <f t="shared" si="0"/>
        <v>CaCO3</v>
      </c>
      <c r="L48" s="25">
        <f t="shared" si="1"/>
        <v>3</v>
      </c>
      <c r="M48" s="36"/>
    </row>
    <row r="49" spans="8:13" ht="15.75" customHeight="1" x14ac:dyDescent="0.25">
      <c r="I49" s="24" t="str">
        <f t="shared" si="0"/>
        <v>Titanita</v>
      </c>
      <c r="J49" s="24" t="str">
        <f t="shared" si="0"/>
        <v>Ttn</v>
      </c>
      <c r="K49" s="24" t="str">
        <f t="shared" si="0"/>
        <v>CaTiSiO5</v>
      </c>
      <c r="L49" s="25">
        <f t="shared" si="1"/>
        <v>4</v>
      </c>
      <c r="M49" s="35"/>
    </row>
    <row r="50" spans="8:13" ht="15.75" customHeight="1" x14ac:dyDescent="0.25">
      <c r="I50" s="24" t="str">
        <f t="shared" si="0"/>
        <v>Clinopiroxeno</v>
      </c>
      <c r="J50" s="24" t="str">
        <f t="shared" si="0"/>
        <v>CPx</v>
      </c>
      <c r="K50" s="24" t="str">
        <f t="shared" si="0"/>
        <v>CaMgFeSiO3</v>
      </c>
      <c r="L50" s="25">
        <f t="shared" si="1"/>
        <v>4</v>
      </c>
      <c r="M50" s="35"/>
    </row>
    <row r="51" spans="8:13" ht="15.75" customHeight="1" x14ac:dyDescent="0.25">
      <c r="I51" s="24" t="str">
        <f t="shared" si="0"/>
        <v>Hematita</v>
      </c>
      <c r="J51" s="24" t="str">
        <f t="shared" si="0"/>
        <v>Hm</v>
      </c>
      <c r="K51" s="24" t="str">
        <f t="shared" si="0"/>
        <v>Fe2O3</v>
      </c>
      <c r="L51" s="25">
        <f t="shared" si="1"/>
        <v>3</v>
      </c>
      <c r="M51" s="35"/>
    </row>
    <row r="52" spans="8:13" ht="15.75" customHeight="1" x14ac:dyDescent="0.25">
      <c r="I52" s="24" t="str">
        <f t="shared" si="0"/>
        <v>Epidota</v>
      </c>
      <c r="J52" s="24" t="str">
        <f t="shared" si="0"/>
        <v>Ep</v>
      </c>
      <c r="K52" s="24" t="str">
        <f t="shared" si="0"/>
        <v>Ca₂(Al₂Fe+3)(SiO4)(Si2O7)O(OH)</v>
      </c>
      <c r="L52" s="25">
        <f t="shared" si="1"/>
        <v>1</v>
      </c>
      <c r="M52" s="35"/>
    </row>
    <row r="53" spans="8:13" ht="15.75" hidden="1" customHeight="1" x14ac:dyDescent="0.25">
      <c r="I53" s="24">
        <f t="shared" si="0"/>
        <v>0</v>
      </c>
      <c r="J53" s="24">
        <f t="shared" si="0"/>
        <v>0</v>
      </c>
      <c r="K53" s="24">
        <f t="shared" si="0"/>
        <v>0</v>
      </c>
      <c r="L53" s="25" t="str">
        <f t="shared" si="1"/>
        <v>-</v>
      </c>
      <c r="M53" s="35"/>
    </row>
    <row r="54" spans="8:13" ht="15.75" hidden="1" customHeight="1" x14ac:dyDescent="0.25">
      <c r="I54" s="24">
        <f t="shared" si="0"/>
        <v>0</v>
      </c>
      <c r="J54" s="24">
        <f t="shared" si="0"/>
        <v>0</v>
      </c>
      <c r="K54" s="24">
        <f t="shared" si="0"/>
        <v>0</v>
      </c>
      <c r="L54" s="25" t="str">
        <f t="shared" si="1"/>
        <v>-</v>
      </c>
      <c r="M54" s="35"/>
    </row>
    <row r="55" spans="8:13" ht="15.75" hidden="1" customHeight="1" x14ac:dyDescent="0.25">
      <c r="I55" s="24">
        <f t="shared" si="0"/>
        <v>0</v>
      </c>
      <c r="J55" s="24">
        <f t="shared" si="0"/>
        <v>0</v>
      </c>
      <c r="K55" s="24">
        <f t="shared" si="0"/>
        <v>0</v>
      </c>
      <c r="L55" s="25" t="str">
        <f t="shared" si="1"/>
        <v>-</v>
      </c>
      <c r="M55" s="35"/>
    </row>
    <row r="56" spans="8:13" ht="15.75" hidden="1" customHeight="1" x14ac:dyDescent="0.25">
      <c r="I56" s="24">
        <f t="shared" si="0"/>
        <v>0</v>
      </c>
      <c r="J56" s="24">
        <f t="shared" si="0"/>
        <v>0</v>
      </c>
      <c r="K56" s="24">
        <f t="shared" si="0"/>
        <v>0</v>
      </c>
      <c r="L56" s="25" t="str">
        <f t="shared" si="1"/>
        <v>-</v>
      </c>
      <c r="M56" s="35"/>
    </row>
    <row r="57" spans="8:13" ht="15.75" hidden="1" customHeight="1" x14ac:dyDescent="0.25">
      <c r="I57" s="24">
        <f t="shared" si="0"/>
        <v>0</v>
      </c>
      <c r="J57" s="24">
        <f t="shared" si="0"/>
        <v>0</v>
      </c>
      <c r="K57" s="24">
        <f t="shared" si="0"/>
        <v>0</v>
      </c>
      <c r="L57" s="25" t="str">
        <f t="shared" si="1"/>
        <v>-</v>
      </c>
      <c r="M57" s="35"/>
    </row>
    <row r="58" spans="8:13" ht="15.75" hidden="1" customHeight="1" x14ac:dyDescent="0.25">
      <c r="I58" s="24">
        <f t="shared" si="0"/>
        <v>0</v>
      </c>
      <c r="J58" s="24">
        <f t="shared" si="0"/>
        <v>0</v>
      </c>
      <c r="K58" s="24">
        <f t="shared" si="0"/>
        <v>0</v>
      </c>
      <c r="L58" s="25" t="str">
        <f t="shared" si="1"/>
        <v>-</v>
      </c>
      <c r="M58" s="35"/>
    </row>
    <row r="59" spans="8:13" ht="15.75" hidden="1" customHeight="1" x14ac:dyDescent="0.25">
      <c r="I59" s="24">
        <f t="shared" ref="I59:K61" si="2">+B27</f>
        <v>0</v>
      </c>
      <c r="J59" s="24">
        <f t="shared" si="2"/>
        <v>0</v>
      </c>
      <c r="K59" s="24">
        <f t="shared" si="2"/>
        <v>0</v>
      </c>
      <c r="L59" s="25" t="str">
        <f t="shared" si="1"/>
        <v>-</v>
      </c>
      <c r="M59" s="35"/>
    </row>
    <row r="60" spans="8:13" ht="15.75" hidden="1" customHeight="1" x14ac:dyDescent="0.25">
      <c r="I60" s="24">
        <f t="shared" si="2"/>
        <v>0</v>
      </c>
      <c r="J60" s="24">
        <f t="shared" si="2"/>
        <v>0</v>
      </c>
      <c r="K60" s="24">
        <f t="shared" si="2"/>
        <v>0</v>
      </c>
      <c r="L60" s="25" t="str">
        <f t="shared" si="1"/>
        <v>-</v>
      </c>
      <c r="M60" s="35"/>
    </row>
    <row r="61" spans="8:13" ht="15.75" hidden="1" customHeight="1" x14ac:dyDescent="0.25">
      <c r="I61" s="24">
        <f t="shared" si="2"/>
        <v>0</v>
      </c>
      <c r="J61" s="24">
        <f t="shared" si="2"/>
        <v>0</v>
      </c>
      <c r="K61" s="24">
        <f t="shared" si="2"/>
        <v>0</v>
      </c>
      <c r="L61" s="25" t="str">
        <f t="shared" si="1"/>
        <v>-</v>
      </c>
      <c r="M61" s="35"/>
    </row>
    <row r="62" spans="8:13" x14ac:dyDescent="0.25">
      <c r="I62" s="42"/>
      <c r="J62" s="42"/>
      <c r="K62" s="42"/>
      <c r="L62" s="43"/>
      <c r="M62" s="35"/>
    </row>
    <row r="63" spans="8:13" x14ac:dyDescent="0.25">
      <c r="H63" s="37" t="s">
        <v>40</v>
      </c>
    </row>
    <row r="64" spans="8:13" x14ac:dyDescent="0.25">
      <c r="H64" s="23" t="s">
        <v>63</v>
      </c>
    </row>
    <row r="65" spans="8:12" x14ac:dyDescent="0.25">
      <c r="H65" s="45" t="s">
        <v>95</v>
      </c>
      <c r="I65" s="45"/>
      <c r="J65" s="45"/>
      <c r="K65" s="45"/>
      <c r="L65" s="45"/>
    </row>
  </sheetData>
  <mergeCells count="6">
    <mergeCell ref="H40:N40"/>
    <mergeCell ref="I4:N4"/>
    <mergeCell ref="I5:N5"/>
    <mergeCell ref="I6:N6"/>
    <mergeCell ref="I7:N7"/>
    <mergeCell ref="I9:N9"/>
  </mergeCells>
  <pageMargins left="0.7" right="0.7" top="0.75" bottom="0.75" header="0.3" footer="0.3"/>
  <pageSetup paperSize="9" scale="84" orientation="portrait" r:id="rId1"/>
  <colBreaks count="1" manualBreakCount="1">
    <brk id="7" max="5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N65"/>
  <sheetViews>
    <sheetView showGridLines="0" topLeftCell="G34" zoomScaleNormal="100" zoomScaleSheetLayoutView="72" workbookViewId="0">
      <selection activeCell="H66" sqref="H66"/>
    </sheetView>
  </sheetViews>
  <sheetFormatPr baseColWidth="10" defaultRowHeight="16.5" x14ac:dyDescent="0.25"/>
  <cols>
    <col min="1" max="1" width="11.42578125" style="23"/>
    <col min="2" max="2" width="25.28515625" style="23" bestFit="1" customWidth="1"/>
    <col min="3" max="3" width="11.42578125" style="23"/>
    <col min="4" max="4" width="30.7109375" style="23" bestFit="1" customWidth="1"/>
    <col min="5" max="7" width="11.42578125" style="23"/>
    <col min="8" max="8" width="18" style="23" customWidth="1"/>
    <col min="9" max="9" width="18.5703125" style="23" customWidth="1"/>
    <col min="10" max="10" width="14.85546875" style="23" customWidth="1"/>
    <col min="11" max="11" width="39.7109375" style="23" customWidth="1"/>
    <col min="12" max="12" width="16.140625" style="23" customWidth="1"/>
    <col min="13" max="14" width="6" style="23" customWidth="1"/>
    <col min="15" max="16384" width="11.42578125" style="23"/>
  </cols>
  <sheetData>
    <row r="2" spans="2:14" x14ac:dyDescent="0.25">
      <c r="H2" s="26" t="s">
        <v>4</v>
      </c>
      <c r="I2" s="27"/>
      <c r="J2" s="27"/>
    </row>
    <row r="3" spans="2:14" x14ac:dyDescent="0.25">
      <c r="H3" s="27"/>
      <c r="I3" s="27"/>
      <c r="J3" s="27"/>
    </row>
    <row r="4" spans="2:14" ht="15.75" customHeight="1" x14ac:dyDescent="0.25">
      <c r="H4" s="28" t="s">
        <v>0</v>
      </c>
      <c r="I4" s="59" t="str">
        <f>+'DATOS INICIALES'!B1</f>
        <v>C1BH-L12-L10-3+837-R</v>
      </c>
      <c r="J4" s="60"/>
      <c r="K4" s="60"/>
      <c r="L4" s="60"/>
      <c r="M4" s="60"/>
      <c r="N4" s="61"/>
    </row>
    <row r="5" spans="2:14" ht="15.75" customHeight="1" x14ac:dyDescent="0.25">
      <c r="D5" s="23" t="s">
        <v>2</v>
      </c>
      <c r="E5" s="17" t="str">
        <f>+'DATOS INICIALES'!C12</f>
        <v>C1BH-L12-L10-3+837-R (05,62-05,74)</v>
      </c>
      <c r="H5" s="28" t="s">
        <v>44</v>
      </c>
      <c r="I5" s="62" t="str">
        <f>+'DATOS INICIALES'!B2</f>
        <v>1.914.754-D</v>
      </c>
      <c r="J5" s="63"/>
      <c r="K5" s="63"/>
      <c r="L5" s="63"/>
      <c r="M5" s="63"/>
      <c r="N5" s="64"/>
    </row>
    <row r="6" spans="2:14" ht="15.75" customHeight="1" x14ac:dyDescent="0.25">
      <c r="D6" s="23" t="s">
        <v>12</v>
      </c>
      <c r="E6" s="29">
        <f>+'DATOS INICIALES'!D8</f>
        <v>0</v>
      </c>
      <c r="H6" s="28" t="s">
        <v>1</v>
      </c>
      <c r="I6" s="62" t="str">
        <f>+'DATOS INICIALES'!B3</f>
        <v>-</v>
      </c>
      <c r="J6" s="63"/>
      <c r="K6" s="63"/>
      <c r="L6" s="63"/>
      <c r="M6" s="63"/>
      <c r="N6" s="64"/>
    </row>
    <row r="7" spans="2:14" ht="15.75" customHeight="1" x14ac:dyDescent="0.25">
      <c r="H7" s="28" t="s">
        <v>2</v>
      </c>
      <c r="I7" s="62" t="str">
        <f>E5</f>
        <v>C1BH-L12-L10-3+837-R (05,62-05,74)</v>
      </c>
      <c r="J7" s="63"/>
      <c r="K7" s="63"/>
      <c r="L7" s="63"/>
      <c r="M7" s="63"/>
      <c r="N7" s="64"/>
    </row>
    <row r="8" spans="2:14" ht="15.75" customHeight="1" x14ac:dyDescent="0.25">
      <c r="H8" s="28" t="s">
        <v>34</v>
      </c>
      <c r="I8" s="50">
        <f>'DATOS INICIALES'!B4</f>
        <v>45434</v>
      </c>
      <c r="J8" s="51"/>
      <c r="K8" s="51"/>
      <c r="L8" s="51"/>
      <c r="M8" s="51"/>
      <c r="N8" s="52"/>
    </row>
    <row r="9" spans="2:14" ht="15.75" customHeight="1" x14ac:dyDescent="0.25">
      <c r="D9" s="30"/>
      <c r="E9" s="31">
        <f>+SUM(E11:E24)</f>
        <v>100</v>
      </c>
      <c r="H9" s="28" t="s">
        <v>3</v>
      </c>
      <c r="I9" s="65">
        <f>+'DATOS INICIALES'!B5</f>
        <v>45466</v>
      </c>
      <c r="J9" s="66"/>
      <c r="K9" s="66"/>
      <c r="L9" s="66"/>
      <c r="M9" s="66"/>
      <c r="N9" s="67"/>
    </row>
    <row r="10" spans="2:14" x14ac:dyDescent="0.25">
      <c r="B10" s="18"/>
      <c r="C10" s="32"/>
      <c r="D10" s="32"/>
      <c r="E10" s="19" t="s">
        <v>91</v>
      </c>
    </row>
    <row r="11" spans="2:14" ht="15" customHeight="1" x14ac:dyDescent="0.25">
      <c r="B11" s="20" t="s">
        <v>35</v>
      </c>
      <c r="C11" s="39" t="s">
        <v>36</v>
      </c>
      <c r="D11" s="41" t="s">
        <v>48</v>
      </c>
      <c r="E11" s="40">
        <v>8</v>
      </c>
      <c r="H11" s="27"/>
      <c r="I11" s="27"/>
      <c r="J11" s="27"/>
    </row>
    <row r="12" spans="2:14" ht="15" customHeight="1" x14ac:dyDescent="0.25">
      <c r="B12" s="20" t="s">
        <v>39</v>
      </c>
      <c r="C12" s="39" t="s">
        <v>58</v>
      </c>
      <c r="D12" s="41" t="s">
        <v>45</v>
      </c>
      <c r="E12" s="40">
        <v>9</v>
      </c>
      <c r="H12" s="33" t="s">
        <v>9</v>
      </c>
      <c r="I12" s="27"/>
      <c r="J12" s="27"/>
    </row>
    <row r="13" spans="2:14" ht="15" customHeight="1" x14ac:dyDescent="0.25">
      <c r="B13" s="20" t="s">
        <v>32</v>
      </c>
      <c r="C13" s="39" t="s">
        <v>33</v>
      </c>
      <c r="D13" s="41" t="s">
        <v>46</v>
      </c>
      <c r="E13" s="40">
        <v>58</v>
      </c>
    </row>
    <row r="14" spans="2:14" ht="15" customHeight="1" x14ac:dyDescent="0.25">
      <c r="B14" s="20" t="s">
        <v>41</v>
      </c>
      <c r="C14" s="39" t="s">
        <v>42</v>
      </c>
      <c r="D14" s="41" t="s">
        <v>47</v>
      </c>
      <c r="E14" s="40">
        <v>1</v>
      </c>
      <c r="H14" s="27" t="s">
        <v>61</v>
      </c>
    </row>
    <row r="15" spans="2:14" ht="15" customHeight="1" x14ac:dyDescent="0.25">
      <c r="B15" s="20" t="s">
        <v>13</v>
      </c>
      <c r="C15" s="39" t="s">
        <v>14</v>
      </c>
      <c r="D15" s="41" t="s">
        <v>69</v>
      </c>
      <c r="E15" s="40">
        <v>12</v>
      </c>
      <c r="H15" s="27" t="s">
        <v>62</v>
      </c>
    </row>
    <row r="16" spans="2:14" ht="13.5" customHeight="1" x14ac:dyDescent="0.25">
      <c r="B16" s="20" t="s">
        <v>55</v>
      </c>
      <c r="C16" s="39" t="s">
        <v>56</v>
      </c>
      <c r="D16" s="41" t="s">
        <v>57</v>
      </c>
      <c r="E16" s="40">
        <v>2</v>
      </c>
    </row>
    <row r="17" spans="2:5" ht="13.5" customHeight="1" x14ac:dyDescent="0.25">
      <c r="B17" s="20" t="s">
        <v>37</v>
      </c>
      <c r="C17" s="39" t="s">
        <v>38</v>
      </c>
      <c r="D17" s="41" t="s">
        <v>49</v>
      </c>
      <c r="E17" s="40">
        <v>4</v>
      </c>
    </row>
    <row r="18" spans="2:5" ht="13.5" customHeight="1" x14ac:dyDescent="0.25">
      <c r="B18" s="20" t="s">
        <v>43</v>
      </c>
      <c r="C18" s="21" t="s">
        <v>67</v>
      </c>
      <c r="D18" s="41" t="s">
        <v>50</v>
      </c>
      <c r="E18" s="40">
        <v>2</v>
      </c>
    </row>
    <row r="19" spans="2:5" ht="13.5" customHeight="1" x14ac:dyDescent="0.25">
      <c r="B19" s="20" t="s">
        <v>59</v>
      </c>
      <c r="C19" s="21" t="s">
        <v>66</v>
      </c>
      <c r="D19" s="41" t="s">
        <v>60</v>
      </c>
      <c r="E19" s="40">
        <v>2</v>
      </c>
    </row>
    <row r="20" spans="2:5" ht="13.5" customHeight="1" x14ac:dyDescent="0.25">
      <c r="B20" s="20" t="s">
        <v>84</v>
      </c>
      <c r="C20" s="39" t="s">
        <v>85</v>
      </c>
      <c r="D20" s="41" t="s">
        <v>86</v>
      </c>
      <c r="E20" s="22">
        <v>2</v>
      </c>
    </row>
    <row r="21" spans="2:5" ht="13.5" customHeight="1" x14ac:dyDescent="0.25">
      <c r="B21" s="20"/>
      <c r="C21" s="21"/>
      <c r="D21" s="41"/>
      <c r="E21" s="22"/>
    </row>
    <row r="22" spans="2:5" ht="13.5" customHeight="1" x14ac:dyDescent="0.25">
      <c r="B22" s="20"/>
      <c r="C22" s="21"/>
      <c r="D22" s="41"/>
      <c r="E22" s="40"/>
    </row>
    <row r="23" spans="2:5" ht="13.5" customHeight="1" x14ac:dyDescent="0.25">
      <c r="B23" s="20"/>
      <c r="C23" s="39"/>
      <c r="D23" s="41"/>
      <c r="E23" s="22"/>
    </row>
    <row r="24" spans="2:5" ht="13.5" customHeight="1" x14ac:dyDescent="0.25">
      <c r="B24" s="20"/>
      <c r="C24" s="39"/>
      <c r="D24" s="41"/>
      <c r="E24" s="40"/>
    </row>
    <row r="25" spans="2:5" ht="13.5" customHeight="1" x14ac:dyDescent="0.25">
      <c r="B25" s="20"/>
      <c r="C25" s="21"/>
      <c r="D25" s="41"/>
      <c r="E25" s="22"/>
    </row>
    <row r="26" spans="2:5" ht="13.5" customHeight="1" x14ac:dyDescent="0.25">
      <c r="B26" s="42"/>
      <c r="C26" s="43"/>
      <c r="D26" s="53"/>
      <c r="E26" s="54"/>
    </row>
    <row r="27" spans="2:5" ht="13.5" customHeight="1" x14ac:dyDescent="0.25">
      <c r="B27" s="42"/>
      <c r="C27" s="43"/>
      <c r="D27" s="53"/>
      <c r="E27" s="54"/>
    </row>
    <row r="28" spans="2:5" ht="13.5" customHeight="1" x14ac:dyDescent="0.25">
      <c r="B28" s="42"/>
      <c r="C28" s="43"/>
      <c r="D28" s="53"/>
      <c r="E28" s="54"/>
    </row>
    <row r="29" spans="2:5" ht="13.5" customHeight="1" x14ac:dyDescent="0.25">
      <c r="B29" s="42"/>
      <c r="C29" s="43"/>
      <c r="D29" s="53"/>
      <c r="E29" s="54"/>
    </row>
    <row r="30" spans="2:5" ht="13.5" customHeight="1" x14ac:dyDescent="0.25">
      <c r="B30" s="42"/>
      <c r="C30" s="43"/>
      <c r="D30" s="53"/>
      <c r="E30" s="54"/>
    </row>
    <row r="31" spans="2:5" ht="13.5" customHeight="1" x14ac:dyDescent="0.25">
      <c r="B31" s="42"/>
      <c r="C31" s="43"/>
      <c r="D31" s="53"/>
      <c r="E31" s="54"/>
    </row>
    <row r="32" spans="2:5" ht="13.5" customHeight="1" x14ac:dyDescent="0.25">
      <c r="B32" s="42"/>
      <c r="C32" s="43"/>
      <c r="D32" s="55"/>
      <c r="E32" s="54"/>
    </row>
    <row r="33" spans="2:14" ht="13.5" customHeight="1" x14ac:dyDescent="0.25">
      <c r="B33" s="42"/>
      <c r="C33" s="43"/>
      <c r="D33" s="55"/>
      <c r="E33" s="54"/>
    </row>
    <row r="34" spans="2:14" ht="13.5" customHeight="1" x14ac:dyDescent="0.25">
      <c r="B34" s="42"/>
      <c r="C34" s="43"/>
      <c r="D34" s="55"/>
      <c r="E34" s="54"/>
    </row>
    <row r="35" spans="2:14" ht="13.5" customHeight="1" x14ac:dyDescent="0.25">
      <c r="B35" s="42"/>
      <c r="C35" s="43"/>
      <c r="D35" s="53"/>
      <c r="E35" s="54"/>
    </row>
    <row r="36" spans="2:14" ht="13.5" hidden="1" customHeight="1" x14ac:dyDescent="0.25">
      <c r="B36" s="42"/>
      <c r="C36" s="43"/>
      <c r="D36" s="53"/>
      <c r="E36" s="54"/>
    </row>
    <row r="37" spans="2:14" ht="13.5" hidden="1" customHeight="1" x14ac:dyDescent="0.25">
      <c r="B37" s="42"/>
      <c r="C37" s="43"/>
      <c r="D37" s="53"/>
      <c r="E37" s="54"/>
    </row>
    <row r="38" spans="2:14" ht="13.5" hidden="1" customHeight="1" x14ac:dyDescent="0.25">
      <c r="B38" s="42"/>
      <c r="C38" s="43"/>
      <c r="D38" s="53"/>
      <c r="E38" s="54"/>
    </row>
    <row r="39" spans="2:14" ht="13.5" hidden="1" customHeight="1" x14ac:dyDescent="0.25">
      <c r="B39" s="42"/>
      <c r="C39" s="43"/>
      <c r="D39" s="53"/>
      <c r="E39" s="54"/>
    </row>
    <row r="40" spans="2:14" ht="15.75" customHeight="1" x14ac:dyDescent="0.25">
      <c r="H40" s="58" t="str">
        <f>+CONCATENATE("Minerales identificados en muestra:  ",I7)</f>
        <v>Minerales identificados en muestra:  C1BH-L12-L10-3+837-R (05,62-05,74)</v>
      </c>
      <c r="I40" s="58"/>
      <c r="J40" s="58"/>
      <c r="K40" s="58"/>
      <c r="L40" s="58"/>
      <c r="M40" s="58"/>
      <c r="N40" s="58"/>
    </row>
    <row r="41" spans="2:14" ht="15.75" customHeight="1" x14ac:dyDescent="0.25"/>
    <row r="42" spans="2:14" ht="15.75" customHeight="1" x14ac:dyDescent="0.25">
      <c r="I42" s="34" t="s">
        <v>10</v>
      </c>
      <c r="J42" s="34" t="s">
        <v>11</v>
      </c>
      <c r="K42" s="34" t="s">
        <v>15</v>
      </c>
      <c r="L42" s="34" t="s">
        <v>16</v>
      </c>
    </row>
    <row r="43" spans="2:14" ht="15.75" customHeight="1" x14ac:dyDescent="0.25">
      <c r="I43" s="24" t="str">
        <f t="shared" ref="I43:K58" si="0">+B11</f>
        <v>Laumontita</v>
      </c>
      <c r="J43" s="24" t="str">
        <f t="shared" si="0"/>
        <v>Lau</v>
      </c>
      <c r="K43" s="24" t="str">
        <f t="shared" si="0"/>
        <v>Ca(Si4Al2)O12·4H2O</v>
      </c>
      <c r="L43" s="25">
        <f>IF(E11=0,"-",E11)</f>
        <v>8</v>
      </c>
    </row>
    <row r="44" spans="2:14" ht="15.75" customHeight="1" x14ac:dyDescent="0.25">
      <c r="I44" s="24" t="str">
        <f t="shared" si="0"/>
        <v>Cuarzo</v>
      </c>
      <c r="J44" s="24" t="str">
        <f t="shared" si="0"/>
        <v>Qz</v>
      </c>
      <c r="K44" s="24" t="str">
        <f t="shared" si="0"/>
        <v>SiO2</v>
      </c>
      <c r="L44" s="25">
        <f t="shared" ref="L44:L61" si="1">IF(E12=0,"-",E12)</f>
        <v>9</v>
      </c>
    </row>
    <row r="45" spans="2:14" ht="15.75" customHeight="1" x14ac:dyDescent="0.25">
      <c r="I45" s="24" t="str">
        <f t="shared" si="0"/>
        <v>Plagioclasa</v>
      </c>
      <c r="J45" s="24" t="str">
        <f t="shared" si="0"/>
        <v>Pl</v>
      </c>
      <c r="K45" s="24" t="str">
        <f t="shared" si="0"/>
        <v>Na2AlSi3O8</v>
      </c>
      <c r="L45" s="25">
        <f t="shared" si="1"/>
        <v>58</v>
      </c>
    </row>
    <row r="46" spans="2:14" ht="15.75" customHeight="1" x14ac:dyDescent="0.25">
      <c r="I46" s="24" t="str">
        <f t="shared" si="0"/>
        <v>Feldespato K</v>
      </c>
      <c r="J46" s="24" t="str">
        <f t="shared" si="0"/>
        <v>Fls</v>
      </c>
      <c r="K46" s="24" t="str">
        <f t="shared" si="0"/>
        <v>KAlSi3O8</v>
      </c>
      <c r="L46" s="25">
        <f t="shared" si="1"/>
        <v>1</v>
      </c>
      <c r="M46" s="29"/>
    </row>
    <row r="47" spans="2:14" ht="15.75" customHeight="1" x14ac:dyDescent="0.25">
      <c r="I47" s="24" t="str">
        <f t="shared" si="0"/>
        <v>Clorita</v>
      </c>
      <c r="J47" s="24" t="str">
        <f t="shared" si="0"/>
        <v>Chl</v>
      </c>
      <c r="K47" s="24" t="str">
        <f t="shared" si="0"/>
        <v>(Mg,Fe)6(Si,Al)4O10(OH,O)8</v>
      </c>
      <c r="L47" s="25">
        <f t="shared" si="1"/>
        <v>12</v>
      </c>
      <c r="M47" s="35"/>
    </row>
    <row r="48" spans="2:14" ht="15.75" customHeight="1" x14ac:dyDescent="0.25">
      <c r="I48" s="24" t="str">
        <f t="shared" si="0"/>
        <v>Calcita</v>
      </c>
      <c r="J48" s="24" t="str">
        <f t="shared" si="0"/>
        <v>Cal</v>
      </c>
      <c r="K48" s="24" t="str">
        <f t="shared" si="0"/>
        <v>CaCO3</v>
      </c>
      <c r="L48" s="25">
        <f t="shared" si="1"/>
        <v>2</v>
      </c>
      <c r="M48" s="36"/>
    </row>
    <row r="49" spans="8:13" ht="15.75" customHeight="1" x14ac:dyDescent="0.25">
      <c r="I49" s="24" t="str">
        <f t="shared" si="0"/>
        <v>Titanita</v>
      </c>
      <c r="J49" s="24" t="str">
        <f t="shared" si="0"/>
        <v>Ttn</v>
      </c>
      <c r="K49" s="24" t="str">
        <f t="shared" si="0"/>
        <v>CaTiSiO5</v>
      </c>
      <c r="L49" s="25">
        <f t="shared" si="1"/>
        <v>4</v>
      </c>
      <c r="M49" s="35"/>
    </row>
    <row r="50" spans="8:13" ht="15.75" customHeight="1" x14ac:dyDescent="0.25">
      <c r="I50" s="24" t="str">
        <f t="shared" si="0"/>
        <v>Clinopiroxeno</v>
      </c>
      <c r="J50" s="24" t="str">
        <f t="shared" si="0"/>
        <v>CPx</v>
      </c>
      <c r="K50" s="24" t="str">
        <f t="shared" si="0"/>
        <v>CaMgFeSiO3</v>
      </c>
      <c r="L50" s="25">
        <f t="shared" si="1"/>
        <v>2</v>
      </c>
      <c r="M50" s="35"/>
    </row>
    <row r="51" spans="8:13" ht="15.75" customHeight="1" x14ac:dyDescent="0.25">
      <c r="I51" s="24" t="str">
        <f t="shared" si="0"/>
        <v>Hematita</v>
      </c>
      <c r="J51" s="24" t="str">
        <f t="shared" si="0"/>
        <v>Hm</v>
      </c>
      <c r="K51" s="24" t="str">
        <f t="shared" si="0"/>
        <v>Fe2O3</v>
      </c>
      <c r="L51" s="25">
        <f t="shared" si="1"/>
        <v>2</v>
      </c>
      <c r="M51" s="35"/>
    </row>
    <row r="52" spans="8:13" ht="15.75" customHeight="1" x14ac:dyDescent="0.25">
      <c r="I52" s="24" t="str">
        <f t="shared" si="0"/>
        <v>Epidota</v>
      </c>
      <c r="J52" s="24" t="str">
        <f t="shared" si="0"/>
        <v>Ep</v>
      </c>
      <c r="K52" s="24" t="str">
        <f t="shared" si="0"/>
        <v>Ca₂(Al₂Fe+3)(SiO4)(Si2O7)O(OH)</v>
      </c>
      <c r="L52" s="25">
        <f t="shared" si="1"/>
        <v>2</v>
      </c>
      <c r="M52" s="35"/>
    </row>
    <row r="53" spans="8:13" ht="15.75" hidden="1" customHeight="1" x14ac:dyDescent="0.25">
      <c r="I53" s="24">
        <f t="shared" si="0"/>
        <v>0</v>
      </c>
      <c r="J53" s="24">
        <f t="shared" si="0"/>
        <v>0</v>
      </c>
      <c r="K53" s="24">
        <f t="shared" si="0"/>
        <v>0</v>
      </c>
      <c r="L53" s="25" t="str">
        <f t="shared" si="1"/>
        <v>-</v>
      </c>
      <c r="M53" s="35"/>
    </row>
    <row r="54" spans="8:13" ht="15.75" hidden="1" customHeight="1" x14ac:dyDescent="0.25">
      <c r="I54" s="24">
        <f t="shared" si="0"/>
        <v>0</v>
      </c>
      <c r="J54" s="24">
        <f t="shared" si="0"/>
        <v>0</v>
      </c>
      <c r="K54" s="24">
        <f t="shared" si="0"/>
        <v>0</v>
      </c>
      <c r="L54" s="25" t="str">
        <f t="shared" si="1"/>
        <v>-</v>
      </c>
      <c r="M54" s="35"/>
    </row>
    <row r="55" spans="8:13" ht="15.75" hidden="1" customHeight="1" x14ac:dyDescent="0.25">
      <c r="I55" s="24">
        <f t="shared" si="0"/>
        <v>0</v>
      </c>
      <c r="J55" s="24">
        <f t="shared" si="0"/>
        <v>0</v>
      </c>
      <c r="K55" s="24">
        <f t="shared" si="0"/>
        <v>0</v>
      </c>
      <c r="L55" s="25" t="str">
        <f t="shared" si="1"/>
        <v>-</v>
      </c>
      <c r="M55" s="35"/>
    </row>
    <row r="56" spans="8:13" ht="15.75" hidden="1" customHeight="1" x14ac:dyDescent="0.25">
      <c r="I56" s="24">
        <f t="shared" si="0"/>
        <v>0</v>
      </c>
      <c r="J56" s="24">
        <f t="shared" si="0"/>
        <v>0</v>
      </c>
      <c r="K56" s="24">
        <f t="shared" si="0"/>
        <v>0</v>
      </c>
      <c r="L56" s="25" t="str">
        <f t="shared" si="1"/>
        <v>-</v>
      </c>
      <c r="M56" s="35"/>
    </row>
    <row r="57" spans="8:13" ht="15.75" hidden="1" customHeight="1" x14ac:dyDescent="0.25">
      <c r="I57" s="24">
        <f t="shared" si="0"/>
        <v>0</v>
      </c>
      <c r="J57" s="24">
        <f t="shared" si="0"/>
        <v>0</v>
      </c>
      <c r="K57" s="24">
        <f t="shared" si="0"/>
        <v>0</v>
      </c>
      <c r="L57" s="25" t="str">
        <f t="shared" si="1"/>
        <v>-</v>
      </c>
      <c r="M57" s="35"/>
    </row>
    <row r="58" spans="8:13" ht="15.75" hidden="1" customHeight="1" x14ac:dyDescent="0.25">
      <c r="I58" s="24">
        <f t="shared" si="0"/>
        <v>0</v>
      </c>
      <c r="J58" s="24">
        <f t="shared" si="0"/>
        <v>0</v>
      </c>
      <c r="K58" s="24">
        <f t="shared" si="0"/>
        <v>0</v>
      </c>
      <c r="L58" s="25" t="str">
        <f t="shared" si="1"/>
        <v>-</v>
      </c>
      <c r="M58" s="35"/>
    </row>
    <row r="59" spans="8:13" ht="15.75" hidden="1" customHeight="1" x14ac:dyDescent="0.25">
      <c r="I59" s="24">
        <f t="shared" ref="I59:K61" si="2">+B27</f>
        <v>0</v>
      </c>
      <c r="J59" s="24">
        <f t="shared" si="2"/>
        <v>0</v>
      </c>
      <c r="K59" s="24">
        <f t="shared" si="2"/>
        <v>0</v>
      </c>
      <c r="L59" s="25" t="str">
        <f t="shared" si="1"/>
        <v>-</v>
      </c>
      <c r="M59" s="35"/>
    </row>
    <row r="60" spans="8:13" ht="15.75" hidden="1" customHeight="1" x14ac:dyDescent="0.25">
      <c r="I60" s="24">
        <f t="shared" si="2"/>
        <v>0</v>
      </c>
      <c r="J60" s="24">
        <f t="shared" si="2"/>
        <v>0</v>
      </c>
      <c r="K60" s="24">
        <f t="shared" si="2"/>
        <v>0</v>
      </c>
      <c r="L60" s="25" t="str">
        <f t="shared" si="1"/>
        <v>-</v>
      </c>
      <c r="M60" s="35"/>
    </row>
    <row r="61" spans="8:13" ht="15.75" hidden="1" customHeight="1" x14ac:dyDescent="0.25">
      <c r="I61" s="24">
        <f t="shared" si="2"/>
        <v>0</v>
      </c>
      <c r="J61" s="24">
        <f t="shared" si="2"/>
        <v>0</v>
      </c>
      <c r="K61" s="24">
        <f t="shared" si="2"/>
        <v>0</v>
      </c>
      <c r="L61" s="25" t="str">
        <f t="shared" si="1"/>
        <v>-</v>
      </c>
      <c r="M61" s="35"/>
    </row>
    <row r="62" spans="8:13" x14ac:dyDescent="0.25">
      <c r="I62" s="42"/>
      <c r="J62" s="42"/>
      <c r="K62" s="42"/>
      <c r="L62" s="43"/>
      <c r="M62" s="35"/>
    </row>
    <row r="63" spans="8:13" x14ac:dyDescent="0.25">
      <c r="H63" s="37" t="s">
        <v>40</v>
      </c>
    </row>
    <row r="64" spans="8:13" x14ac:dyDescent="0.25">
      <c r="H64" s="23" t="s">
        <v>63</v>
      </c>
    </row>
    <row r="65" spans="8:12" x14ac:dyDescent="0.25">
      <c r="H65" s="45" t="s">
        <v>98</v>
      </c>
      <c r="I65" s="45"/>
      <c r="J65" s="45"/>
      <c r="K65" s="45"/>
      <c r="L65" s="45"/>
    </row>
  </sheetData>
  <mergeCells count="6">
    <mergeCell ref="H40:N40"/>
    <mergeCell ref="I4:N4"/>
    <mergeCell ref="I5:N5"/>
    <mergeCell ref="I6:N6"/>
    <mergeCell ref="I7:N7"/>
    <mergeCell ref="I9:N9"/>
  </mergeCells>
  <pageMargins left="0.7" right="0.7" top="0.75" bottom="0.75" header="0.3" footer="0.3"/>
  <pageSetup paperSize="9" scale="84" orientation="portrait" r:id="rId1"/>
  <colBreaks count="1" manualBreakCount="1">
    <brk id="7" max="5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N65"/>
  <sheetViews>
    <sheetView showGridLines="0" topLeftCell="G19" zoomScaleNormal="100" zoomScaleSheetLayoutView="72" workbookViewId="0">
      <selection activeCell="L43" sqref="L43:L48"/>
    </sheetView>
  </sheetViews>
  <sheetFormatPr baseColWidth="10" defaultRowHeight="16.5" x14ac:dyDescent="0.25"/>
  <cols>
    <col min="1" max="1" width="11.42578125" style="23"/>
    <col min="2" max="2" width="25.28515625" style="23" bestFit="1" customWidth="1"/>
    <col min="3" max="3" width="11.42578125" style="23"/>
    <col min="4" max="4" width="30.7109375" style="23" bestFit="1" customWidth="1"/>
    <col min="5" max="7" width="11.42578125" style="23"/>
    <col min="8" max="8" width="18" style="23" customWidth="1"/>
    <col min="9" max="9" width="18.5703125" style="23" customWidth="1"/>
    <col min="10" max="10" width="14.85546875" style="23" customWidth="1"/>
    <col min="11" max="11" width="39.7109375" style="23" customWidth="1"/>
    <col min="12" max="12" width="16.140625" style="23" customWidth="1"/>
    <col min="13" max="14" width="6" style="23" customWidth="1"/>
    <col min="15" max="16384" width="11.42578125" style="23"/>
  </cols>
  <sheetData>
    <row r="2" spans="2:14" x14ac:dyDescent="0.25">
      <c r="H2" s="26" t="s">
        <v>4</v>
      </c>
      <c r="I2" s="27"/>
      <c r="J2" s="27"/>
    </row>
    <row r="3" spans="2:14" x14ac:dyDescent="0.25">
      <c r="H3" s="27"/>
      <c r="I3" s="27"/>
      <c r="J3" s="27"/>
    </row>
    <row r="4" spans="2:14" ht="15.75" customHeight="1" x14ac:dyDescent="0.25">
      <c r="H4" s="28" t="s">
        <v>0</v>
      </c>
      <c r="I4" s="59" t="str">
        <f>+'DATOS INICIALES'!B1</f>
        <v>C1BH-L12-L10-3+837-R</v>
      </c>
      <c r="J4" s="60"/>
      <c r="K4" s="60"/>
      <c r="L4" s="60"/>
      <c r="M4" s="60"/>
      <c r="N4" s="61"/>
    </row>
    <row r="5" spans="2:14" ht="15.75" customHeight="1" x14ac:dyDescent="0.25">
      <c r="D5" s="23" t="s">
        <v>2</v>
      </c>
      <c r="E5" s="17" t="str">
        <f>+'DATOS INICIALES'!C13</f>
        <v>C1BH-L12-L10-3+837-R (07,94-07,94)</v>
      </c>
      <c r="H5" s="28" t="s">
        <v>44</v>
      </c>
      <c r="I5" s="62" t="str">
        <f>+'DATOS INICIALES'!B2</f>
        <v>1.914.754-D</v>
      </c>
      <c r="J5" s="63"/>
      <c r="K5" s="63"/>
      <c r="L5" s="63"/>
      <c r="M5" s="63"/>
      <c r="N5" s="64"/>
    </row>
    <row r="6" spans="2:14" ht="15.75" customHeight="1" x14ac:dyDescent="0.25">
      <c r="D6" s="23" t="s">
        <v>12</v>
      </c>
      <c r="E6" s="29">
        <f>+'DATOS INICIALES'!D8</f>
        <v>0</v>
      </c>
      <c r="H6" s="28" t="s">
        <v>1</v>
      </c>
      <c r="I6" s="62" t="str">
        <f>+'DATOS INICIALES'!B3</f>
        <v>-</v>
      </c>
      <c r="J6" s="63"/>
      <c r="K6" s="63"/>
      <c r="L6" s="63"/>
      <c r="M6" s="63"/>
      <c r="N6" s="64"/>
    </row>
    <row r="7" spans="2:14" ht="15.75" customHeight="1" x14ac:dyDescent="0.25">
      <c r="H7" s="28" t="s">
        <v>2</v>
      </c>
      <c r="I7" s="62" t="str">
        <f>E5</f>
        <v>C1BH-L12-L10-3+837-R (07,94-07,94)</v>
      </c>
      <c r="J7" s="63"/>
      <c r="K7" s="63"/>
      <c r="L7" s="63"/>
      <c r="M7" s="63"/>
      <c r="N7" s="64"/>
    </row>
    <row r="8" spans="2:14" ht="15.75" customHeight="1" x14ac:dyDescent="0.25">
      <c r="H8" s="28" t="s">
        <v>34</v>
      </c>
      <c r="I8" s="50">
        <f>'DATOS INICIALES'!B4</f>
        <v>45434</v>
      </c>
      <c r="J8" s="51"/>
      <c r="K8" s="51"/>
      <c r="L8" s="51"/>
      <c r="M8" s="51"/>
      <c r="N8" s="52"/>
    </row>
    <row r="9" spans="2:14" ht="15.75" customHeight="1" x14ac:dyDescent="0.25">
      <c r="D9" s="30"/>
      <c r="E9" s="31">
        <f>+SUM(E11:E24)</f>
        <v>100</v>
      </c>
      <c r="H9" s="28" t="s">
        <v>3</v>
      </c>
      <c r="I9" s="65">
        <f>+'DATOS INICIALES'!B5</f>
        <v>45466</v>
      </c>
      <c r="J9" s="66"/>
      <c r="K9" s="66"/>
      <c r="L9" s="66"/>
      <c r="M9" s="66"/>
      <c r="N9" s="67"/>
    </row>
    <row r="10" spans="2:14" x14ac:dyDescent="0.25">
      <c r="B10" s="18"/>
      <c r="C10" s="32"/>
      <c r="D10" s="32"/>
      <c r="E10" s="19" t="s">
        <v>92</v>
      </c>
    </row>
    <row r="11" spans="2:14" ht="15" customHeight="1" x14ac:dyDescent="0.25">
      <c r="B11" s="20" t="s">
        <v>35</v>
      </c>
      <c r="C11" s="39" t="s">
        <v>36</v>
      </c>
      <c r="D11" s="41" t="s">
        <v>48</v>
      </c>
      <c r="E11" s="40">
        <v>90</v>
      </c>
      <c r="H11" s="27"/>
      <c r="I11" s="27"/>
      <c r="J11" s="27"/>
    </row>
    <row r="12" spans="2:14" ht="15" customHeight="1" x14ac:dyDescent="0.25">
      <c r="B12" s="20" t="s">
        <v>39</v>
      </c>
      <c r="C12" s="39" t="s">
        <v>58</v>
      </c>
      <c r="D12" s="41" t="s">
        <v>45</v>
      </c>
      <c r="E12" s="40"/>
      <c r="H12" s="33" t="s">
        <v>9</v>
      </c>
      <c r="I12" s="27"/>
      <c r="J12" s="27"/>
    </row>
    <row r="13" spans="2:14" ht="15" customHeight="1" x14ac:dyDescent="0.25">
      <c r="B13" s="20" t="s">
        <v>32</v>
      </c>
      <c r="C13" s="39" t="s">
        <v>33</v>
      </c>
      <c r="D13" s="41" t="s">
        <v>46</v>
      </c>
      <c r="E13" s="40"/>
    </row>
    <row r="14" spans="2:14" ht="15" customHeight="1" x14ac:dyDescent="0.25">
      <c r="B14" s="20" t="s">
        <v>41</v>
      </c>
      <c r="C14" s="39" t="s">
        <v>42</v>
      </c>
      <c r="D14" s="41" t="s">
        <v>47</v>
      </c>
      <c r="E14" s="40"/>
      <c r="H14" s="27" t="s">
        <v>61</v>
      </c>
    </row>
    <row r="15" spans="2:14" ht="15" customHeight="1" x14ac:dyDescent="0.25">
      <c r="B15" s="20" t="s">
        <v>13</v>
      </c>
      <c r="C15" s="39" t="s">
        <v>14</v>
      </c>
      <c r="D15" s="41" t="s">
        <v>69</v>
      </c>
      <c r="E15" s="40"/>
      <c r="H15" s="27" t="s">
        <v>62</v>
      </c>
    </row>
    <row r="16" spans="2:14" ht="13.5" customHeight="1" x14ac:dyDescent="0.25">
      <c r="B16" s="20" t="s">
        <v>55</v>
      </c>
      <c r="C16" s="39" t="s">
        <v>56</v>
      </c>
      <c r="D16" s="41" t="s">
        <v>57</v>
      </c>
      <c r="E16" s="40">
        <v>10</v>
      </c>
    </row>
    <row r="17" spans="2:5" ht="13.5" customHeight="1" x14ac:dyDescent="0.25">
      <c r="B17" s="20" t="s">
        <v>37</v>
      </c>
      <c r="C17" s="39" t="s">
        <v>38</v>
      </c>
      <c r="D17" s="41" t="s">
        <v>49</v>
      </c>
      <c r="E17" s="40"/>
    </row>
    <row r="18" spans="2:5" ht="13.5" customHeight="1" x14ac:dyDescent="0.25">
      <c r="B18" s="20" t="s">
        <v>43</v>
      </c>
      <c r="C18" s="21" t="s">
        <v>67</v>
      </c>
      <c r="D18" s="41" t="s">
        <v>50</v>
      </c>
      <c r="E18" s="40"/>
    </row>
    <row r="19" spans="2:5" ht="13.5" customHeight="1" x14ac:dyDescent="0.25">
      <c r="B19" s="20" t="s">
        <v>59</v>
      </c>
      <c r="C19" s="21" t="s">
        <v>66</v>
      </c>
      <c r="D19" s="41" t="s">
        <v>60</v>
      </c>
      <c r="E19" s="40"/>
    </row>
    <row r="20" spans="2:5" ht="13.5" customHeight="1" x14ac:dyDescent="0.25">
      <c r="B20" s="20" t="s">
        <v>84</v>
      </c>
      <c r="C20" s="39" t="s">
        <v>85</v>
      </c>
      <c r="D20" s="41" t="s">
        <v>86</v>
      </c>
      <c r="E20" s="22"/>
    </row>
    <row r="21" spans="2:5" ht="13.5" customHeight="1" x14ac:dyDescent="0.25">
      <c r="B21" s="20"/>
      <c r="C21" s="21"/>
      <c r="D21" s="41"/>
      <c r="E21" s="22"/>
    </row>
    <row r="22" spans="2:5" ht="13.5" customHeight="1" x14ac:dyDescent="0.25">
      <c r="B22" s="20"/>
      <c r="C22" s="21"/>
      <c r="D22" s="41"/>
      <c r="E22" s="40"/>
    </row>
    <row r="23" spans="2:5" ht="13.5" customHeight="1" x14ac:dyDescent="0.25">
      <c r="B23" s="20"/>
      <c r="C23" s="39"/>
      <c r="D23" s="41"/>
      <c r="E23" s="22"/>
    </row>
    <row r="24" spans="2:5" ht="13.5" customHeight="1" x14ac:dyDescent="0.25">
      <c r="B24" s="20"/>
      <c r="C24" s="39"/>
      <c r="D24" s="41"/>
      <c r="E24" s="40"/>
    </row>
    <row r="25" spans="2:5" ht="13.5" customHeight="1" x14ac:dyDescent="0.25">
      <c r="B25" s="20"/>
      <c r="C25" s="21"/>
      <c r="D25" s="41"/>
      <c r="E25" s="22"/>
    </row>
    <row r="26" spans="2:5" ht="13.5" customHeight="1" x14ac:dyDescent="0.25">
      <c r="B26" s="42"/>
      <c r="C26" s="43"/>
      <c r="D26" s="53"/>
      <c r="E26" s="54"/>
    </row>
    <row r="27" spans="2:5" ht="13.5" customHeight="1" x14ac:dyDescent="0.25">
      <c r="B27" s="42"/>
      <c r="C27" s="43"/>
      <c r="D27" s="53"/>
      <c r="E27" s="54"/>
    </row>
    <row r="28" spans="2:5" ht="13.5" customHeight="1" x14ac:dyDescent="0.25">
      <c r="B28" s="42"/>
      <c r="C28" s="43"/>
      <c r="D28" s="53"/>
      <c r="E28" s="54"/>
    </row>
    <row r="29" spans="2:5" ht="13.5" customHeight="1" x14ac:dyDescent="0.25">
      <c r="B29" s="42"/>
      <c r="C29" s="43"/>
      <c r="D29" s="53"/>
      <c r="E29" s="54"/>
    </row>
    <row r="30" spans="2:5" ht="13.5" customHeight="1" x14ac:dyDescent="0.25">
      <c r="B30" s="42"/>
      <c r="C30" s="43"/>
      <c r="D30" s="53"/>
      <c r="E30" s="54"/>
    </row>
    <row r="31" spans="2:5" ht="13.5" customHeight="1" x14ac:dyDescent="0.25">
      <c r="B31" s="42"/>
      <c r="C31" s="43"/>
      <c r="D31" s="53"/>
      <c r="E31" s="54"/>
    </row>
    <row r="32" spans="2:5" ht="13.5" customHeight="1" x14ac:dyDescent="0.25">
      <c r="B32" s="42"/>
      <c r="C32" s="43"/>
      <c r="D32" s="55"/>
      <c r="E32" s="54"/>
    </row>
    <row r="33" spans="2:14" ht="13.5" customHeight="1" x14ac:dyDescent="0.25">
      <c r="B33" s="42"/>
      <c r="C33" s="43"/>
      <c r="D33" s="55"/>
      <c r="E33" s="54"/>
    </row>
    <row r="34" spans="2:14" ht="13.5" customHeight="1" x14ac:dyDescent="0.25">
      <c r="B34" s="42"/>
      <c r="C34" s="43"/>
      <c r="D34" s="55"/>
      <c r="E34" s="54"/>
    </row>
    <row r="35" spans="2:14" ht="13.5" hidden="1" customHeight="1" x14ac:dyDescent="0.25">
      <c r="B35" s="42"/>
      <c r="C35" s="43"/>
      <c r="D35" s="53"/>
      <c r="E35" s="54"/>
    </row>
    <row r="36" spans="2:14" ht="13.5" hidden="1" customHeight="1" x14ac:dyDescent="0.25">
      <c r="B36" s="42"/>
      <c r="C36" s="43"/>
      <c r="D36" s="53"/>
      <c r="E36" s="54"/>
    </row>
    <row r="37" spans="2:14" ht="13.5" hidden="1" customHeight="1" x14ac:dyDescent="0.25">
      <c r="B37" s="42"/>
      <c r="C37" s="43"/>
      <c r="D37" s="53"/>
      <c r="E37" s="54"/>
    </row>
    <row r="38" spans="2:14" ht="13.5" hidden="1" customHeight="1" x14ac:dyDescent="0.25">
      <c r="B38" s="42"/>
      <c r="C38" s="43"/>
      <c r="D38" s="53"/>
      <c r="E38" s="54"/>
    </row>
    <row r="39" spans="2:14" ht="13.5" hidden="1" customHeight="1" x14ac:dyDescent="0.25">
      <c r="B39" s="42"/>
      <c r="C39" s="43"/>
      <c r="D39" s="53"/>
      <c r="E39" s="54"/>
    </row>
    <row r="40" spans="2:14" ht="15.75" customHeight="1" x14ac:dyDescent="0.25">
      <c r="H40" s="58" t="str">
        <f>+CONCATENATE("Minerales identificados en muestra:  ",I7)</f>
        <v>Minerales identificados en muestra:  C1BH-L12-L10-3+837-R (07,94-07,94)</v>
      </c>
      <c r="I40" s="58"/>
      <c r="J40" s="58"/>
      <c r="K40" s="58"/>
      <c r="L40" s="58"/>
      <c r="M40" s="58"/>
      <c r="N40" s="58"/>
    </row>
    <row r="41" spans="2:14" ht="15.75" customHeight="1" x14ac:dyDescent="0.25"/>
    <row r="42" spans="2:14" ht="15.75" customHeight="1" x14ac:dyDescent="0.25">
      <c r="I42" s="34" t="s">
        <v>10</v>
      </c>
      <c r="J42" s="34" t="s">
        <v>11</v>
      </c>
      <c r="K42" s="34" t="s">
        <v>15</v>
      </c>
      <c r="L42" s="34" t="s">
        <v>16</v>
      </c>
    </row>
    <row r="43" spans="2:14" ht="15.75" customHeight="1" x14ac:dyDescent="0.25">
      <c r="I43" s="24" t="str">
        <f t="shared" ref="I43:K58" si="0">+B11</f>
        <v>Laumontita</v>
      </c>
      <c r="J43" s="24" t="str">
        <f t="shared" si="0"/>
        <v>Lau</v>
      </c>
      <c r="K43" s="24" t="str">
        <f t="shared" si="0"/>
        <v>Ca(Si4Al2)O12·4H2O</v>
      </c>
      <c r="L43" s="25">
        <f>IF(E11=0,"-",E11)</f>
        <v>90</v>
      </c>
    </row>
    <row r="44" spans="2:14" ht="15.75" hidden="1" customHeight="1" x14ac:dyDescent="0.25">
      <c r="I44" s="24" t="str">
        <f t="shared" si="0"/>
        <v>Cuarzo</v>
      </c>
      <c r="J44" s="24" t="str">
        <f t="shared" si="0"/>
        <v>Qz</v>
      </c>
      <c r="K44" s="24" t="str">
        <f t="shared" si="0"/>
        <v>SiO2</v>
      </c>
      <c r="L44" s="25" t="str">
        <f t="shared" ref="L44:L61" si="1">IF(E12=0,"-",E12)</f>
        <v>-</v>
      </c>
    </row>
    <row r="45" spans="2:14" ht="15.75" hidden="1" customHeight="1" x14ac:dyDescent="0.25">
      <c r="I45" s="24" t="str">
        <f t="shared" si="0"/>
        <v>Plagioclasa</v>
      </c>
      <c r="J45" s="24" t="str">
        <f t="shared" si="0"/>
        <v>Pl</v>
      </c>
      <c r="K45" s="24" t="str">
        <f t="shared" si="0"/>
        <v>Na2AlSi3O8</v>
      </c>
      <c r="L45" s="25" t="str">
        <f t="shared" si="1"/>
        <v>-</v>
      </c>
    </row>
    <row r="46" spans="2:14" ht="15.75" hidden="1" customHeight="1" x14ac:dyDescent="0.25">
      <c r="I46" s="24" t="str">
        <f t="shared" si="0"/>
        <v>Feldespato K</v>
      </c>
      <c r="J46" s="24" t="str">
        <f t="shared" si="0"/>
        <v>Fls</v>
      </c>
      <c r="K46" s="24" t="str">
        <f t="shared" si="0"/>
        <v>KAlSi3O8</v>
      </c>
      <c r="L46" s="25" t="str">
        <f t="shared" si="1"/>
        <v>-</v>
      </c>
      <c r="M46" s="29"/>
    </row>
    <row r="47" spans="2:14" ht="15.75" hidden="1" customHeight="1" x14ac:dyDescent="0.25">
      <c r="I47" s="24" t="str">
        <f t="shared" si="0"/>
        <v>Clorita</v>
      </c>
      <c r="J47" s="24" t="str">
        <f t="shared" si="0"/>
        <v>Chl</v>
      </c>
      <c r="K47" s="24" t="str">
        <f t="shared" si="0"/>
        <v>(Mg,Fe)6(Si,Al)4O10(OH,O)8</v>
      </c>
      <c r="L47" s="25" t="str">
        <f t="shared" si="1"/>
        <v>-</v>
      </c>
      <c r="M47" s="35"/>
    </row>
    <row r="48" spans="2:14" ht="15.75" customHeight="1" x14ac:dyDescent="0.25">
      <c r="I48" s="24" t="str">
        <f t="shared" si="0"/>
        <v>Calcita</v>
      </c>
      <c r="J48" s="24" t="str">
        <f t="shared" si="0"/>
        <v>Cal</v>
      </c>
      <c r="K48" s="24" t="str">
        <f t="shared" si="0"/>
        <v>CaCO3</v>
      </c>
      <c r="L48" s="25">
        <f t="shared" si="1"/>
        <v>10</v>
      </c>
      <c r="M48" s="36"/>
    </row>
    <row r="49" spans="8:13" ht="15.75" hidden="1" customHeight="1" x14ac:dyDescent="0.25">
      <c r="I49" s="24" t="str">
        <f t="shared" si="0"/>
        <v>Titanita</v>
      </c>
      <c r="J49" s="24" t="str">
        <f t="shared" si="0"/>
        <v>Ttn</v>
      </c>
      <c r="K49" s="24" t="str">
        <f t="shared" si="0"/>
        <v>CaTiSiO5</v>
      </c>
      <c r="L49" s="25" t="str">
        <f t="shared" si="1"/>
        <v>-</v>
      </c>
      <c r="M49" s="35"/>
    </row>
    <row r="50" spans="8:13" ht="15.75" hidden="1" customHeight="1" x14ac:dyDescent="0.25">
      <c r="I50" s="24" t="str">
        <f t="shared" si="0"/>
        <v>Clinopiroxeno</v>
      </c>
      <c r="J50" s="24" t="str">
        <f t="shared" si="0"/>
        <v>CPx</v>
      </c>
      <c r="K50" s="24" t="str">
        <f t="shared" si="0"/>
        <v>CaMgFeSiO3</v>
      </c>
      <c r="L50" s="25" t="str">
        <f t="shared" si="1"/>
        <v>-</v>
      </c>
      <c r="M50" s="35"/>
    </row>
    <row r="51" spans="8:13" ht="15.75" hidden="1" customHeight="1" x14ac:dyDescent="0.25">
      <c r="I51" s="24" t="str">
        <f t="shared" si="0"/>
        <v>Hematita</v>
      </c>
      <c r="J51" s="24" t="str">
        <f t="shared" si="0"/>
        <v>Hm</v>
      </c>
      <c r="K51" s="24" t="str">
        <f t="shared" si="0"/>
        <v>Fe2O3</v>
      </c>
      <c r="L51" s="25" t="str">
        <f t="shared" si="1"/>
        <v>-</v>
      </c>
      <c r="M51" s="35"/>
    </row>
    <row r="52" spans="8:13" ht="15.75" hidden="1" customHeight="1" x14ac:dyDescent="0.25">
      <c r="I52" s="24" t="str">
        <f t="shared" si="0"/>
        <v>Epidota</v>
      </c>
      <c r="J52" s="24" t="str">
        <f t="shared" si="0"/>
        <v>Ep</v>
      </c>
      <c r="K52" s="24" t="str">
        <f t="shared" si="0"/>
        <v>Ca₂(Al₂Fe+3)(SiO4)(Si2O7)O(OH)</v>
      </c>
      <c r="L52" s="25" t="str">
        <f t="shared" si="1"/>
        <v>-</v>
      </c>
      <c r="M52" s="35"/>
    </row>
    <row r="53" spans="8:13" ht="15.75" hidden="1" customHeight="1" x14ac:dyDescent="0.25">
      <c r="I53" s="24">
        <f t="shared" si="0"/>
        <v>0</v>
      </c>
      <c r="J53" s="24">
        <f t="shared" si="0"/>
        <v>0</v>
      </c>
      <c r="K53" s="24">
        <f t="shared" si="0"/>
        <v>0</v>
      </c>
      <c r="L53" s="25" t="str">
        <f t="shared" si="1"/>
        <v>-</v>
      </c>
      <c r="M53" s="35"/>
    </row>
    <row r="54" spans="8:13" ht="15.75" hidden="1" customHeight="1" x14ac:dyDescent="0.25">
      <c r="I54" s="24">
        <f t="shared" si="0"/>
        <v>0</v>
      </c>
      <c r="J54" s="24">
        <f t="shared" si="0"/>
        <v>0</v>
      </c>
      <c r="K54" s="24">
        <f t="shared" si="0"/>
        <v>0</v>
      </c>
      <c r="L54" s="25" t="str">
        <f t="shared" si="1"/>
        <v>-</v>
      </c>
      <c r="M54" s="35"/>
    </row>
    <row r="55" spans="8:13" ht="15.75" hidden="1" customHeight="1" x14ac:dyDescent="0.25">
      <c r="I55" s="24">
        <f t="shared" si="0"/>
        <v>0</v>
      </c>
      <c r="J55" s="24">
        <f t="shared" si="0"/>
        <v>0</v>
      </c>
      <c r="K55" s="24">
        <f t="shared" si="0"/>
        <v>0</v>
      </c>
      <c r="L55" s="25" t="str">
        <f t="shared" si="1"/>
        <v>-</v>
      </c>
      <c r="M55" s="35"/>
    </row>
    <row r="56" spans="8:13" ht="15.75" hidden="1" customHeight="1" x14ac:dyDescent="0.25">
      <c r="I56" s="24">
        <f t="shared" si="0"/>
        <v>0</v>
      </c>
      <c r="J56" s="24">
        <f t="shared" si="0"/>
        <v>0</v>
      </c>
      <c r="K56" s="24">
        <f t="shared" si="0"/>
        <v>0</v>
      </c>
      <c r="L56" s="25" t="str">
        <f t="shared" si="1"/>
        <v>-</v>
      </c>
      <c r="M56" s="35"/>
    </row>
    <row r="57" spans="8:13" ht="15.75" hidden="1" customHeight="1" x14ac:dyDescent="0.25">
      <c r="I57" s="24">
        <f t="shared" si="0"/>
        <v>0</v>
      </c>
      <c r="J57" s="24">
        <f t="shared" si="0"/>
        <v>0</v>
      </c>
      <c r="K57" s="24">
        <f t="shared" si="0"/>
        <v>0</v>
      </c>
      <c r="L57" s="25" t="str">
        <f t="shared" si="1"/>
        <v>-</v>
      </c>
      <c r="M57" s="35"/>
    </row>
    <row r="58" spans="8:13" ht="15.75" hidden="1" customHeight="1" x14ac:dyDescent="0.25">
      <c r="I58" s="24">
        <f t="shared" si="0"/>
        <v>0</v>
      </c>
      <c r="J58" s="24">
        <f t="shared" si="0"/>
        <v>0</v>
      </c>
      <c r="K58" s="24">
        <f t="shared" si="0"/>
        <v>0</v>
      </c>
      <c r="L58" s="25" t="str">
        <f t="shared" si="1"/>
        <v>-</v>
      </c>
      <c r="M58" s="35"/>
    </row>
    <row r="59" spans="8:13" ht="15.75" hidden="1" customHeight="1" x14ac:dyDescent="0.25">
      <c r="I59" s="24">
        <f t="shared" ref="I59:K61" si="2">+B27</f>
        <v>0</v>
      </c>
      <c r="J59" s="24">
        <f t="shared" si="2"/>
        <v>0</v>
      </c>
      <c r="K59" s="24">
        <f t="shared" si="2"/>
        <v>0</v>
      </c>
      <c r="L59" s="25" t="str">
        <f t="shared" si="1"/>
        <v>-</v>
      </c>
      <c r="M59" s="35"/>
    </row>
    <row r="60" spans="8:13" ht="15.75" hidden="1" customHeight="1" x14ac:dyDescent="0.25">
      <c r="I60" s="24">
        <f t="shared" si="2"/>
        <v>0</v>
      </c>
      <c r="J60" s="24">
        <f t="shared" si="2"/>
        <v>0</v>
      </c>
      <c r="K60" s="24">
        <f t="shared" si="2"/>
        <v>0</v>
      </c>
      <c r="L60" s="25" t="str">
        <f t="shared" si="1"/>
        <v>-</v>
      </c>
      <c r="M60" s="35"/>
    </row>
    <row r="61" spans="8:13" ht="15.75" hidden="1" customHeight="1" x14ac:dyDescent="0.25">
      <c r="I61" s="24">
        <f t="shared" si="2"/>
        <v>0</v>
      </c>
      <c r="J61" s="24">
        <f t="shared" si="2"/>
        <v>0</v>
      </c>
      <c r="K61" s="24">
        <f t="shared" si="2"/>
        <v>0</v>
      </c>
      <c r="L61" s="25" t="str">
        <f t="shared" si="1"/>
        <v>-</v>
      </c>
      <c r="M61" s="35"/>
    </row>
    <row r="62" spans="8:13" x14ac:dyDescent="0.25">
      <c r="I62" s="42"/>
      <c r="J62" s="42"/>
      <c r="K62" s="42"/>
      <c r="L62" s="43"/>
      <c r="M62" s="35"/>
    </row>
    <row r="63" spans="8:13" x14ac:dyDescent="0.25">
      <c r="H63" s="37" t="s">
        <v>40</v>
      </c>
    </row>
    <row r="64" spans="8:13" x14ac:dyDescent="0.25">
      <c r="H64" s="23" t="s">
        <v>63</v>
      </c>
    </row>
    <row r="65" spans="8:12" x14ac:dyDescent="0.25">
      <c r="H65" s="45" t="s">
        <v>96</v>
      </c>
      <c r="I65" s="45"/>
      <c r="J65" s="45"/>
      <c r="K65" s="45"/>
      <c r="L65" s="45"/>
    </row>
  </sheetData>
  <mergeCells count="6">
    <mergeCell ref="H40:N40"/>
    <mergeCell ref="I4:N4"/>
    <mergeCell ref="I5:N5"/>
    <mergeCell ref="I6:N6"/>
    <mergeCell ref="I7:N7"/>
    <mergeCell ref="I9:N9"/>
  </mergeCells>
  <pageMargins left="0.7" right="0.7" top="0.75" bottom="0.75" header="0.3" footer="0.3"/>
  <pageSetup paperSize="9" scale="84" orientation="portrait" r:id="rId1"/>
  <colBreaks count="1" manualBreakCount="1">
    <brk id="7" max="5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N65"/>
  <sheetViews>
    <sheetView showGridLines="0" topLeftCell="G1" zoomScaleNormal="100" zoomScaleSheetLayoutView="72" workbookViewId="0">
      <selection activeCell="P49" sqref="P49"/>
    </sheetView>
  </sheetViews>
  <sheetFormatPr baseColWidth="10" defaultRowHeight="16.5" x14ac:dyDescent="0.25"/>
  <cols>
    <col min="1" max="1" width="11.42578125" style="23"/>
    <col min="2" max="2" width="25.28515625" style="23" bestFit="1" customWidth="1"/>
    <col min="3" max="3" width="11.42578125" style="23"/>
    <col min="4" max="4" width="30.7109375" style="23" bestFit="1" customWidth="1"/>
    <col min="5" max="7" width="11.42578125" style="23"/>
    <col min="8" max="8" width="18" style="23" customWidth="1"/>
    <col min="9" max="9" width="18.5703125" style="23" customWidth="1"/>
    <col min="10" max="10" width="14.85546875" style="23" customWidth="1"/>
    <col min="11" max="11" width="39.7109375" style="23" customWidth="1"/>
    <col min="12" max="12" width="16.140625" style="23" customWidth="1"/>
    <col min="13" max="14" width="6" style="23" customWidth="1"/>
    <col min="15" max="16384" width="11.42578125" style="23"/>
  </cols>
  <sheetData>
    <row r="2" spans="2:14" x14ac:dyDescent="0.25">
      <c r="H2" s="26" t="s">
        <v>4</v>
      </c>
      <c r="I2" s="27"/>
      <c r="J2" s="27"/>
    </row>
    <row r="3" spans="2:14" x14ac:dyDescent="0.25">
      <c r="H3" s="27"/>
      <c r="I3" s="27"/>
      <c r="J3" s="27"/>
    </row>
    <row r="4" spans="2:14" ht="15.75" customHeight="1" x14ac:dyDescent="0.25">
      <c r="H4" s="28" t="s">
        <v>0</v>
      </c>
      <c r="I4" s="59" t="str">
        <f>+'DATOS INICIALES'!B1</f>
        <v>C1BH-L12-L10-3+837-R</v>
      </c>
      <c r="J4" s="60"/>
      <c r="K4" s="60"/>
      <c r="L4" s="60"/>
      <c r="M4" s="60"/>
      <c r="N4" s="61"/>
    </row>
    <row r="5" spans="2:14" ht="15.75" customHeight="1" x14ac:dyDescent="0.25">
      <c r="D5" s="23" t="s">
        <v>2</v>
      </c>
      <c r="E5" s="17" t="str">
        <f>+'DATOS INICIALES'!C14</f>
        <v>C1BH-L12-L10-3+837-R (09,40-09,40)</v>
      </c>
      <c r="H5" s="28" t="s">
        <v>44</v>
      </c>
      <c r="I5" s="62" t="str">
        <f>+'DATOS INICIALES'!B2</f>
        <v>1.914.754-D</v>
      </c>
      <c r="J5" s="63"/>
      <c r="K5" s="63"/>
      <c r="L5" s="63"/>
      <c r="M5" s="63"/>
      <c r="N5" s="64"/>
    </row>
    <row r="6" spans="2:14" ht="15.75" customHeight="1" x14ac:dyDescent="0.25">
      <c r="D6" s="23" t="s">
        <v>12</v>
      </c>
      <c r="E6" s="29">
        <f>+'DATOS INICIALES'!D8</f>
        <v>0</v>
      </c>
      <c r="H6" s="28" t="s">
        <v>1</v>
      </c>
      <c r="I6" s="62" t="str">
        <f>+'DATOS INICIALES'!B3</f>
        <v>-</v>
      </c>
      <c r="J6" s="63"/>
      <c r="K6" s="63"/>
      <c r="L6" s="63"/>
      <c r="M6" s="63"/>
      <c r="N6" s="64"/>
    </row>
    <row r="7" spans="2:14" ht="15.75" customHeight="1" x14ac:dyDescent="0.25">
      <c r="H7" s="28" t="s">
        <v>2</v>
      </c>
      <c r="I7" s="62" t="str">
        <f>E5</f>
        <v>C1BH-L12-L10-3+837-R (09,40-09,40)</v>
      </c>
      <c r="J7" s="63"/>
      <c r="K7" s="63"/>
      <c r="L7" s="63"/>
      <c r="M7" s="63"/>
      <c r="N7" s="64"/>
    </row>
    <row r="8" spans="2:14" ht="15.75" customHeight="1" x14ac:dyDescent="0.25">
      <c r="H8" s="28" t="s">
        <v>34</v>
      </c>
      <c r="I8" s="50">
        <f>'DATOS INICIALES'!B4</f>
        <v>45434</v>
      </c>
      <c r="J8" s="51"/>
      <c r="K8" s="51"/>
      <c r="L8" s="51"/>
      <c r="M8" s="51"/>
      <c r="N8" s="52"/>
    </row>
    <row r="9" spans="2:14" ht="15.75" customHeight="1" x14ac:dyDescent="0.25">
      <c r="D9" s="30"/>
      <c r="E9" s="31">
        <f>+SUM(E11:E24)</f>
        <v>100</v>
      </c>
      <c r="H9" s="28" t="s">
        <v>3</v>
      </c>
      <c r="I9" s="65">
        <f>+'DATOS INICIALES'!B5</f>
        <v>45466</v>
      </c>
      <c r="J9" s="66"/>
      <c r="K9" s="66"/>
      <c r="L9" s="66"/>
      <c r="M9" s="66"/>
      <c r="N9" s="67"/>
    </row>
    <row r="10" spans="2:14" x14ac:dyDescent="0.25">
      <c r="B10" s="18"/>
      <c r="C10" s="32"/>
      <c r="D10" s="32"/>
      <c r="E10" s="19" t="s">
        <v>93</v>
      </c>
    </row>
    <row r="11" spans="2:14" ht="15" customHeight="1" x14ac:dyDescent="0.25">
      <c r="B11" s="20" t="s">
        <v>35</v>
      </c>
      <c r="C11" s="39" t="s">
        <v>36</v>
      </c>
      <c r="D11" s="41" t="s">
        <v>48</v>
      </c>
      <c r="E11" s="40">
        <v>42</v>
      </c>
      <c r="H11" s="27"/>
      <c r="I11" s="27"/>
      <c r="J11" s="27"/>
    </row>
    <row r="12" spans="2:14" ht="15" customHeight="1" x14ac:dyDescent="0.25">
      <c r="B12" s="20" t="s">
        <v>39</v>
      </c>
      <c r="C12" s="39" t="s">
        <v>58</v>
      </c>
      <c r="D12" s="41" t="s">
        <v>45</v>
      </c>
      <c r="E12" s="40">
        <v>15</v>
      </c>
      <c r="H12" s="33" t="s">
        <v>9</v>
      </c>
      <c r="I12" s="27"/>
      <c r="J12" s="27"/>
    </row>
    <row r="13" spans="2:14" ht="15" customHeight="1" x14ac:dyDescent="0.25">
      <c r="B13" s="20" t="s">
        <v>32</v>
      </c>
      <c r="C13" s="39" t="s">
        <v>33</v>
      </c>
      <c r="D13" s="41" t="s">
        <v>46</v>
      </c>
      <c r="E13" s="40">
        <v>23</v>
      </c>
    </row>
    <row r="14" spans="2:14" ht="15" customHeight="1" x14ac:dyDescent="0.25">
      <c r="B14" s="20" t="s">
        <v>41</v>
      </c>
      <c r="C14" s="39" t="s">
        <v>42</v>
      </c>
      <c r="D14" s="41" t="s">
        <v>47</v>
      </c>
      <c r="E14" s="40">
        <v>1</v>
      </c>
      <c r="H14" s="27" t="s">
        <v>61</v>
      </c>
    </row>
    <row r="15" spans="2:14" ht="15" customHeight="1" x14ac:dyDescent="0.25">
      <c r="B15" s="20" t="s">
        <v>13</v>
      </c>
      <c r="C15" s="39" t="s">
        <v>14</v>
      </c>
      <c r="D15" s="41" t="s">
        <v>69</v>
      </c>
      <c r="E15" s="40">
        <v>8</v>
      </c>
      <c r="H15" s="27" t="s">
        <v>62</v>
      </c>
    </row>
    <row r="16" spans="2:14" ht="13.5" customHeight="1" x14ac:dyDescent="0.25">
      <c r="B16" s="20" t="s">
        <v>55</v>
      </c>
      <c r="C16" s="39" t="s">
        <v>56</v>
      </c>
      <c r="D16" s="41" t="s">
        <v>57</v>
      </c>
      <c r="E16" s="40">
        <v>2</v>
      </c>
    </row>
    <row r="17" spans="2:5" ht="13.5" customHeight="1" x14ac:dyDescent="0.25">
      <c r="B17" s="20" t="s">
        <v>37</v>
      </c>
      <c r="C17" s="39" t="s">
        <v>38</v>
      </c>
      <c r="D17" s="41" t="s">
        <v>49</v>
      </c>
      <c r="E17" s="40">
        <v>2</v>
      </c>
    </row>
    <row r="18" spans="2:5" ht="13.5" customHeight="1" x14ac:dyDescent="0.25">
      <c r="B18" s="20" t="s">
        <v>43</v>
      </c>
      <c r="C18" s="21" t="s">
        <v>67</v>
      </c>
      <c r="D18" s="41" t="s">
        <v>50</v>
      </c>
      <c r="E18" s="40">
        <v>3</v>
      </c>
    </row>
    <row r="19" spans="2:5" ht="13.5" customHeight="1" x14ac:dyDescent="0.25">
      <c r="B19" s="20" t="s">
        <v>59</v>
      </c>
      <c r="C19" s="21" t="s">
        <v>66</v>
      </c>
      <c r="D19" s="41" t="s">
        <v>60</v>
      </c>
      <c r="E19" s="40">
        <v>3</v>
      </c>
    </row>
    <row r="20" spans="2:5" ht="13.5" customHeight="1" x14ac:dyDescent="0.25">
      <c r="B20" s="20" t="s">
        <v>84</v>
      </c>
      <c r="C20" s="39" t="s">
        <v>85</v>
      </c>
      <c r="D20" s="41" t="s">
        <v>86</v>
      </c>
      <c r="E20" s="22">
        <v>1</v>
      </c>
    </row>
    <row r="21" spans="2:5" ht="13.5" customHeight="1" x14ac:dyDescent="0.25">
      <c r="B21" s="20"/>
      <c r="C21" s="21"/>
      <c r="D21" s="41"/>
      <c r="E21" s="22"/>
    </row>
    <row r="22" spans="2:5" ht="13.5" customHeight="1" x14ac:dyDescent="0.25">
      <c r="B22" s="20"/>
      <c r="C22" s="21"/>
      <c r="D22" s="41"/>
      <c r="E22" s="40"/>
    </row>
    <row r="23" spans="2:5" ht="13.5" customHeight="1" x14ac:dyDescent="0.25">
      <c r="B23" s="20"/>
      <c r="C23" s="39"/>
      <c r="D23" s="41"/>
      <c r="E23" s="22"/>
    </row>
    <row r="24" spans="2:5" ht="13.5" customHeight="1" x14ac:dyDescent="0.25">
      <c r="B24" s="20"/>
      <c r="C24" s="39"/>
      <c r="D24" s="41"/>
      <c r="E24" s="40"/>
    </row>
    <row r="25" spans="2:5" ht="13.5" customHeight="1" x14ac:dyDescent="0.25">
      <c r="B25" s="20"/>
      <c r="C25" s="21"/>
      <c r="D25" s="41"/>
      <c r="E25" s="22"/>
    </row>
    <row r="26" spans="2:5" ht="13.5" customHeight="1" x14ac:dyDescent="0.25">
      <c r="B26" s="42"/>
      <c r="C26" s="43"/>
      <c r="D26" s="53"/>
      <c r="E26" s="54"/>
    </row>
    <row r="27" spans="2:5" ht="13.5" customHeight="1" x14ac:dyDescent="0.25">
      <c r="B27" s="42"/>
      <c r="C27" s="43"/>
      <c r="D27" s="53"/>
      <c r="E27" s="54"/>
    </row>
    <row r="28" spans="2:5" ht="13.5" customHeight="1" x14ac:dyDescent="0.25">
      <c r="B28" s="42"/>
      <c r="C28" s="43"/>
      <c r="D28" s="53"/>
      <c r="E28" s="54"/>
    </row>
    <row r="29" spans="2:5" ht="13.5" customHeight="1" x14ac:dyDescent="0.25">
      <c r="B29" s="42"/>
      <c r="C29" s="43"/>
      <c r="D29" s="53"/>
      <c r="E29" s="54"/>
    </row>
    <row r="30" spans="2:5" ht="13.5" customHeight="1" x14ac:dyDescent="0.25">
      <c r="B30" s="42"/>
      <c r="C30" s="43"/>
      <c r="D30" s="53"/>
      <c r="E30" s="54"/>
    </row>
    <row r="31" spans="2:5" ht="13.5" customHeight="1" x14ac:dyDescent="0.25">
      <c r="B31" s="42"/>
      <c r="C31" s="43"/>
      <c r="D31" s="53"/>
      <c r="E31" s="54"/>
    </row>
    <row r="32" spans="2:5" ht="13.5" customHeight="1" x14ac:dyDescent="0.25">
      <c r="B32" s="42"/>
      <c r="C32" s="43"/>
      <c r="D32" s="55"/>
      <c r="E32" s="54"/>
    </row>
    <row r="33" spans="2:14" ht="13.5" customHeight="1" x14ac:dyDescent="0.25">
      <c r="B33" s="42"/>
      <c r="C33" s="43"/>
      <c r="D33" s="55"/>
      <c r="E33" s="54"/>
    </row>
    <row r="34" spans="2:14" ht="13.5" customHeight="1" x14ac:dyDescent="0.25">
      <c r="B34" s="42"/>
      <c r="C34" s="43"/>
      <c r="D34" s="55"/>
      <c r="E34" s="54"/>
    </row>
    <row r="35" spans="2:14" ht="13.5" customHeight="1" x14ac:dyDescent="0.25">
      <c r="B35" s="42"/>
      <c r="C35" s="43"/>
      <c r="D35" s="53"/>
      <c r="E35" s="54"/>
    </row>
    <row r="36" spans="2:14" ht="13.5" hidden="1" customHeight="1" x14ac:dyDescent="0.25">
      <c r="B36" s="42"/>
      <c r="C36" s="43"/>
      <c r="D36" s="53"/>
      <c r="E36" s="54"/>
    </row>
    <row r="37" spans="2:14" ht="13.5" hidden="1" customHeight="1" x14ac:dyDescent="0.25">
      <c r="B37" s="42"/>
      <c r="C37" s="43"/>
      <c r="D37" s="53"/>
      <c r="E37" s="54"/>
    </row>
    <row r="38" spans="2:14" ht="13.5" hidden="1" customHeight="1" x14ac:dyDescent="0.25">
      <c r="B38" s="42"/>
      <c r="C38" s="43"/>
      <c r="D38" s="53"/>
      <c r="E38" s="54"/>
    </row>
    <row r="39" spans="2:14" ht="13.5" hidden="1" customHeight="1" x14ac:dyDescent="0.25">
      <c r="B39" s="42"/>
      <c r="C39" s="43"/>
      <c r="D39" s="53"/>
      <c r="E39" s="54"/>
    </row>
    <row r="40" spans="2:14" ht="15.75" customHeight="1" x14ac:dyDescent="0.25">
      <c r="H40" s="58" t="str">
        <f>+CONCATENATE("Minerales identificados en muestra:  ",I7)</f>
        <v>Minerales identificados en muestra:  C1BH-L12-L10-3+837-R (09,40-09,40)</v>
      </c>
      <c r="I40" s="58"/>
      <c r="J40" s="58"/>
      <c r="K40" s="58"/>
      <c r="L40" s="58"/>
      <c r="M40" s="58"/>
      <c r="N40" s="58"/>
    </row>
    <row r="41" spans="2:14" ht="15.75" customHeight="1" x14ac:dyDescent="0.25"/>
    <row r="42" spans="2:14" ht="15.75" customHeight="1" x14ac:dyDescent="0.25">
      <c r="I42" s="34" t="s">
        <v>10</v>
      </c>
      <c r="J42" s="34" t="s">
        <v>11</v>
      </c>
      <c r="K42" s="34" t="s">
        <v>15</v>
      </c>
      <c r="L42" s="34" t="s">
        <v>16</v>
      </c>
    </row>
    <row r="43" spans="2:14" ht="15.75" customHeight="1" x14ac:dyDescent="0.25">
      <c r="I43" s="24" t="str">
        <f t="shared" ref="I43:K58" si="0">+B11</f>
        <v>Laumontita</v>
      </c>
      <c r="J43" s="24" t="str">
        <f t="shared" si="0"/>
        <v>Lau</v>
      </c>
      <c r="K43" s="24" t="str">
        <f t="shared" si="0"/>
        <v>Ca(Si4Al2)O12·4H2O</v>
      </c>
      <c r="L43" s="25">
        <f>IF(E11=0,"-",E11)</f>
        <v>42</v>
      </c>
    </row>
    <row r="44" spans="2:14" ht="15.75" customHeight="1" x14ac:dyDescent="0.25">
      <c r="I44" s="24" t="str">
        <f t="shared" si="0"/>
        <v>Cuarzo</v>
      </c>
      <c r="J44" s="24" t="str">
        <f t="shared" si="0"/>
        <v>Qz</v>
      </c>
      <c r="K44" s="24" t="str">
        <f t="shared" si="0"/>
        <v>SiO2</v>
      </c>
      <c r="L44" s="25">
        <f t="shared" ref="L44:L61" si="1">IF(E12=0,"-",E12)</f>
        <v>15</v>
      </c>
    </row>
    <row r="45" spans="2:14" ht="15.75" customHeight="1" x14ac:dyDescent="0.25">
      <c r="I45" s="24" t="str">
        <f t="shared" si="0"/>
        <v>Plagioclasa</v>
      </c>
      <c r="J45" s="24" t="str">
        <f t="shared" si="0"/>
        <v>Pl</v>
      </c>
      <c r="K45" s="24" t="str">
        <f t="shared" si="0"/>
        <v>Na2AlSi3O8</v>
      </c>
      <c r="L45" s="25">
        <f t="shared" si="1"/>
        <v>23</v>
      </c>
    </row>
    <row r="46" spans="2:14" ht="15.75" customHeight="1" x14ac:dyDescent="0.25">
      <c r="I46" s="24" t="str">
        <f t="shared" si="0"/>
        <v>Feldespato K</v>
      </c>
      <c r="J46" s="24" t="str">
        <f t="shared" si="0"/>
        <v>Fls</v>
      </c>
      <c r="K46" s="24" t="str">
        <f t="shared" si="0"/>
        <v>KAlSi3O8</v>
      </c>
      <c r="L46" s="25">
        <f t="shared" si="1"/>
        <v>1</v>
      </c>
      <c r="M46" s="29"/>
    </row>
    <row r="47" spans="2:14" ht="15.75" customHeight="1" x14ac:dyDescent="0.25">
      <c r="I47" s="24" t="str">
        <f t="shared" si="0"/>
        <v>Clorita</v>
      </c>
      <c r="J47" s="24" t="str">
        <f t="shared" si="0"/>
        <v>Chl</v>
      </c>
      <c r="K47" s="24" t="str">
        <f t="shared" si="0"/>
        <v>(Mg,Fe)6(Si,Al)4O10(OH,O)8</v>
      </c>
      <c r="L47" s="25">
        <f t="shared" si="1"/>
        <v>8</v>
      </c>
      <c r="M47" s="35"/>
    </row>
    <row r="48" spans="2:14" ht="15.75" customHeight="1" x14ac:dyDescent="0.25">
      <c r="I48" s="24" t="str">
        <f t="shared" si="0"/>
        <v>Calcita</v>
      </c>
      <c r="J48" s="24" t="str">
        <f t="shared" si="0"/>
        <v>Cal</v>
      </c>
      <c r="K48" s="24" t="str">
        <f t="shared" si="0"/>
        <v>CaCO3</v>
      </c>
      <c r="L48" s="25">
        <f t="shared" si="1"/>
        <v>2</v>
      </c>
      <c r="M48" s="36"/>
    </row>
    <row r="49" spans="8:13" ht="15.75" customHeight="1" x14ac:dyDescent="0.25">
      <c r="I49" s="24" t="str">
        <f t="shared" si="0"/>
        <v>Titanita</v>
      </c>
      <c r="J49" s="24" t="str">
        <f t="shared" si="0"/>
        <v>Ttn</v>
      </c>
      <c r="K49" s="24" t="str">
        <f t="shared" si="0"/>
        <v>CaTiSiO5</v>
      </c>
      <c r="L49" s="25">
        <f t="shared" si="1"/>
        <v>2</v>
      </c>
      <c r="M49" s="35"/>
    </row>
    <row r="50" spans="8:13" ht="15.75" customHeight="1" x14ac:dyDescent="0.25">
      <c r="I50" s="24" t="str">
        <f t="shared" si="0"/>
        <v>Clinopiroxeno</v>
      </c>
      <c r="J50" s="24" t="str">
        <f t="shared" si="0"/>
        <v>CPx</v>
      </c>
      <c r="K50" s="24" t="str">
        <f t="shared" si="0"/>
        <v>CaMgFeSiO3</v>
      </c>
      <c r="L50" s="25">
        <f t="shared" si="1"/>
        <v>3</v>
      </c>
      <c r="M50" s="35"/>
    </row>
    <row r="51" spans="8:13" ht="15.75" customHeight="1" x14ac:dyDescent="0.25">
      <c r="I51" s="24" t="str">
        <f t="shared" si="0"/>
        <v>Hematita</v>
      </c>
      <c r="J51" s="24" t="str">
        <f t="shared" si="0"/>
        <v>Hm</v>
      </c>
      <c r="K51" s="24" t="str">
        <f t="shared" si="0"/>
        <v>Fe2O3</v>
      </c>
      <c r="L51" s="25">
        <f t="shared" si="1"/>
        <v>3</v>
      </c>
      <c r="M51" s="35"/>
    </row>
    <row r="52" spans="8:13" ht="15.75" customHeight="1" x14ac:dyDescent="0.25">
      <c r="I52" s="24" t="str">
        <f t="shared" si="0"/>
        <v>Epidota</v>
      </c>
      <c r="J52" s="24" t="str">
        <f t="shared" si="0"/>
        <v>Ep</v>
      </c>
      <c r="K52" s="24" t="str">
        <f t="shared" si="0"/>
        <v>Ca₂(Al₂Fe+3)(SiO4)(Si2O7)O(OH)</v>
      </c>
      <c r="L52" s="25">
        <f t="shared" si="1"/>
        <v>1</v>
      </c>
      <c r="M52" s="35"/>
    </row>
    <row r="53" spans="8:13" ht="15.75" hidden="1" customHeight="1" x14ac:dyDescent="0.25">
      <c r="I53" s="24">
        <f t="shared" si="0"/>
        <v>0</v>
      </c>
      <c r="J53" s="24">
        <f t="shared" si="0"/>
        <v>0</v>
      </c>
      <c r="K53" s="24">
        <f t="shared" si="0"/>
        <v>0</v>
      </c>
      <c r="L53" s="25" t="str">
        <f t="shared" si="1"/>
        <v>-</v>
      </c>
      <c r="M53" s="35"/>
    </row>
    <row r="54" spans="8:13" ht="15.75" hidden="1" customHeight="1" x14ac:dyDescent="0.25">
      <c r="I54" s="24">
        <f t="shared" si="0"/>
        <v>0</v>
      </c>
      <c r="J54" s="24">
        <f t="shared" si="0"/>
        <v>0</v>
      </c>
      <c r="K54" s="24">
        <f t="shared" si="0"/>
        <v>0</v>
      </c>
      <c r="L54" s="25" t="str">
        <f t="shared" si="1"/>
        <v>-</v>
      </c>
      <c r="M54" s="35"/>
    </row>
    <row r="55" spans="8:13" ht="15.75" hidden="1" customHeight="1" x14ac:dyDescent="0.25">
      <c r="I55" s="24">
        <f t="shared" si="0"/>
        <v>0</v>
      </c>
      <c r="J55" s="24">
        <f t="shared" si="0"/>
        <v>0</v>
      </c>
      <c r="K55" s="24">
        <f t="shared" si="0"/>
        <v>0</v>
      </c>
      <c r="L55" s="25" t="str">
        <f t="shared" si="1"/>
        <v>-</v>
      </c>
      <c r="M55" s="35"/>
    </row>
    <row r="56" spans="8:13" ht="15.75" hidden="1" customHeight="1" x14ac:dyDescent="0.25">
      <c r="I56" s="24">
        <f t="shared" si="0"/>
        <v>0</v>
      </c>
      <c r="J56" s="24">
        <f t="shared" si="0"/>
        <v>0</v>
      </c>
      <c r="K56" s="24">
        <f t="shared" si="0"/>
        <v>0</v>
      </c>
      <c r="L56" s="25" t="str">
        <f t="shared" si="1"/>
        <v>-</v>
      </c>
      <c r="M56" s="35"/>
    </row>
    <row r="57" spans="8:13" ht="15.75" hidden="1" customHeight="1" x14ac:dyDescent="0.25">
      <c r="I57" s="24">
        <f t="shared" si="0"/>
        <v>0</v>
      </c>
      <c r="J57" s="24">
        <f t="shared" si="0"/>
        <v>0</v>
      </c>
      <c r="K57" s="24">
        <f t="shared" si="0"/>
        <v>0</v>
      </c>
      <c r="L57" s="25" t="str">
        <f t="shared" si="1"/>
        <v>-</v>
      </c>
      <c r="M57" s="35"/>
    </row>
    <row r="58" spans="8:13" ht="15.75" hidden="1" customHeight="1" x14ac:dyDescent="0.25">
      <c r="I58" s="24">
        <f t="shared" si="0"/>
        <v>0</v>
      </c>
      <c r="J58" s="24">
        <f t="shared" si="0"/>
        <v>0</v>
      </c>
      <c r="K58" s="24">
        <f t="shared" si="0"/>
        <v>0</v>
      </c>
      <c r="L58" s="25" t="str">
        <f t="shared" si="1"/>
        <v>-</v>
      </c>
      <c r="M58" s="35"/>
    </row>
    <row r="59" spans="8:13" ht="15.75" hidden="1" customHeight="1" x14ac:dyDescent="0.25">
      <c r="I59" s="24">
        <f t="shared" ref="I59:K61" si="2">+B27</f>
        <v>0</v>
      </c>
      <c r="J59" s="24">
        <f t="shared" si="2"/>
        <v>0</v>
      </c>
      <c r="K59" s="24">
        <f t="shared" si="2"/>
        <v>0</v>
      </c>
      <c r="L59" s="25" t="str">
        <f t="shared" si="1"/>
        <v>-</v>
      </c>
      <c r="M59" s="35"/>
    </row>
    <row r="60" spans="8:13" ht="15.75" hidden="1" customHeight="1" x14ac:dyDescent="0.25">
      <c r="I60" s="24">
        <f t="shared" si="2"/>
        <v>0</v>
      </c>
      <c r="J60" s="24">
        <f t="shared" si="2"/>
        <v>0</v>
      </c>
      <c r="K60" s="24">
        <f t="shared" si="2"/>
        <v>0</v>
      </c>
      <c r="L60" s="25" t="str">
        <f t="shared" si="1"/>
        <v>-</v>
      </c>
      <c r="M60" s="35"/>
    </row>
    <row r="61" spans="8:13" ht="15.75" hidden="1" customHeight="1" x14ac:dyDescent="0.25">
      <c r="I61" s="24">
        <f t="shared" si="2"/>
        <v>0</v>
      </c>
      <c r="J61" s="24">
        <f t="shared" si="2"/>
        <v>0</v>
      </c>
      <c r="K61" s="24">
        <f t="shared" si="2"/>
        <v>0</v>
      </c>
      <c r="L61" s="25" t="str">
        <f t="shared" si="1"/>
        <v>-</v>
      </c>
      <c r="M61" s="35"/>
    </row>
    <row r="62" spans="8:13" x14ac:dyDescent="0.25">
      <c r="I62" s="42"/>
      <c r="J62" s="42"/>
      <c r="K62" s="42"/>
      <c r="L62" s="43"/>
      <c r="M62" s="35"/>
    </row>
    <row r="63" spans="8:13" x14ac:dyDescent="0.25">
      <c r="H63" s="37" t="s">
        <v>40</v>
      </c>
    </row>
    <row r="64" spans="8:13" x14ac:dyDescent="0.25">
      <c r="H64" s="23" t="s">
        <v>63</v>
      </c>
    </row>
    <row r="65" spans="8:12" x14ac:dyDescent="0.25">
      <c r="H65" s="45" t="s">
        <v>95</v>
      </c>
      <c r="I65" s="45"/>
      <c r="J65" s="45"/>
      <c r="K65" s="45"/>
      <c r="L65" s="45"/>
    </row>
  </sheetData>
  <mergeCells count="6">
    <mergeCell ref="H40:N40"/>
    <mergeCell ref="I4:N4"/>
    <mergeCell ref="I5:N5"/>
    <mergeCell ref="I6:N6"/>
    <mergeCell ref="I7:N7"/>
    <mergeCell ref="I9:N9"/>
  </mergeCells>
  <pageMargins left="0.7" right="0.7" top="0.75" bottom="0.75" header="0.3" footer="0.3"/>
  <pageSetup paperSize="9" scale="84" orientation="portrait" r:id="rId1"/>
  <colBreaks count="1" manualBreakCount="1">
    <brk id="7" max="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DATOS INICIALES</vt:lpstr>
      <vt:lpstr>3620-02V</vt:lpstr>
      <vt:lpstr>3620-05V</vt:lpstr>
      <vt:lpstr>3620-06V</vt:lpstr>
      <vt:lpstr>3620-08V</vt:lpstr>
      <vt:lpstr>3620-09V</vt:lpstr>
      <vt:lpstr>3620-11V</vt:lpstr>
      <vt:lpstr>3620-12V</vt:lpstr>
      <vt:lpstr>'3620-02V'!Área_de_impresión</vt:lpstr>
      <vt:lpstr>'3620-05V'!Área_de_impresión</vt:lpstr>
      <vt:lpstr>'3620-06V'!Área_de_impresión</vt:lpstr>
      <vt:lpstr>'3620-08V'!Área_de_impresión</vt:lpstr>
      <vt:lpstr>'3620-09V'!Área_de_impresión</vt:lpstr>
      <vt:lpstr>'3620-11V'!Área_de_impresión</vt:lpstr>
      <vt:lpstr>'3620-12V'!Área_de_impresión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2024-06-28T15:12:48Z</dcterms:modified>
</cp:coreProperties>
</file>