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R:\"/>
    </mc:Choice>
  </mc:AlternateContent>
  <xr:revisionPtr revIDLastSave="0" documentId="8_{0B927D05-36C6-4BB0-B19D-C151C7BEF8D4}" xr6:coauthVersionLast="47" xr6:coauthVersionMax="47" xr10:uidLastSave="{00000000-0000-0000-0000-000000000000}"/>
  <bookViews>
    <workbookView xWindow="-108" yWindow="-108" windowWidth="23256" windowHeight="12456" tabRatio="853" activeTab="2" xr2:uid="{00000000-000D-0000-FFFF-FFFF00000000}"/>
  </bookViews>
  <sheets>
    <sheet name="제어기 변수시험" sheetId="3" r:id="rId1"/>
    <sheet name="제어 시퀀스 시험" sheetId="4" r:id="rId2"/>
    <sheet name="ADC 스케일링 시험" sheetId="5" r:id="rId3"/>
    <sheet name="GPIO 시험" sheetId="6" r:id="rId4"/>
    <sheet name="통신 시험" sheetId="7" r:id="rId5"/>
    <sheet name="제어 전압 측정 시험" sheetId="8" r:id="rId6"/>
    <sheet name="In | Out Relay" sheetId="9" r:id="rId7"/>
    <sheet name="PWM동작" sheetId="10" r:id="rId8"/>
    <sheet name="FAN동작" sheetId="11" r:id="rId9"/>
    <sheet name="OV,OC 동작" sheetId="12" r:id="rId10"/>
    <sheet name="ADC 센싱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" l="1"/>
  <c r="E17" i="5"/>
  <c r="E11" i="5"/>
  <c r="E20" i="5"/>
  <c r="E23" i="5"/>
  <c r="E24" i="5"/>
  <c r="E26" i="5"/>
  <c r="E29" i="5"/>
  <c r="E32" i="5"/>
  <c r="E33" i="5"/>
  <c r="E45" i="5"/>
  <c r="E47" i="5"/>
  <c r="E50" i="5"/>
  <c r="F14" i="5"/>
  <c r="G14" i="5"/>
  <c r="H14" i="5"/>
  <c r="I14" i="5"/>
  <c r="F11" i="5"/>
  <c r="G11" i="5"/>
  <c r="H11" i="5"/>
  <c r="I11" i="5"/>
  <c r="F17" i="5"/>
  <c r="G17" i="5"/>
  <c r="H17" i="5"/>
  <c r="I17" i="5"/>
  <c r="F20" i="5"/>
  <c r="G20" i="5"/>
  <c r="H20" i="5"/>
  <c r="I20" i="5"/>
  <c r="F23" i="5"/>
  <c r="G23" i="5"/>
  <c r="H23" i="5"/>
  <c r="I23" i="5"/>
  <c r="F26" i="5"/>
  <c r="G26" i="5"/>
  <c r="H26" i="5"/>
  <c r="I26" i="5"/>
  <c r="F29" i="5"/>
  <c r="G29" i="5"/>
  <c r="H29" i="5"/>
  <c r="I29" i="5"/>
  <c r="F32" i="5"/>
  <c r="G32" i="5"/>
  <c r="H32" i="5"/>
  <c r="I32" i="5"/>
  <c r="F35" i="5"/>
  <c r="G35" i="5"/>
  <c r="H35" i="5"/>
  <c r="I35" i="5"/>
  <c r="F38" i="5"/>
  <c r="G38" i="5"/>
  <c r="H38" i="5"/>
  <c r="I38" i="5"/>
  <c r="F41" i="5"/>
  <c r="G41" i="5"/>
  <c r="H41" i="5"/>
  <c r="I41" i="5"/>
  <c r="F44" i="5"/>
  <c r="G44" i="5"/>
  <c r="H44" i="5"/>
  <c r="I44" i="5"/>
  <c r="F47" i="5"/>
  <c r="G47" i="5"/>
  <c r="H47" i="5"/>
  <c r="I47" i="5"/>
  <c r="F50" i="5"/>
  <c r="G50" i="5"/>
  <c r="H50" i="5"/>
  <c r="I50" i="5"/>
  <c r="G8" i="5"/>
  <c r="H8" i="5"/>
  <c r="I8" i="5"/>
  <c r="F8" i="5"/>
  <c r="E8" i="5"/>
  <c r="E5" i="5"/>
  <c r="F5" i="5"/>
  <c r="F45" i="5" s="1"/>
  <c r="G5" i="5"/>
  <c r="G45" i="5" s="1"/>
  <c r="H5" i="5"/>
  <c r="H45" i="5" s="1"/>
  <c r="I5" i="5"/>
  <c r="I45" i="5" s="1"/>
  <c r="K10" i="5"/>
  <c r="K15" i="5"/>
  <c r="I33" i="5" l="1"/>
  <c r="F6" i="5"/>
  <c r="F24" i="5"/>
  <c r="G33" i="5"/>
  <c r="E6" i="5"/>
  <c r="I6" i="5"/>
  <c r="H6" i="5"/>
  <c r="G6" i="5"/>
  <c r="I24" i="5"/>
  <c r="H24" i="5"/>
  <c r="G24" i="5"/>
  <c r="H33" i="5"/>
  <c r="F33" i="5"/>
</calcChain>
</file>

<file path=xl/sharedStrings.xml><?xml version="1.0" encoding="utf-8"?>
<sst xmlns="http://schemas.openxmlformats.org/spreadsheetml/2006/main" count="307" uniqueCount="186">
  <si>
    <t>J12.1</t>
    <phoneticPr fontId="2" type="noConversion"/>
  </si>
  <si>
    <t>J12.2</t>
    <phoneticPr fontId="2" type="noConversion"/>
  </si>
  <si>
    <t>P</t>
    <phoneticPr fontId="2" type="noConversion"/>
  </si>
  <si>
    <t>M</t>
    <phoneticPr fontId="2" type="noConversion"/>
  </si>
  <si>
    <t>J102.1</t>
    <phoneticPr fontId="2" type="noConversion"/>
  </si>
  <si>
    <t>J102.5</t>
    <phoneticPr fontId="2" type="noConversion"/>
  </si>
  <si>
    <t xml:space="preserve">24V </t>
    <phoneticPr fontId="2" type="noConversion"/>
  </si>
  <si>
    <t>5V</t>
    <phoneticPr fontId="2" type="noConversion"/>
  </si>
  <si>
    <t>3.3V</t>
    <phoneticPr fontId="2" type="noConversion"/>
  </si>
  <si>
    <t>+15V</t>
    <phoneticPr fontId="2" type="noConversion"/>
  </si>
  <si>
    <t>-15V</t>
    <phoneticPr fontId="2" type="noConversion"/>
  </si>
  <si>
    <t>R157.1</t>
    <phoneticPr fontId="2" type="noConversion"/>
  </si>
  <si>
    <t>D16.2</t>
    <phoneticPr fontId="2" type="noConversion"/>
  </si>
  <si>
    <t>J102.9</t>
    <phoneticPr fontId="2" type="noConversion"/>
  </si>
  <si>
    <t>J102.13</t>
    <phoneticPr fontId="2" type="noConversion"/>
  </si>
  <si>
    <t>J102.17</t>
    <phoneticPr fontId="2" type="noConversion"/>
  </si>
  <si>
    <t>G15V</t>
    <phoneticPr fontId="2" type="noConversion"/>
  </si>
  <si>
    <t>J101.1</t>
    <phoneticPr fontId="2" type="noConversion"/>
  </si>
  <si>
    <t>J101.9</t>
    <phoneticPr fontId="2" type="noConversion"/>
  </si>
  <si>
    <t>Short &amp; Power Check</t>
    <phoneticPr fontId="2" type="noConversion"/>
  </si>
  <si>
    <t>Short</t>
    <phoneticPr fontId="2" type="noConversion"/>
  </si>
  <si>
    <t>Power</t>
    <phoneticPr fontId="2" type="noConversion"/>
  </si>
  <si>
    <t>Reference Check</t>
    <phoneticPr fontId="2" type="noConversion"/>
  </si>
  <si>
    <t>U8</t>
    <phoneticPr fontId="2" type="noConversion"/>
  </si>
  <si>
    <t>U9</t>
    <phoneticPr fontId="2" type="noConversion"/>
  </si>
  <si>
    <t>U8.2</t>
  </si>
  <si>
    <t>U8.1</t>
    <phoneticPr fontId="2" type="noConversion"/>
  </si>
  <si>
    <t>U9.1</t>
    <phoneticPr fontId="2" type="noConversion"/>
  </si>
  <si>
    <t>U14</t>
    <phoneticPr fontId="2" type="noConversion"/>
  </si>
  <si>
    <t>U14.1</t>
    <phoneticPr fontId="2" type="noConversion"/>
  </si>
  <si>
    <t>U14.2</t>
    <phoneticPr fontId="2" type="noConversion"/>
  </si>
  <si>
    <t>U18</t>
    <phoneticPr fontId="2" type="noConversion"/>
  </si>
  <si>
    <t>U18.2</t>
    <phoneticPr fontId="2" type="noConversion"/>
  </si>
  <si>
    <t>U18.1</t>
    <phoneticPr fontId="2" type="noConversion"/>
  </si>
  <si>
    <t>U9.2</t>
  </si>
  <si>
    <t>U19</t>
    <phoneticPr fontId="2" type="noConversion"/>
  </si>
  <si>
    <t>U19.1</t>
    <phoneticPr fontId="2" type="noConversion"/>
  </si>
  <si>
    <t>U19.2</t>
  </si>
  <si>
    <t>함수발생기</t>
    <phoneticPr fontId="2" type="noConversion"/>
  </si>
  <si>
    <t>제어기 변수 시험 &gt;&gt; 입력전압과 입력전류 가상으로 생성하여 제어변수 동작 확인</t>
    <phoneticPr fontId="2" type="noConversion"/>
  </si>
  <si>
    <t>Pre-Charge, Soft Start, Control Mode, Fault Mode(소프트웨어 및 하드웨어 Protection이 포함되어야 한다)</t>
    <phoneticPr fontId="2" type="noConversion"/>
  </si>
  <si>
    <t>DSP가 ADC를 입력받아서 실제값으로 변환하는게 제대로 이뤄지는지 확인 하기 위한 시험.</t>
    <phoneticPr fontId="2" type="noConversion"/>
  </si>
  <si>
    <t>GPIO 할당된 기능을 제어하여 동작 여부 확인.</t>
    <phoneticPr fontId="2" type="noConversion"/>
  </si>
  <si>
    <t>각 통신 별 동작 하는지 확인. RS232나 485는 HFI참조하여도 좋고 CAN은 멀티 구성할때 규약 정리해둔거 참고해서 시험, 동기화는 입출력만 확인.</t>
    <phoneticPr fontId="2" type="noConversion"/>
  </si>
  <si>
    <t>제어전압 측정하고 기록</t>
    <phoneticPr fontId="2" type="noConversion"/>
  </si>
  <si>
    <t>릴레이 동작 여부 확인.</t>
    <phoneticPr fontId="2" type="noConversion"/>
  </si>
  <si>
    <t>FAN 제어하여 확인</t>
    <phoneticPr fontId="2" type="noConversion"/>
  </si>
  <si>
    <t>DAC 이용하여 출력하고, EasyDSP 이용하여 어떤 변수 확인 할 지 제어</t>
    <phoneticPr fontId="2" type="noConversion"/>
  </si>
  <si>
    <t>제어 시퀀스는 가상으로 하 되 각각 상황에 맞게 변화 할 수 있도록 EasyDSP로 제어 하고 확인</t>
    <phoneticPr fontId="2" type="noConversion"/>
  </si>
  <si>
    <t>측정 및 기록, ADC에 들어갈 전압은 함수 발생기로 간단하게 전달 할 수 있도록 조치</t>
    <phoneticPr fontId="2" type="noConversion"/>
  </si>
  <si>
    <t>Easy DSP로 제어. 출력 신호는 LED를 이용하면 되지만 input 시험은 단순히 스위치로 하면 위험 할 수 있으므로 좀더 고민.</t>
    <phoneticPr fontId="2" type="noConversion"/>
  </si>
  <si>
    <t>RS232와 RS485 &gt;&gt; HFI나 REG의 프로토콜 참조해서 소프트웨어적으로 출력 시험</t>
    <phoneticPr fontId="2" type="noConversion"/>
  </si>
  <si>
    <t>CAN</t>
    <phoneticPr fontId="2" type="noConversion"/>
  </si>
  <si>
    <t>원래 프로토콜 참조해서 통신 확인.</t>
    <phoneticPr fontId="2" type="noConversion"/>
  </si>
  <si>
    <t>A phase PWM 출력 (1,3)</t>
    <phoneticPr fontId="2" type="noConversion"/>
  </si>
  <si>
    <t>A phase PWM 출력 (4,2)</t>
    <phoneticPr fontId="2" type="noConversion"/>
  </si>
  <si>
    <t>B phase PWM 출력 (1,3)</t>
    <phoneticPr fontId="2" type="noConversion"/>
  </si>
  <si>
    <t>B phase PWM 출력 (4,2)</t>
    <phoneticPr fontId="2" type="noConversion"/>
  </si>
  <si>
    <t>C phase PWM 출력 (4,2)</t>
    <phoneticPr fontId="2" type="noConversion"/>
  </si>
  <si>
    <t>C phase PWM 출력 (1,3)</t>
    <phoneticPr fontId="2" type="noConversion"/>
  </si>
  <si>
    <t>A phase PWM FAULT</t>
    <phoneticPr fontId="2" type="noConversion"/>
  </si>
  <si>
    <t>B phase PWM FAULT</t>
    <phoneticPr fontId="2" type="noConversion"/>
  </si>
  <si>
    <t>C phase PWM FAULT</t>
    <phoneticPr fontId="2" type="noConversion"/>
  </si>
  <si>
    <t xml:space="preserve">PWM 출력 확인 및 FAULT출력 확인. </t>
    <phoneticPr fontId="2" type="noConversion"/>
  </si>
  <si>
    <t>PWM 출력은 오실로스코프 디퍼랜셜 프로브로 측정 하고 FAULT는 DSP에서 감지 여부나 10대1 프로브로 GATE 드라이버 출력 핀으로 LOW가 되는지 확인</t>
    <phoneticPr fontId="2" type="noConversion"/>
  </si>
  <si>
    <t>EasyDSP로 On Off하고 동작 여부 기록</t>
    <phoneticPr fontId="2" type="noConversion"/>
  </si>
  <si>
    <t>A phase FAN</t>
    <phoneticPr fontId="2" type="noConversion"/>
  </si>
  <si>
    <t>B phase FAN</t>
    <phoneticPr fontId="2" type="noConversion"/>
  </si>
  <si>
    <t>C phase FAN</t>
    <phoneticPr fontId="2" type="noConversion"/>
  </si>
  <si>
    <t>입력 전압</t>
    <phoneticPr fontId="2" type="noConversion"/>
  </si>
  <si>
    <t>입력 전류</t>
    <phoneticPr fontId="2" type="noConversion"/>
  </si>
  <si>
    <t>출력 전압</t>
    <phoneticPr fontId="2" type="noConversion"/>
  </si>
  <si>
    <t>출력 전류</t>
    <phoneticPr fontId="2" type="noConversion"/>
  </si>
  <si>
    <t>Mode</t>
    <phoneticPr fontId="2" type="noConversion"/>
  </si>
  <si>
    <t>진입 여부</t>
    <phoneticPr fontId="2" type="noConversion"/>
  </si>
  <si>
    <t>PreCharge</t>
    <phoneticPr fontId="2" type="noConversion"/>
  </si>
  <si>
    <t>Soft-Start</t>
    <phoneticPr fontId="2" type="noConversion"/>
  </si>
  <si>
    <t>PI control</t>
    <phoneticPr fontId="2" type="noConversion"/>
  </si>
  <si>
    <t>Fault</t>
    <phoneticPr fontId="2" type="noConversion"/>
  </si>
  <si>
    <t>Grid AB</t>
    <phoneticPr fontId="2" type="noConversion"/>
  </si>
  <si>
    <t>Grid BC</t>
    <phoneticPr fontId="2" type="noConversion"/>
  </si>
  <si>
    <t>Grid CA</t>
    <phoneticPr fontId="2" type="noConversion"/>
  </si>
  <si>
    <t>Inverter AB</t>
    <phoneticPr fontId="2" type="noConversion"/>
  </si>
  <si>
    <t>Inverter BC</t>
    <phoneticPr fontId="2" type="noConversion"/>
  </si>
  <si>
    <t>Inverter CA</t>
    <phoneticPr fontId="2" type="noConversion"/>
  </si>
  <si>
    <t>I_A</t>
    <phoneticPr fontId="2" type="noConversion"/>
  </si>
  <si>
    <t>I_B</t>
    <phoneticPr fontId="2" type="noConversion"/>
  </si>
  <si>
    <t>I_C</t>
    <phoneticPr fontId="2" type="noConversion"/>
  </si>
  <si>
    <t>Grid P</t>
    <phoneticPr fontId="2" type="noConversion"/>
  </si>
  <si>
    <t>Grid N</t>
    <phoneticPr fontId="2" type="noConversion"/>
  </si>
  <si>
    <t>Inverter P</t>
    <phoneticPr fontId="2" type="noConversion"/>
  </si>
  <si>
    <t>Inverter N</t>
    <phoneticPr fontId="2" type="noConversion"/>
  </si>
  <si>
    <t>I_P</t>
    <phoneticPr fontId="2" type="noConversion"/>
  </si>
  <si>
    <t>I_N</t>
    <phoneticPr fontId="2" type="noConversion"/>
  </si>
  <si>
    <t>Output인 경우 LED로 상태 등 띄우기.</t>
    <phoneticPr fontId="2" type="noConversion"/>
  </si>
  <si>
    <t>Input은 스위치로 눌러가면서 확인 할 것</t>
    <phoneticPr fontId="2" type="noConversion"/>
  </si>
  <si>
    <t>A phase Relay On / Off</t>
    <phoneticPr fontId="2" type="noConversion"/>
  </si>
  <si>
    <t>B phase Relay On / Off</t>
    <phoneticPr fontId="2" type="noConversion"/>
  </si>
  <si>
    <t>C phase Relay On / Off</t>
    <phoneticPr fontId="2" type="noConversion"/>
  </si>
  <si>
    <t>MC Relay On / Off</t>
    <phoneticPr fontId="2" type="noConversion"/>
  </si>
  <si>
    <t>DC P Relay On / Off</t>
    <phoneticPr fontId="2" type="noConversion"/>
  </si>
  <si>
    <t>DC M Relay On / Off</t>
    <phoneticPr fontId="2" type="noConversion"/>
  </si>
  <si>
    <t>동작여부</t>
    <phoneticPr fontId="2" type="noConversion"/>
  </si>
  <si>
    <t>이미지</t>
    <phoneticPr fontId="2" type="noConversion"/>
  </si>
  <si>
    <t>AC</t>
    <phoneticPr fontId="2" type="noConversion"/>
  </si>
  <si>
    <t>MC</t>
    <phoneticPr fontId="2" type="noConversion"/>
  </si>
  <si>
    <t>DC</t>
    <phoneticPr fontId="2" type="noConversion"/>
  </si>
  <si>
    <t>DC N Relay On / Off</t>
    <phoneticPr fontId="2" type="noConversion"/>
  </si>
  <si>
    <t>N phase Relay On / Off</t>
    <phoneticPr fontId="2" type="noConversion"/>
  </si>
  <si>
    <t xml:space="preserve">Vab, Vbc, Vca(선간전압) </t>
    <phoneticPr fontId="2" type="noConversion"/>
  </si>
  <si>
    <t>Vas, Vbs, Vcs (상전압)</t>
    <phoneticPr fontId="2" type="noConversion"/>
  </si>
  <si>
    <t xml:space="preserve">Ia, Ib, Ic(상 전류) </t>
    <phoneticPr fontId="2" type="noConversion"/>
  </si>
  <si>
    <t>pll_theta, Vas (Pll과 A 상전압)</t>
    <phoneticPr fontId="2" type="noConversion"/>
  </si>
  <si>
    <t>Vd, Vq, Valpha, Vbeta (입력전압 DQ 변환)</t>
    <phoneticPr fontId="2" type="noConversion"/>
  </si>
  <si>
    <t>Duty_alpha, Duty_beta, Duty_d, Duty_q (PWM출력 위한 DQ 역변환)</t>
    <phoneticPr fontId="2" type="noConversion"/>
  </si>
  <si>
    <t>ma, mb, mc (전압 지령)</t>
    <phoneticPr fontId="2" type="noConversion"/>
  </si>
  <si>
    <t>계산치</t>
    <phoneticPr fontId="2" type="noConversion"/>
  </si>
  <si>
    <t>실측치</t>
    <phoneticPr fontId="2" type="noConversion"/>
  </si>
  <si>
    <t>Output</t>
    <phoneticPr fontId="2" type="noConversion"/>
  </si>
  <si>
    <t>Input</t>
    <phoneticPr fontId="2" type="noConversion"/>
  </si>
  <si>
    <t>3상 슬라이드 물려서 50V부터 가변하면서 경부하 연결 후 각 ADC 포인트 확인. 스위칭 없이 진행해야 한다.</t>
    <phoneticPr fontId="2" type="noConversion"/>
  </si>
  <si>
    <t>프로브</t>
    <phoneticPr fontId="2" type="noConversion"/>
  </si>
  <si>
    <t>DSP</t>
    <phoneticPr fontId="2" type="noConversion"/>
  </si>
  <si>
    <t>고정 조건 : 저항부하</t>
    <phoneticPr fontId="2" type="noConversion"/>
  </si>
  <si>
    <t>RS232</t>
    <phoneticPr fontId="2" type="noConversion"/>
  </si>
  <si>
    <t>정상 통신</t>
    <phoneticPr fontId="2" type="noConversion"/>
  </si>
  <si>
    <t>CRC 에러</t>
    <phoneticPr fontId="2" type="noConversion"/>
  </si>
  <si>
    <t>헤더 에러</t>
    <phoneticPr fontId="2" type="noConversion"/>
  </si>
  <si>
    <t>함수 발생기 사용하여 각 증폭기 +부분에 물려서 1.5~1.7V사이의 전압 걸어 프로텍션 발생 확인</t>
    <phoneticPr fontId="2" type="noConversion"/>
  </si>
  <si>
    <t>VDC+</t>
    <phoneticPr fontId="2" type="noConversion"/>
  </si>
  <si>
    <t>OV 발생 전압</t>
    <phoneticPr fontId="2" type="noConversion"/>
  </si>
  <si>
    <t>VDC-</t>
    <phoneticPr fontId="2" type="noConversion"/>
  </si>
  <si>
    <t>IDC+</t>
    <phoneticPr fontId="2" type="noConversion"/>
  </si>
  <si>
    <t>IDC-</t>
    <phoneticPr fontId="2" type="noConversion"/>
  </si>
  <si>
    <t>OC 발생 전류</t>
    <phoneticPr fontId="2" type="noConversion"/>
  </si>
  <si>
    <t>RS485</t>
    <phoneticPr fontId="2" type="noConversion"/>
  </si>
  <si>
    <t>통신 확인</t>
    <phoneticPr fontId="2" type="noConversion"/>
  </si>
  <si>
    <t>Sync</t>
    <phoneticPr fontId="2" type="noConversion"/>
  </si>
  <si>
    <t>동기화</t>
    <phoneticPr fontId="2" type="noConversion"/>
  </si>
  <si>
    <t>ADC &gt; 실제 Scale</t>
    <phoneticPr fontId="2" type="noConversion"/>
  </si>
  <si>
    <t>DSP에서 읽은 값</t>
    <phoneticPr fontId="2" type="noConversion"/>
  </si>
  <si>
    <t>DSP 입력</t>
    <phoneticPr fontId="2" type="noConversion"/>
  </si>
  <si>
    <t>각 포인트의 실제 프로브 측정 값</t>
    <phoneticPr fontId="2" type="noConversion"/>
  </si>
  <si>
    <t>DSP ADS 읽기 전의 최종 입력 전압</t>
    <phoneticPr fontId="2" type="noConversion"/>
  </si>
  <si>
    <t>E_ENPWM</t>
    <phoneticPr fontId="2" type="noConversion"/>
  </si>
  <si>
    <t>E_FLTA</t>
    <phoneticPr fontId="2" type="noConversion"/>
  </si>
  <si>
    <t>E_FLTB</t>
    <phoneticPr fontId="2" type="noConversion"/>
  </si>
  <si>
    <t>E_FLTC</t>
    <phoneticPr fontId="2" type="noConversion"/>
  </si>
  <si>
    <t>E_GRST</t>
    <phoneticPr fontId="2" type="noConversion"/>
  </si>
  <si>
    <t>E_RDYA</t>
    <phoneticPr fontId="2" type="noConversion"/>
  </si>
  <si>
    <t>E_RDYB</t>
    <phoneticPr fontId="2" type="noConversion"/>
  </si>
  <si>
    <t>E_RDYC</t>
    <phoneticPr fontId="2" type="noConversion"/>
  </si>
  <si>
    <t>OV_VDC1+</t>
    <phoneticPr fontId="2" type="noConversion"/>
  </si>
  <si>
    <t>OV_VDC1 -</t>
    <phoneticPr fontId="2" type="noConversion"/>
  </si>
  <si>
    <t>OC_IDC+</t>
    <phoneticPr fontId="2" type="noConversion"/>
  </si>
  <si>
    <t>OC_IDC -</t>
    <phoneticPr fontId="2" type="noConversion"/>
  </si>
  <si>
    <t>E_MAINRY</t>
    <phoneticPr fontId="2" type="noConversion"/>
  </si>
  <si>
    <t>E_ASUBRY</t>
  </si>
  <si>
    <t>E_BSUBRY</t>
    <phoneticPr fontId="2" type="noConversion"/>
  </si>
  <si>
    <t>E_CSUBRY</t>
    <phoneticPr fontId="2" type="noConversion"/>
  </si>
  <si>
    <t>E_POUTRY</t>
    <phoneticPr fontId="2" type="noConversion"/>
  </si>
  <si>
    <t>E_MOUTRY</t>
    <phoneticPr fontId="2" type="noConversion"/>
  </si>
  <si>
    <t>E_NOUTRY</t>
    <phoneticPr fontId="2" type="noConversion"/>
  </si>
  <si>
    <t>E_FANA</t>
  </si>
  <si>
    <t>E_FANB</t>
    <phoneticPr fontId="2" type="noConversion"/>
  </si>
  <si>
    <t>E_FANC</t>
    <phoneticPr fontId="2" type="noConversion"/>
  </si>
  <si>
    <t>E_NSUBRY</t>
    <phoneticPr fontId="2" type="noConversion"/>
  </si>
  <si>
    <t>SPARE_OUT1</t>
    <phoneticPr fontId="2" type="noConversion"/>
  </si>
  <si>
    <t>SPARE_OUT2</t>
  </si>
  <si>
    <t>SPARE_OUT3</t>
  </si>
  <si>
    <t>동작 여부</t>
    <phoneticPr fontId="2" type="noConversion"/>
  </si>
  <si>
    <t>인식여부</t>
    <phoneticPr fontId="2" type="noConversion"/>
  </si>
  <si>
    <t>마스터와 슬레이브의 PWM신호, Sync 신호를 스코프로 확인</t>
    <phoneticPr fontId="2" type="noConversion"/>
  </si>
  <si>
    <t>ADC * 0.346274 - 709.169055;</t>
    <phoneticPr fontId="2" type="noConversion"/>
  </si>
  <si>
    <t>ADC</t>
    <phoneticPr fontId="2" type="noConversion"/>
  </si>
  <si>
    <t>I_A_row * 0.009747 - 20.310874</t>
    <phoneticPr fontId="2" type="noConversion"/>
  </si>
  <si>
    <t>VDC1_P_row * 0.20752</t>
    <phoneticPr fontId="2" type="noConversion"/>
  </si>
  <si>
    <t>I_P_row * 0.00387 - 7.823987</t>
    <phoneticPr fontId="2" type="noConversion"/>
  </si>
  <si>
    <t>DAC로 출력하여 비교</t>
    <phoneticPr fontId="2" type="noConversion"/>
  </si>
  <si>
    <t>ma, mb, mc (전압지령)</t>
    <phoneticPr fontId="2" type="noConversion"/>
  </si>
  <si>
    <t>PWM 출력 (TTL level)</t>
    <phoneticPr fontId="2" type="noConversion"/>
  </si>
  <si>
    <t>기존 NPC로 진행</t>
    <phoneticPr fontId="2" type="noConversion"/>
  </si>
  <si>
    <t>23NPC기준으로 진행</t>
    <phoneticPr fontId="2" type="noConversion"/>
  </si>
  <si>
    <t>23NPC로 진행</t>
    <phoneticPr fontId="2" type="noConversion"/>
  </si>
  <si>
    <t>CPS로 진행</t>
    <phoneticPr fontId="2" type="noConversion"/>
  </si>
  <si>
    <t>오차율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</si>
</sst>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8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42" xfId="0" applyBorder="1"/>
    <xf numFmtId="0" fontId="0" fillId="0" borderId="2" xfId="0" applyBorder="1"/>
    <xf numFmtId="0" fontId="0" fillId="0" borderId="43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4" xfId="0" applyBorder="1"/>
    <xf numFmtId="0" fontId="0" fillId="0" borderId="7" xfId="0" applyBorder="1"/>
    <xf numFmtId="0" fontId="0" fillId="0" borderId="41" xfId="0" applyBorder="1"/>
    <xf numFmtId="0" fontId="0" fillId="0" borderId="9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3" fillId="0" borderId="4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40" xfId="1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4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0" borderId="40" xfId="0" applyNumberFormat="1" applyBorder="1" applyAlignment="1">
      <alignment horizontal="center"/>
    </xf>
    <xf numFmtId="176" fontId="0" fillId="0" borderId="51" xfId="0" applyNumberFormat="1" applyBorder="1" applyAlignment="1">
      <alignment horizontal="center"/>
    </xf>
    <xf numFmtId="176" fontId="0" fillId="0" borderId="41" xfId="0" applyNumberFormat="1" applyBorder="1" applyAlignment="1">
      <alignment horizontal="center"/>
    </xf>
    <xf numFmtId="176" fontId="0" fillId="0" borderId="43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52" xfId="0" applyNumberForma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40" xfId="0" applyNumberFormat="1" applyBorder="1" applyAlignment="1">
      <alignment horizontal="center" vertical="center"/>
    </xf>
    <xf numFmtId="176" fontId="0" fillId="0" borderId="51" xfId="0" applyNumberFormat="1" applyBorder="1" applyAlignment="1">
      <alignment horizontal="center" vertical="center"/>
    </xf>
    <xf numFmtId="176" fontId="0" fillId="0" borderId="41" xfId="0" applyNumberFormat="1" applyBorder="1" applyAlignment="1">
      <alignment horizontal="center" vertical="center"/>
    </xf>
    <xf numFmtId="0" fontId="4" fillId="0" borderId="0" xfId="0" applyFont="1"/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표준" xfId="0" builtinId="0"/>
    <cellStyle name="표준 4" xfId="1" xr:uid="{00000000-0005-0000-0000-000001000000}"/>
  </cellStyles>
  <dxfs count="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6</xdr:row>
      <xdr:rowOff>30480</xdr:rowOff>
    </xdr:from>
    <xdr:to>
      <xdr:col>12</xdr:col>
      <xdr:colOff>620334</xdr:colOff>
      <xdr:row>22</xdr:row>
      <xdr:rowOff>55245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AB18D10-A0B0-D41F-C737-1E648B06A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325880"/>
          <a:ext cx="8110794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</xdr:colOff>
      <xdr:row>3</xdr:row>
      <xdr:rowOff>125730</xdr:rowOff>
    </xdr:from>
    <xdr:to>
      <xdr:col>17</xdr:col>
      <xdr:colOff>8023</xdr:colOff>
      <xdr:row>29</xdr:row>
      <xdr:rowOff>50036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BF8C529-BE12-3C78-9983-F4F26139E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3780" y="796290"/>
          <a:ext cx="4679083" cy="5745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opLeftCell="A19" zoomScaleNormal="100" workbookViewId="0">
      <selection activeCell="B25" sqref="B25:M42"/>
    </sheetView>
  </sheetViews>
  <sheetFormatPr defaultRowHeight="17.399999999999999"/>
  <sheetData>
    <row r="1" spans="1:25">
      <c r="A1" t="s">
        <v>39</v>
      </c>
    </row>
    <row r="2" spans="1:25">
      <c r="A2" t="s">
        <v>47</v>
      </c>
    </row>
    <row r="3" spans="1:25">
      <c r="A3" t="s">
        <v>181</v>
      </c>
    </row>
    <row r="4" spans="1:25" ht="18" thickBot="1"/>
    <row r="5" spans="1:25" ht="18" thickBot="1">
      <c r="B5" s="63" t="s">
        <v>109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5"/>
      <c r="N5" s="63" t="s">
        <v>110</v>
      </c>
      <c r="O5" s="64"/>
      <c r="P5" s="64"/>
      <c r="Q5" s="64"/>
      <c r="R5" s="64"/>
      <c r="S5" s="64"/>
      <c r="T5" s="64"/>
      <c r="U5" s="64"/>
      <c r="V5" s="64"/>
      <c r="W5" s="64"/>
      <c r="X5" s="64"/>
      <c r="Y5" s="65"/>
    </row>
    <row r="6" spans="1:25">
      <c r="B6" s="66" t="s">
        <v>103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8"/>
      <c r="N6" s="66" t="s">
        <v>103</v>
      </c>
      <c r="O6" s="67"/>
      <c r="P6" s="67"/>
      <c r="Q6" s="67"/>
      <c r="R6" s="67"/>
      <c r="S6" s="67"/>
      <c r="T6" s="67"/>
      <c r="U6" s="67"/>
      <c r="V6" s="67"/>
      <c r="W6" s="67"/>
      <c r="X6" s="67"/>
      <c r="Y6" s="68"/>
    </row>
    <row r="7" spans="1:25">
      <c r="B7" s="69"/>
      <c r="C7" s="70"/>
      <c r="D7" s="70"/>
      <c r="E7" s="70"/>
      <c r="F7" s="70"/>
      <c r="G7" s="70"/>
      <c r="H7" s="70"/>
      <c r="I7" s="70"/>
      <c r="J7" s="70"/>
      <c r="K7" s="70"/>
      <c r="L7" s="70"/>
      <c r="M7" s="71"/>
      <c r="N7" s="69"/>
      <c r="O7" s="70"/>
      <c r="P7" s="70"/>
      <c r="Q7" s="70"/>
      <c r="R7" s="70"/>
      <c r="S7" s="70"/>
      <c r="T7" s="70"/>
      <c r="U7" s="70"/>
      <c r="V7" s="70"/>
      <c r="W7" s="70"/>
      <c r="X7" s="70"/>
      <c r="Y7" s="71"/>
    </row>
    <row r="8" spans="1:25">
      <c r="B8" s="69"/>
      <c r="C8" s="70"/>
      <c r="D8" s="70"/>
      <c r="E8" s="70"/>
      <c r="F8" s="70"/>
      <c r="G8" s="70"/>
      <c r="H8" s="70"/>
      <c r="I8" s="70"/>
      <c r="J8" s="70"/>
      <c r="K8" s="70"/>
      <c r="L8" s="70"/>
      <c r="M8" s="71"/>
      <c r="N8" s="69"/>
      <c r="O8" s="70"/>
      <c r="P8" s="70"/>
      <c r="Q8" s="70"/>
      <c r="R8" s="70"/>
      <c r="S8" s="70"/>
      <c r="T8" s="70"/>
      <c r="U8" s="70"/>
      <c r="V8" s="70"/>
      <c r="W8" s="70"/>
      <c r="X8" s="70"/>
      <c r="Y8" s="71"/>
    </row>
    <row r="9" spans="1:25">
      <c r="B9" s="69"/>
      <c r="C9" s="70"/>
      <c r="D9" s="70"/>
      <c r="E9" s="70"/>
      <c r="F9" s="70"/>
      <c r="G9" s="70"/>
      <c r="H9" s="70"/>
      <c r="I9" s="70"/>
      <c r="J9" s="70"/>
      <c r="K9" s="70"/>
      <c r="L9" s="70"/>
      <c r="M9" s="71"/>
      <c r="N9" s="69"/>
      <c r="O9" s="70"/>
      <c r="P9" s="70"/>
      <c r="Q9" s="70"/>
      <c r="R9" s="70"/>
      <c r="S9" s="70"/>
      <c r="T9" s="70"/>
      <c r="U9" s="70"/>
      <c r="V9" s="70"/>
      <c r="W9" s="70"/>
      <c r="X9" s="70"/>
      <c r="Y9" s="71"/>
    </row>
    <row r="10" spans="1:25">
      <c r="B10" s="69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1"/>
      <c r="N10" s="69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1"/>
    </row>
    <row r="11" spans="1:25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1"/>
      <c r="N11" s="69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1"/>
    </row>
    <row r="12" spans="1:25"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1"/>
      <c r="N12" s="69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1"/>
    </row>
    <row r="13" spans="1:25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1"/>
      <c r="N13" s="69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1"/>
    </row>
    <row r="14" spans="1:25">
      <c r="B14" s="69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1"/>
      <c r="N14" s="69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1"/>
    </row>
    <row r="15" spans="1:25">
      <c r="B15" s="69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1"/>
      <c r="N15" s="69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1"/>
    </row>
    <row r="16" spans="1:25">
      <c r="B16" s="69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1"/>
      <c r="N16" s="69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1"/>
    </row>
    <row r="17" spans="2:25">
      <c r="B17" s="69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1"/>
      <c r="N17" s="69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1"/>
    </row>
    <row r="18" spans="2:25">
      <c r="B18" s="69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1"/>
      <c r="N18" s="69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1"/>
    </row>
    <row r="19" spans="2:25">
      <c r="B19" s="69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1"/>
      <c r="N19" s="69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1"/>
    </row>
    <row r="20" spans="2:25">
      <c r="B20" s="69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1"/>
      <c r="N20" s="69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1"/>
    </row>
    <row r="21" spans="2:25">
      <c r="B21" s="69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69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1"/>
    </row>
    <row r="22" spans="2:25"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1"/>
      <c r="N22" s="69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1"/>
    </row>
    <row r="23" spans="2:25" ht="18" thickBot="1">
      <c r="B23" s="72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4"/>
      <c r="N23" s="72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4"/>
    </row>
    <row r="24" spans="2:25" ht="18" thickBot="1">
      <c r="B24" s="63" t="s">
        <v>111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5"/>
      <c r="N24" s="63" t="s">
        <v>112</v>
      </c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5"/>
    </row>
    <row r="25" spans="2:25">
      <c r="B25" s="66" t="s">
        <v>103</v>
      </c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8"/>
      <c r="N25" s="66" t="s">
        <v>103</v>
      </c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8"/>
    </row>
    <row r="26" spans="2:25">
      <c r="B26" s="69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1"/>
      <c r="N26" s="69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1"/>
    </row>
    <row r="27" spans="2:25">
      <c r="B27" s="69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1"/>
      <c r="N27" s="69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1"/>
    </row>
    <row r="28" spans="2:25">
      <c r="B28" s="69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1"/>
      <c r="N28" s="69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1"/>
    </row>
    <row r="29" spans="2:25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1"/>
      <c r="N29" s="69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1"/>
    </row>
    <row r="30" spans="2:25">
      <c r="B30" s="69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1"/>
      <c r="N30" s="69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1"/>
    </row>
    <row r="31" spans="2:25">
      <c r="B31" s="69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1"/>
      <c r="N31" s="69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1"/>
    </row>
    <row r="32" spans="2:25">
      <c r="B32" s="69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1"/>
      <c r="N32" s="69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1"/>
    </row>
    <row r="33" spans="2:25">
      <c r="B33" s="69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1"/>
      <c r="N33" s="69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1"/>
    </row>
    <row r="34" spans="2:25">
      <c r="B34" s="69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69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1"/>
    </row>
    <row r="35" spans="2:25">
      <c r="B35" s="69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1"/>
      <c r="N35" s="69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1"/>
    </row>
    <row r="36" spans="2:25">
      <c r="B36" s="69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1"/>
      <c r="N36" s="69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1"/>
    </row>
    <row r="37" spans="2:25">
      <c r="B37" s="69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1"/>
      <c r="N37" s="69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1"/>
    </row>
    <row r="38" spans="2:25">
      <c r="B38" s="69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1"/>
      <c r="N38" s="69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1"/>
    </row>
    <row r="39" spans="2:25">
      <c r="B39" s="69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1"/>
      <c r="N39" s="69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1"/>
    </row>
    <row r="40" spans="2:25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1"/>
      <c r="N40" s="69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1"/>
    </row>
    <row r="41" spans="2:25">
      <c r="B41" s="69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1"/>
      <c r="N41" s="69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1"/>
    </row>
    <row r="42" spans="2:25" ht="18" thickBot="1">
      <c r="B42" s="72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4"/>
      <c r="N42" s="72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4"/>
    </row>
    <row r="43" spans="2:25" ht="18" thickBot="1">
      <c r="B43" s="63" t="s">
        <v>113</v>
      </c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5"/>
      <c r="N43" s="63" t="s">
        <v>115</v>
      </c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5"/>
    </row>
    <row r="44" spans="2:25">
      <c r="B44" s="66" t="s">
        <v>103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8"/>
      <c r="N44" s="66" t="s">
        <v>103</v>
      </c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8"/>
    </row>
    <row r="45" spans="2:25">
      <c r="B45" s="69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69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1"/>
    </row>
    <row r="46" spans="2:25">
      <c r="B46" s="69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69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1"/>
    </row>
    <row r="47" spans="2:25">
      <c r="B47" s="69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69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1"/>
    </row>
    <row r="48" spans="2:25">
      <c r="B48" s="69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1"/>
      <c r="N48" s="69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1"/>
    </row>
    <row r="49" spans="2:25">
      <c r="B49" s="69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1"/>
      <c r="N49" s="69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1"/>
    </row>
    <row r="50" spans="2:25">
      <c r="B50" s="69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1"/>
      <c r="N50" s="69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1"/>
    </row>
    <row r="51" spans="2:25">
      <c r="B51" s="69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1"/>
      <c r="N51" s="69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1"/>
    </row>
    <row r="52" spans="2:25">
      <c r="B52" s="69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1"/>
      <c r="N52" s="69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1"/>
    </row>
    <row r="53" spans="2:25">
      <c r="B53" s="69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1"/>
      <c r="N53" s="69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1"/>
    </row>
    <row r="54" spans="2:25">
      <c r="B54" s="69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1"/>
      <c r="N54" s="69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1"/>
    </row>
    <row r="55" spans="2:25">
      <c r="B55" s="69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1"/>
      <c r="N55" s="69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1"/>
    </row>
    <row r="56" spans="2:25">
      <c r="B56" s="69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69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1"/>
    </row>
    <row r="57" spans="2:25">
      <c r="B57" s="69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1"/>
      <c r="N57" s="69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1"/>
    </row>
    <row r="58" spans="2:25">
      <c r="B58" s="69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1"/>
      <c r="N58" s="69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1"/>
    </row>
    <row r="59" spans="2:25">
      <c r="B59" s="69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1"/>
      <c r="N59" s="69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1"/>
    </row>
    <row r="60" spans="2:25">
      <c r="B60" s="69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1"/>
      <c r="N60" s="69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1"/>
    </row>
    <row r="61" spans="2:25" ht="18" thickBot="1">
      <c r="B61" s="72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4"/>
      <c r="N61" s="72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4"/>
    </row>
    <row r="62" spans="2:25" ht="18" thickBot="1">
      <c r="B62" s="63" t="s">
        <v>114</v>
      </c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  <c r="N62" s="63" t="s">
        <v>179</v>
      </c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5"/>
    </row>
    <row r="63" spans="2:25">
      <c r="B63" s="66" t="s">
        <v>103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8"/>
      <c r="N63" s="66" t="s">
        <v>103</v>
      </c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8"/>
    </row>
    <row r="64" spans="2:25">
      <c r="B64" s="69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1"/>
      <c r="N64" s="69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1"/>
    </row>
    <row r="65" spans="2:25">
      <c r="B65" s="69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1"/>
      <c r="N65" s="69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1"/>
    </row>
    <row r="66" spans="2:25">
      <c r="B66" s="69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1"/>
      <c r="N66" s="69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1"/>
    </row>
    <row r="67" spans="2:25">
      <c r="B67" s="69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1"/>
      <c r="N67" s="69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1"/>
    </row>
    <row r="68" spans="2:25">
      <c r="B68" s="69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1"/>
      <c r="N68" s="69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1"/>
    </row>
    <row r="69" spans="2:25">
      <c r="B69" s="69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1"/>
      <c r="N69" s="69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1"/>
    </row>
    <row r="70" spans="2:25">
      <c r="B70" s="69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1"/>
      <c r="N70" s="69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1"/>
    </row>
    <row r="71" spans="2:25">
      <c r="B71" s="69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1"/>
      <c r="N71" s="69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1"/>
    </row>
    <row r="72" spans="2:25">
      <c r="B72" s="69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1"/>
      <c r="N72" s="69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1"/>
    </row>
    <row r="73" spans="2:25">
      <c r="B73" s="69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1"/>
      <c r="N73" s="69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1"/>
    </row>
    <row r="74" spans="2:25">
      <c r="B74" s="69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1"/>
      <c r="N74" s="69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1"/>
    </row>
    <row r="75" spans="2:25">
      <c r="B75" s="69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1"/>
      <c r="N75" s="69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1"/>
    </row>
    <row r="76" spans="2:25">
      <c r="B76" s="69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1"/>
      <c r="N76" s="69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1"/>
    </row>
    <row r="77" spans="2:25">
      <c r="B77" s="69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1"/>
      <c r="N77" s="69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1"/>
    </row>
    <row r="78" spans="2:25">
      <c r="B78" s="69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1"/>
      <c r="N78" s="69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1"/>
    </row>
    <row r="79" spans="2:25">
      <c r="B79" s="69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1"/>
      <c r="N79" s="69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1"/>
    </row>
    <row r="80" spans="2:25" ht="18" thickBot="1">
      <c r="B80" s="72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4"/>
      <c r="N80" s="72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4"/>
    </row>
    <row r="81" spans="2:13" ht="18" thickBot="1">
      <c r="B81" s="63" t="s">
        <v>180</v>
      </c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5"/>
    </row>
    <row r="82" spans="2:13">
      <c r="B82" s="66" t="s">
        <v>103</v>
      </c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8"/>
    </row>
    <row r="83" spans="2:13">
      <c r="B83" s="69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1"/>
    </row>
    <row r="84" spans="2:13">
      <c r="B84" s="69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1"/>
    </row>
    <row r="85" spans="2:13">
      <c r="B85" s="69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1"/>
    </row>
    <row r="86" spans="2:13">
      <c r="B86" s="69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1"/>
    </row>
    <row r="87" spans="2:13">
      <c r="B87" s="69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1"/>
    </row>
    <row r="88" spans="2:13">
      <c r="B88" s="69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1"/>
    </row>
    <row r="89" spans="2:13">
      <c r="B89" s="69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1"/>
    </row>
    <row r="90" spans="2:13">
      <c r="B90" s="69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1"/>
    </row>
    <row r="91" spans="2:13">
      <c r="B91" s="69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1"/>
    </row>
    <row r="92" spans="2:13">
      <c r="B92" s="69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1"/>
    </row>
    <row r="93" spans="2:13">
      <c r="B93" s="69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1"/>
    </row>
    <row r="94" spans="2:13">
      <c r="B94" s="69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1"/>
    </row>
    <row r="95" spans="2:13">
      <c r="B95" s="69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1"/>
    </row>
    <row r="96" spans="2:13">
      <c r="B96" s="69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1"/>
    </row>
    <row r="97" spans="2:13">
      <c r="B97" s="69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1"/>
    </row>
    <row r="98" spans="2:13">
      <c r="B98" s="69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1"/>
    </row>
    <row r="99" spans="2:13" ht="18" thickBot="1">
      <c r="B99" s="72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4"/>
    </row>
  </sheetData>
  <mergeCells count="18">
    <mergeCell ref="B81:M81"/>
    <mergeCell ref="B82:M99"/>
    <mergeCell ref="B62:M62"/>
    <mergeCell ref="B63:M80"/>
    <mergeCell ref="N62:Y62"/>
    <mergeCell ref="N63:Y80"/>
    <mergeCell ref="B25:M42"/>
    <mergeCell ref="N25:Y42"/>
    <mergeCell ref="B43:M43"/>
    <mergeCell ref="N43:Y43"/>
    <mergeCell ref="B44:M61"/>
    <mergeCell ref="N44:Y61"/>
    <mergeCell ref="B5:M5"/>
    <mergeCell ref="B6:M23"/>
    <mergeCell ref="N5:Y5"/>
    <mergeCell ref="N6:Y23"/>
    <mergeCell ref="B24:M24"/>
    <mergeCell ref="N24:Y24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40"/>
  <sheetViews>
    <sheetView zoomScaleNormal="100" workbookViewId="0">
      <selection activeCell="A11" sqref="A11"/>
    </sheetView>
  </sheetViews>
  <sheetFormatPr defaultRowHeight="17.399999999999999"/>
  <sheetData>
    <row r="1" spans="1:25">
      <c r="A1" t="s">
        <v>128</v>
      </c>
    </row>
    <row r="2" spans="1:25" ht="18" thickBot="1"/>
    <row r="3" spans="1:25" ht="18" thickBot="1">
      <c r="B3" s="63" t="s">
        <v>129</v>
      </c>
      <c r="C3" s="64"/>
      <c r="D3" s="64"/>
      <c r="E3" s="64"/>
      <c r="F3" s="64"/>
      <c r="G3" s="64"/>
      <c r="H3" s="64"/>
      <c r="I3" s="64"/>
      <c r="J3" s="63" t="s">
        <v>130</v>
      </c>
      <c r="K3" s="65"/>
      <c r="L3" s="76"/>
      <c r="M3" s="77"/>
      <c r="N3" s="63" t="s">
        <v>131</v>
      </c>
      <c r="O3" s="64"/>
      <c r="P3" s="64"/>
      <c r="Q3" s="64"/>
      <c r="R3" s="64"/>
      <c r="S3" s="64"/>
      <c r="T3" s="64"/>
      <c r="U3" s="64"/>
      <c r="V3" s="63" t="s">
        <v>130</v>
      </c>
      <c r="W3" s="65"/>
      <c r="X3" s="76"/>
      <c r="Y3" s="77"/>
    </row>
    <row r="4" spans="1:25">
      <c r="B4" s="66" t="s">
        <v>103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8"/>
      <c r="N4" s="66" t="s">
        <v>103</v>
      </c>
      <c r="O4" s="67"/>
      <c r="P4" s="67"/>
      <c r="Q4" s="67"/>
      <c r="R4" s="67"/>
      <c r="S4" s="67"/>
      <c r="T4" s="67"/>
      <c r="U4" s="67"/>
      <c r="V4" s="67"/>
      <c r="W4" s="67"/>
      <c r="X4" s="67"/>
      <c r="Y4" s="68"/>
    </row>
    <row r="5" spans="1:25"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1"/>
      <c r="N5" s="69"/>
      <c r="O5" s="70"/>
      <c r="P5" s="70"/>
      <c r="Q5" s="70"/>
      <c r="R5" s="70"/>
      <c r="S5" s="70"/>
      <c r="T5" s="70"/>
      <c r="U5" s="70"/>
      <c r="V5" s="70"/>
      <c r="W5" s="70"/>
      <c r="X5" s="70"/>
      <c r="Y5" s="71"/>
    </row>
    <row r="6" spans="1:25">
      <c r="B6" s="69"/>
      <c r="C6" s="70"/>
      <c r="D6" s="70"/>
      <c r="E6" s="70"/>
      <c r="F6" s="70"/>
      <c r="G6" s="70"/>
      <c r="H6" s="70"/>
      <c r="I6" s="70"/>
      <c r="J6" s="70"/>
      <c r="K6" s="70"/>
      <c r="L6" s="70"/>
      <c r="M6" s="71"/>
      <c r="N6" s="69"/>
      <c r="O6" s="70"/>
      <c r="P6" s="70"/>
      <c r="Q6" s="70"/>
      <c r="R6" s="70"/>
      <c r="S6" s="70"/>
      <c r="T6" s="70"/>
      <c r="U6" s="70"/>
      <c r="V6" s="70"/>
      <c r="W6" s="70"/>
      <c r="X6" s="70"/>
      <c r="Y6" s="71"/>
    </row>
    <row r="7" spans="1:25">
      <c r="B7" s="69"/>
      <c r="C7" s="70"/>
      <c r="D7" s="70"/>
      <c r="E7" s="70"/>
      <c r="F7" s="70"/>
      <c r="G7" s="70"/>
      <c r="H7" s="70"/>
      <c r="I7" s="70"/>
      <c r="J7" s="70"/>
      <c r="K7" s="70"/>
      <c r="L7" s="70"/>
      <c r="M7" s="71"/>
      <c r="N7" s="69"/>
      <c r="O7" s="70"/>
      <c r="P7" s="70"/>
      <c r="Q7" s="70"/>
      <c r="R7" s="70"/>
      <c r="S7" s="70"/>
      <c r="T7" s="70"/>
      <c r="U7" s="70"/>
      <c r="V7" s="70"/>
      <c r="W7" s="70"/>
      <c r="X7" s="70"/>
      <c r="Y7" s="71"/>
    </row>
    <row r="8" spans="1:25">
      <c r="B8" s="69"/>
      <c r="C8" s="70"/>
      <c r="D8" s="70"/>
      <c r="E8" s="70"/>
      <c r="F8" s="70"/>
      <c r="G8" s="70"/>
      <c r="H8" s="70"/>
      <c r="I8" s="70"/>
      <c r="J8" s="70"/>
      <c r="K8" s="70"/>
      <c r="L8" s="70"/>
      <c r="M8" s="71"/>
      <c r="N8" s="69"/>
      <c r="O8" s="70"/>
      <c r="P8" s="70"/>
      <c r="Q8" s="70"/>
      <c r="R8" s="70"/>
      <c r="S8" s="70"/>
      <c r="T8" s="70"/>
      <c r="U8" s="70"/>
      <c r="V8" s="70"/>
      <c r="W8" s="70"/>
      <c r="X8" s="70"/>
      <c r="Y8" s="71"/>
    </row>
    <row r="9" spans="1:25">
      <c r="B9" s="69"/>
      <c r="C9" s="70"/>
      <c r="D9" s="70"/>
      <c r="E9" s="70"/>
      <c r="F9" s="70"/>
      <c r="G9" s="70"/>
      <c r="H9" s="70"/>
      <c r="I9" s="70"/>
      <c r="J9" s="70"/>
      <c r="K9" s="70"/>
      <c r="L9" s="70"/>
      <c r="M9" s="71"/>
      <c r="N9" s="69"/>
      <c r="O9" s="70"/>
      <c r="P9" s="70"/>
      <c r="Q9" s="70"/>
      <c r="R9" s="70"/>
      <c r="S9" s="70"/>
      <c r="T9" s="70"/>
      <c r="U9" s="70"/>
      <c r="V9" s="70"/>
      <c r="W9" s="70"/>
      <c r="X9" s="70"/>
      <c r="Y9" s="71"/>
    </row>
    <row r="10" spans="1:25">
      <c r="B10" s="69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1"/>
      <c r="N10" s="69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1"/>
    </row>
    <row r="11" spans="1:25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1"/>
      <c r="N11" s="69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1"/>
    </row>
    <row r="12" spans="1:25"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1"/>
      <c r="N12" s="69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1"/>
    </row>
    <row r="13" spans="1:25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1"/>
      <c r="N13" s="69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1"/>
    </row>
    <row r="14" spans="1:25">
      <c r="B14" s="69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1"/>
      <c r="N14" s="69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1"/>
    </row>
    <row r="15" spans="1:25">
      <c r="B15" s="69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1"/>
      <c r="N15" s="69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1"/>
    </row>
    <row r="16" spans="1:25">
      <c r="B16" s="69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1"/>
      <c r="N16" s="69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1"/>
    </row>
    <row r="17" spans="2:25">
      <c r="B17" s="69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1"/>
      <c r="N17" s="69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1"/>
    </row>
    <row r="18" spans="2:25">
      <c r="B18" s="69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1"/>
      <c r="N18" s="69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1"/>
    </row>
    <row r="19" spans="2:25">
      <c r="B19" s="69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1"/>
      <c r="N19" s="69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1"/>
    </row>
    <row r="20" spans="2:25">
      <c r="B20" s="69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1"/>
      <c r="N20" s="69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1"/>
    </row>
    <row r="21" spans="2:25" ht="18" thickBot="1">
      <c r="B21" s="72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4"/>
      <c r="N21" s="72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4"/>
    </row>
    <row r="22" spans="2:25" ht="18" thickBot="1">
      <c r="B22" s="63" t="s">
        <v>132</v>
      </c>
      <c r="C22" s="64"/>
      <c r="D22" s="64"/>
      <c r="E22" s="64"/>
      <c r="F22" s="64"/>
      <c r="G22" s="64"/>
      <c r="H22" s="64"/>
      <c r="I22" s="64"/>
      <c r="J22" s="63" t="s">
        <v>134</v>
      </c>
      <c r="K22" s="65"/>
      <c r="L22" s="76"/>
      <c r="M22" s="77"/>
      <c r="N22" s="63" t="s">
        <v>133</v>
      </c>
      <c r="O22" s="64"/>
      <c r="P22" s="64"/>
      <c r="Q22" s="64"/>
      <c r="R22" s="64"/>
      <c r="S22" s="64"/>
      <c r="T22" s="64"/>
      <c r="U22" s="64"/>
      <c r="V22" s="63" t="s">
        <v>134</v>
      </c>
      <c r="W22" s="65"/>
      <c r="X22" s="76"/>
      <c r="Y22" s="77"/>
    </row>
    <row r="23" spans="2:25">
      <c r="B23" s="66" t="s">
        <v>103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8"/>
      <c r="N23" s="66" t="s">
        <v>103</v>
      </c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8"/>
    </row>
    <row r="24" spans="2:25">
      <c r="B24" s="69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1"/>
      <c r="N24" s="69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1"/>
    </row>
    <row r="25" spans="2:25"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1"/>
      <c r="N25" s="69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1"/>
    </row>
    <row r="26" spans="2:25">
      <c r="B26" s="69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1"/>
      <c r="N26" s="69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1"/>
    </row>
    <row r="27" spans="2:25">
      <c r="B27" s="69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1"/>
      <c r="N27" s="69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1"/>
    </row>
    <row r="28" spans="2:25">
      <c r="B28" s="69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1"/>
      <c r="N28" s="69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1"/>
    </row>
    <row r="29" spans="2:25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1"/>
      <c r="N29" s="69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1"/>
    </row>
    <row r="30" spans="2:25">
      <c r="B30" s="69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1"/>
      <c r="N30" s="69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1"/>
    </row>
    <row r="31" spans="2:25">
      <c r="B31" s="69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1"/>
      <c r="N31" s="69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1"/>
    </row>
    <row r="32" spans="2:25">
      <c r="B32" s="69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1"/>
      <c r="N32" s="69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1"/>
    </row>
    <row r="33" spans="2:25">
      <c r="B33" s="69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1"/>
      <c r="N33" s="69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1"/>
    </row>
    <row r="34" spans="2:25">
      <c r="B34" s="69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69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1"/>
    </row>
    <row r="35" spans="2:25">
      <c r="B35" s="69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1"/>
      <c r="N35" s="69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1"/>
    </row>
    <row r="36" spans="2:25">
      <c r="B36" s="69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1"/>
      <c r="N36" s="69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1"/>
    </row>
    <row r="37" spans="2:25">
      <c r="B37" s="69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1"/>
      <c r="N37" s="69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1"/>
    </row>
    <row r="38" spans="2:25">
      <c r="B38" s="69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1"/>
      <c r="N38" s="69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1"/>
    </row>
    <row r="39" spans="2:25">
      <c r="B39" s="69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1"/>
      <c r="N39" s="69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1"/>
    </row>
    <row r="40" spans="2:25" ht="18" thickBot="1">
      <c r="B40" s="72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4"/>
      <c r="N40" s="72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4"/>
    </row>
  </sheetData>
  <mergeCells count="16">
    <mergeCell ref="B4:M21"/>
    <mergeCell ref="L3:M3"/>
    <mergeCell ref="J3:K3"/>
    <mergeCell ref="B3:I3"/>
    <mergeCell ref="N23:Y40"/>
    <mergeCell ref="B22:I22"/>
    <mergeCell ref="J22:K22"/>
    <mergeCell ref="L22:M22"/>
    <mergeCell ref="B23:M40"/>
    <mergeCell ref="X3:Y3"/>
    <mergeCell ref="N4:Y21"/>
    <mergeCell ref="N22:U22"/>
    <mergeCell ref="V22:W22"/>
    <mergeCell ref="X22:Y22"/>
    <mergeCell ref="N3:U3"/>
    <mergeCell ref="V3:W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4"/>
  <sheetViews>
    <sheetView workbookViewId="0">
      <selection activeCell="K29" sqref="K29"/>
    </sheetView>
  </sheetViews>
  <sheetFormatPr defaultRowHeight="17.399999999999999"/>
  <sheetData>
    <row r="1" spans="1:10">
      <c r="A1" t="s">
        <v>120</v>
      </c>
    </row>
    <row r="2" spans="1:10">
      <c r="A2" t="s">
        <v>123</v>
      </c>
    </row>
    <row r="3" spans="1:10">
      <c r="A3" t="s">
        <v>178</v>
      </c>
    </row>
    <row r="4" spans="1:10" ht="18" thickBot="1"/>
    <row r="5" spans="1:10">
      <c r="B5" s="78" t="s">
        <v>69</v>
      </c>
      <c r="C5" s="78" t="s">
        <v>79</v>
      </c>
      <c r="D5" s="13" t="s">
        <v>121</v>
      </c>
      <c r="E5" s="43"/>
      <c r="F5" s="44"/>
      <c r="G5" s="44"/>
      <c r="H5" s="44"/>
      <c r="I5" s="45"/>
      <c r="J5" t="s">
        <v>142</v>
      </c>
    </row>
    <row r="6" spans="1:10" ht="18" thickBot="1">
      <c r="B6" s="80"/>
      <c r="C6" s="79"/>
      <c r="D6" s="16" t="s">
        <v>141</v>
      </c>
      <c r="E6" s="47"/>
      <c r="F6" s="48"/>
      <c r="G6" s="48"/>
      <c r="H6" s="48"/>
      <c r="I6" s="49"/>
      <c r="J6" t="s">
        <v>143</v>
      </c>
    </row>
    <row r="7" spans="1:10">
      <c r="B7" s="80"/>
      <c r="C7" s="78" t="s">
        <v>80</v>
      </c>
      <c r="D7" s="13" t="s">
        <v>121</v>
      </c>
      <c r="E7" s="43"/>
      <c r="F7" s="44"/>
      <c r="G7" s="44"/>
      <c r="H7" s="44"/>
      <c r="I7" s="45"/>
    </row>
    <row r="8" spans="1:10" ht="18" thickBot="1">
      <c r="B8" s="80"/>
      <c r="C8" s="79"/>
      <c r="D8" s="16" t="s">
        <v>122</v>
      </c>
      <c r="E8" s="47"/>
      <c r="F8" s="48"/>
      <c r="G8" s="48"/>
      <c r="H8" s="48"/>
      <c r="I8" s="49"/>
    </row>
    <row r="9" spans="1:10">
      <c r="B9" s="80"/>
      <c r="C9" s="78" t="s">
        <v>81</v>
      </c>
      <c r="D9" s="13" t="s">
        <v>121</v>
      </c>
      <c r="E9" s="43"/>
      <c r="F9" s="44"/>
      <c r="G9" s="44"/>
      <c r="H9" s="44"/>
      <c r="I9" s="45"/>
    </row>
    <row r="10" spans="1:10" ht="18" thickBot="1">
      <c r="B10" s="80"/>
      <c r="C10" s="79"/>
      <c r="D10" s="16" t="s">
        <v>122</v>
      </c>
      <c r="E10" s="47"/>
      <c r="F10" s="48"/>
      <c r="G10" s="48"/>
      <c r="H10" s="48"/>
      <c r="I10" s="49"/>
    </row>
    <row r="11" spans="1:10">
      <c r="B11" s="80"/>
      <c r="C11" s="78" t="s">
        <v>82</v>
      </c>
      <c r="D11" s="13" t="s">
        <v>121</v>
      </c>
      <c r="E11" s="43"/>
      <c r="F11" s="44"/>
      <c r="G11" s="44"/>
      <c r="H11" s="44"/>
      <c r="I11" s="45"/>
    </row>
    <row r="12" spans="1:10" ht="18" thickBot="1">
      <c r="B12" s="80"/>
      <c r="C12" s="79"/>
      <c r="D12" s="16" t="s">
        <v>122</v>
      </c>
      <c r="E12" s="47"/>
      <c r="F12" s="48"/>
      <c r="G12" s="48"/>
      <c r="H12" s="48"/>
      <c r="I12" s="49"/>
    </row>
    <row r="13" spans="1:10">
      <c r="B13" s="80"/>
      <c r="C13" s="78" t="s">
        <v>83</v>
      </c>
      <c r="D13" s="13" t="s">
        <v>121</v>
      </c>
      <c r="E13" s="43"/>
      <c r="F13" s="44"/>
      <c r="G13" s="44"/>
      <c r="H13" s="44"/>
      <c r="I13" s="45"/>
    </row>
    <row r="14" spans="1:10" ht="18" thickBot="1">
      <c r="B14" s="80"/>
      <c r="C14" s="79"/>
      <c r="D14" s="16" t="s">
        <v>122</v>
      </c>
      <c r="E14" s="47"/>
      <c r="F14" s="48"/>
      <c r="G14" s="48"/>
      <c r="H14" s="48"/>
      <c r="I14" s="49"/>
    </row>
    <row r="15" spans="1:10">
      <c r="B15" s="80"/>
      <c r="C15" s="78" t="s">
        <v>84</v>
      </c>
      <c r="D15" s="13" t="s">
        <v>121</v>
      </c>
      <c r="E15" s="43"/>
      <c r="F15" s="44"/>
      <c r="G15" s="44"/>
      <c r="H15" s="44"/>
      <c r="I15" s="45"/>
    </row>
    <row r="16" spans="1:10" ht="18" thickBot="1">
      <c r="B16" s="79"/>
      <c r="C16" s="79"/>
      <c r="D16" s="16" t="s">
        <v>122</v>
      </c>
      <c r="E16" s="47"/>
      <c r="F16" s="48"/>
      <c r="G16" s="48"/>
      <c r="H16" s="48"/>
      <c r="I16" s="49"/>
    </row>
    <row r="17" spans="2:9">
      <c r="B17" s="78" t="s">
        <v>70</v>
      </c>
      <c r="C17" s="78" t="s">
        <v>85</v>
      </c>
      <c r="D17" s="13" t="s">
        <v>121</v>
      </c>
      <c r="E17" s="43"/>
      <c r="F17" s="44"/>
      <c r="G17" s="44"/>
      <c r="H17" s="44"/>
      <c r="I17" s="45"/>
    </row>
    <row r="18" spans="2:9" ht="18" thickBot="1">
      <c r="B18" s="80"/>
      <c r="C18" s="79"/>
      <c r="D18" s="16" t="s">
        <v>122</v>
      </c>
      <c r="E18" s="47"/>
      <c r="F18" s="48"/>
      <c r="G18" s="48"/>
      <c r="H18" s="48"/>
      <c r="I18" s="49"/>
    </row>
    <row r="19" spans="2:9">
      <c r="B19" s="80"/>
      <c r="C19" s="78" t="s">
        <v>86</v>
      </c>
      <c r="D19" s="13" t="s">
        <v>121</v>
      </c>
      <c r="E19" s="43"/>
      <c r="F19" s="44"/>
      <c r="G19" s="44"/>
      <c r="H19" s="44"/>
      <c r="I19" s="45"/>
    </row>
    <row r="20" spans="2:9" ht="18" thickBot="1">
      <c r="B20" s="80"/>
      <c r="C20" s="79"/>
      <c r="D20" s="16" t="s">
        <v>122</v>
      </c>
      <c r="E20" s="47"/>
      <c r="F20" s="48"/>
      <c r="G20" s="48"/>
      <c r="H20" s="48"/>
      <c r="I20" s="49"/>
    </row>
    <row r="21" spans="2:9">
      <c r="B21" s="80"/>
      <c r="C21" s="78" t="s">
        <v>87</v>
      </c>
      <c r="D21" s="13" t="s">
        <v>121</v>
      </c>
      <c r="E21" s="43"/>
      <c r="F21" s="44"/>
      <c r="G21" s="44"/>
      <c r="H21" s="44"/>
      <c r="I21" s="45"/>
    </row>
    <row r="22" spans="2:9" ht="18" thickBot="1">
      <c r="B22" s="79"/>
      <c r="C22" s="79"/>
      <c r="D22" s="16" t="s">
        <v>122</v>
      </c>
      <c r="E22" s="47"/>
      <c r="F22" s="48"/>
      <c r="G22" s="48"/>
      <c r="H22" s="48"/>
      <c r="I22" s="49"/>
    </row>
    <row r="23" spans="2:9">
      <c r="B23" s="78" t="s">
        <v>71</v>
      </c>
      <c r="C23" s="78" t="s">
        <v>88</v>
      </c>
      <c r="D23" s="13" t="s">
        <v>121</v>
      </c>
      <c r="E23" s="43"/>
      <c r="F23" s="44"/>
      <c r="G23" s="44"/>
      <c r="H23" s="44"/>
      <c r="I23" s="45"/>
    </row>
    <row r="24" spans="2:9" ht="18" thickBot="1">
      <c r="B24" s="80"/>
      <c r="C24" s="79"/>
      <c r="D24" s="16" t="s">
        <v>122</v>
      </c>
      <c r="E24" s="47"/>
      <c r="F24" s="48"/>
      <c r="G24" s="48"/>
      <c r="H24" s="48"/>
      <c r="I24" s="49"/>
    </row>
    <row r="25" spans="2:9">
      <c r="B25" s="80"/>
      <c r="C25" s="78" t="s">
        <v>89</v>
      </c>
      <c r="D25" s="13" t="s">
        <v>121</v>
      </c>
      <c r="E25" s="43"/>
      <c r="F25" s="44"/>
      <c r="G25" s="44"/>
      <c r="H25" s="44"/>
      <c r="I25" s="45"/>
    </row>
    <row r="26" spans="2:9" ht="18" thickBot="1">
      <c r="B26" s="80"/>
      <c r="C26" s="79"/>
      <c r="D26" s="16" t="s">
        <v>122</v>
      </c>
      <c r="E26" s="47"/>
      <c r="F26" s="48"/>
      <c r="G26" s="48"/>
      <c r="H26" s="48"/>
      <c r="I26" s="49"/>
    </row>
    <row r="27" spans="2:9">
      <c r="B27" s="80"/>
      <c r="C27" s="78" t="s">
        <v>90</v>
      </c>
      <c r="D27" s="13" t="s">
        <v>121</v>
      </c>
      <c r="E27" s="43"/>
      <c r="F27" s="44"/>
      <c r="G27" s="44"/>
      <c r="H27" s="44"/>
      <c r="I27" s="45"/>
    </row>
    <row r="28" spans="2:9" ht="18" thickBot="1">
      <c r="B28" s="80"/>
      <c r="C28" s="79"/>
      <c r="D28" s="16" t="s">
        <v>122</v>
      </c>
      <c r="E28" s="47"/>
      <c r="F28" s="48"/>
      <c r="G28" s="48"/>
      <c r="H28" s="48"/>
      <c r="I28" s="49"/>
    </row>
    <row r="29" spans="2:9">
      <c r="B29" s="80"/>
      <c r="C29" s="78" t="s">
        <v>91</v>
      </c>
      <c r="D29" s="13" t="s">
        <v>121</v>
      </c>
      <c r="E29" s="43"/>
      <c r="F29" s="44"/>
      <c r="G29" s="44"/>
      <c r="H29" s="44"/>
      <c r="I29" s="45"/>
    </row>
    <row r="30" spans="2:9" ht="18" thickBot="1">
      <c r="B30" s="79"/>
      <c r="C30" s="79"/>
      <c r="D30" s="16" t="s">
        <v>122</v>
      </c>
      <c r="E30" s="47"/>
      <c r="F30" s="48"/>
      <c r="G30" s="48"/>
      <c r="H30" s="48"/>
      <c r="I30" s="49"/>
    </row>
    <row r="31" spans="2:9">
      <c r="B31" s="78" t="s">
        <v>72</v>
      </c>
      <c r="C31" s="78" t="s">
        <v>92</v>
      </c>
      <c r="D31" s="13" t="s">
        <v>121</v>
      </c>
      <c r="E31" s="43"/>
      <c r="F31" s="44"/>
      <c r="G31" s="44"/>
      <c r="H31" s="44"/>
      <c r="I31" s="45"/>
    </row>
    <row r="32" spans="2:9" ht="18" thickBot="1">
      <c r="B32" s="80"/>
      <c r="C32" s="79"/>
      <c r="D32" s="16" t="s">
        <v>122</v>
      </c>
      <c r="E32" s="47"/>
      <c r="F32" s="48"/>
      <c r="G32" s="48"/>
      <c r="H32" s="48"/>
      <c r="I32" s="49"/>
    </row>
    <row r="33" spans="2:9">
      <c r="B33" s="80"/>
      <c r="C33" s="78" t="s">
        <v>93</v>
      </c>
      <c r="D33" s="13" t="s">
        <v>121</v>
      </c>
      <c r="E33" s="43"/>
      <c r="F33" s="44"/>
      <c r="G33" s="44"/>
      <c r="H33" s="44"/>
      <c r="I33" s="45"/>
    </row>
    <row r="34" spans="2:9" ht="18" thickBot="1">
      <c r="B34" s="79"/>
      <c r="C34" s="79"/>
      <c r="D34" s="16" t="s">
        <v>122</v>
      </c>
      <c r="E34" s="47"/>
      <c r="F34" s="48"/>
      <c r="G34" s="48"/>
      <c r="H34" s="48"/>
      <c r="I34" s="49"/>
    </row>
  </sheetData>
  <mergeCells count="19">
    <mergeCell ref="B17:B22"/>
    <mergeCell ref="C17:C18"/>
    <mergeCell ref="C19:C20"/>
    <mergeCell ref="C21:C22"/>
    <mergeCell ref="B5:B16"/>
    <mergeCell ref="C5:C6"/>
    <mergeCell ref="C7:C8"/>
    <mergeCell ref="C9:C10"/>
    <mergeCell ref="C11:C12"/>
    <mergeCell ref="C13:C14"/>
    <mergeCell ref="C15:C16"/>
    <mergeCell ref="B31:B34"/>
    <mergeCell ref="C31:C32"/>
    <mergeCell ref="C33:C34"/>
    <mergeCell ref="B23:B30"/>
    <mergeCell ref="C23:C24"/>
    <mergeCell ref="C25:C26"/>
    <mergeCell ref="C27:C28"/>
    <mergeCell ref="C29:C3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A3" sqref="A3"/>
    </sheetView>
  </sheetViews>
  <sheetFormatPr defaultRowHeight="17.399999999999999"/>
  <cols>
    <col min="2" max="2" width="13.09765625" customWidth="1"/>
    <col min="3" max="3" width="12.69921875" customWidth="1"/>
  </cols>
  <sheetData>
    <row r="1" spans="1:3">
      <c r="A1" t="s">
        <v>40</v>
      </c>
    </row>
    <row r="2" spans="1:3">
      <c r="A2" t="s">
        <v>181</v>
      </c>
    </row>
    <row r="3" spans="1:3">
      <c r="B3" t="s">
        <v>48</v>
      </c>
    </row>
    <row r="4" spans="1:3" ht="18" thickBot="1"/>
    <row r="5" spans="1:3" ht="18" thickBot="1">
      <c r="B5" s="17" t="s">
        <v>73</v>
      </c>
      <c r="C5" s="25" t="s">
        <v>74</v>
      </c>
    </row>
    <row r="6" spans="1:3">
      <c r="B6" s="29" t="s">
        <v>75</v>
      </c>
      <c r="C6" s="26"/>
    </row>
    <row r="7" spans="1:3">
      <c r="B7" s="10" t="s">
        <v>76</v>
      </c>
      <c r="C7" s="27"/>
    </row>
    <row r="8" spans="1:3">
      <c r="B8" s="10" t="s">
        <v>77</v>
      </c>
      <c r="C8" s="27"/>
    </row>
    <row r="9" spans="1:3" ht="18" thickBot="1">
      <c r="B9" s="11" t="s">
        <v>78</v>
      </c>
      <c r="C9" s="2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"/>
  <sheetViews>
    <sheetView tabSelected="1" zoomScaleNormal="100" workbookViewId="0">
      <selection activeCell="G49" sqref="G49"/>
    </sheetView>
  </sheetViews>
  <sheetFormatPr defaultRowHeight="17.399999999999999"/>
  <cols>
    <col min="3" max="3" width="11.8984375" customWidth="1"/>
    <col min="5" max="6" width="10.3984375" bestFit="1" customWidth="1"/>
    <col min="7" max="7" width="9.5" bestFit="1" customWidth="1"/>
    <col min="8" max="9" width="9.59765625" bestFit="1" customWidth="1"/>
  </cols>
  <sheetData>
    <row r="1" spans="1:12">
      <c r="A1" t="s">
        <v>41</v>
      </c>
    </row>
    <row r="2" spans="1:12">
      <c r="A2" t="s">
        <v>49</v>
      </c>
    </row>
    <row r="3" spans="1:12" ht="18" thickBot="1">
      <c r="A3" t="s">
        <v>182</v>
      </c>
    </row>
    <row r="4" spans="1:12" ht="18" thickBot="1">
      <c r="B4" s="75" t="s">
        <v>38</v>
      </c>
      <c r="C4" s="76"/>
      <c r="D4" s="77"/>
      <c r="E4" s="18">
        <v>0</v>
      </c>
      <c r="F4" s="59">
        <v>0.8</v>
      </c>
      <c r="G4" s="59">
        <v>1.6</v>
      </c>
      <c r="H4" s="59">
        <v>2.4</v>
      </c>
      <c r="I4" s="19">
        <v>3.2</v>
      </c>
      <c r="J4" s="101"/>
      <c r="K4" s="101"/>
      <c r="L4" s="101"/>
    </row>
    <row r="5" spans="1:12" ht="18" thickBot="1">
      <c r="B5" s="75" t="s">
        <v>174</v>
      </c>
      <c r="C5" s="67"/>
      <c r="D5" s="67"/>
      <c r="E5" s="7">
        <f t="shared" ref="E5:H5" si="0">(E4/3.3)*4096</f>
        <v>0</v>
      </c>
      <c r="F5" s="58">
        <f t="shared" si="0"/>
        <v>992.96969696969711</v>
      </c>
      <c r="G5" s="58">
        <f t="shared" si="0"/>
        <v>1985.9393939393942</v>
      </c>
      <c r="H5" s="58">
        <f t="shared" si="0"/>
        <v>2978.909090909091</v>
      </c>
      <c r="I5" s="8">
        <f>(I4/3.3)*4096</f>
        <v>3971.8787878787884</v>
      </c>
      <c r="J5" s="101"/>
      <c r="K5" s="101"/>
      <c r="L5" s="101"/>
    </row>
    <row r="6" spans="1:12">
      <c r="B6" s="102" t="s">
        <v>69</v>
      </c>
      <c r="C6" s="66" t="s">
        <v>79</v>
      </c>
      <c r="D6" s="9" t="s">
        <v>116</v>
      </c>
      <c r="E6" s="98">
        <f>(E5*0.346274)-709.169055</f>
        <v>-709.16905499999996</v>
      </c>
      <c r="F6" s="99">
        <f t="shared" ref="F6:I6" si="1">(F5*0.346274)-709.169055</f>
        <v>-365.32946615151502</v>
      </c>
      <c r="G6" s="99">
        <f t="shared" si="1"/>
        <v>-21.489877303030084</v>
      </c>
      <c r="H6" s="99">
        <f t="shared" si="1"/>
        <v>322.34971154545462</v>
      </c>
      <c r="I6" s="100">
        <f t="shared" si="1"/>
        <v>666.18930039393979</v>
      </c>
      <c r="J6" s="101" t="s">
        <v>139</v>
      </c>
      <c r="K6" s="101"/>
      <c r="L6" s="101"/>
    </row>
    <row r="7" spans="1:12">
      <c r="B7" s="82"/>
      <c r="C7" s="69"/>
      <c r="D7" s="10" t="s">
        <v>117</v>
      </c>
      <c r="E7" s="94">
        <v>-709.16906740000002</v>
      </c>
      <c r="F7" s="93">
        <v>-390.9432678</v>
      </c>
      <c r="G7" s="93">
        <v>29.08709717</v>
      </c>
      <c r="H7" s="93">
        <v>299.18078609999998</v>
      </c>
      <c r="I7" s="95">
        <v>641.64575200000002</v>
      </c>
      <c r="J7" s="101" t="s">
        <v>140</v>
      </c>
      <c r="K7" s="101"/>
      <c r="L7" s="101"/>
    </row>
    <row r="8" spans="1:12" ht="18" thickBot="1">
      <c r="B8" s="82"/>
      <c r="C8" s="72"/>
      <c r="D8" s="11" t="s">
        <v>185</v>
      </c>
      <c r="E8" s="85">
        <f>E7/E6*100</f>
        <v>100.00000174852526</v>
      </c>
      <c r="F8" s="106">
        <f>F7/F6*100</f>
        <v>107.01115130906578</v>
      </c>
      <c r="G8" s="106">
        <f t="shared" ref="G8:I8" si="2">G7/G6*100</f>
        <v>-135.35255115625392</v>
      </c>
      <c r="H8" s="106">
        <f t="shared" si="2"/>
        <v>92.812487613413737</v>
      </c>
      <c r="I8" s="107">
        <f t="shared" si="2"/>
        <v>96.315829692937669</v>
      </c>
      <c r="J8" s="101"/>
      <c r="K8" s="101"/>
      <c r="L8" s="101"/>
    </row>
    <row r="9" spans="1:12">
      <c r="B9" s="82"/>
      <c r="C9" s="66" t="s">
        <v>80</v>
      </c>
      <c r="D9" s="9" t="s">
        <v>116</v>
      </c>
      <c r="E9" s="60">
        <v>-709.16905499999996</v>
      </c>
      <c r="F9" s="61">
        <v>-365.32946615151502</v>
      </c>
      <c r="G9" s="61">
        <v>-21.489877303030084</v>
      </c>
      <c r="H9" s="61">
        <v>322.34971154545462</v>
      </c>
      <c r="I9" s="62">
        <v>666.18930039393979</v>
      </c>
      <c r="J9" s="101"/>
      <c r="K9" s="101"/>
      <c r="L9" s="101"/>
    </row>
    <row r="10" spans="1:12">
      <c r="B10" s="82"/>
      <c r="C10" s="69"/>
      <c r="D10" s="10" t="s">
        <v>117</v>
      </c>
      <c r="E10" s="94">
        <v>-709.16906740000002</v>
      </c>
      <c r="F10" s="93">
        <v>-389.9044495</v>
      </c>
      <c r="G10" s="93">
        <v>25.278076169999999</v>
      </c>
      <c r="H10" s="93">
        <v>303.3360596</v>
      </c>
      <c r="I10" s="95">
        <v>647.87866210000004</v>
      </c>
      <c r="J10" s="101">
        <v>0.82499999999999996</v>
      </c>
      <c r="K10" s="101">
        <f>J10/3.3*4096</f>
        <v>1024</v>
      </c>
      <c r="L10" s="101"/>
    </row>
    <row r="11" spans="1:12" ht="18" thickBot="1">
      <c r="B11" s="82"/>
      <c r="C11" s="72"/>
      <c r="D11" s="11" t="s">
        <v>185</v>
      </c>
      <c r="E11" s="85">
        <f>E10/E9*100</f>
        <v>100.00000174852526</v>
      </c>
      <c r="F11" s="106">
        <f>F10/F9*100</f>
        <v>106.72680022429202</v>
      </c>
      <c r="G11" s="106">
        <f t="shared" ref="G11" si="3">G10/G9*100</f>
        <v>-117.62782920326759</v>
      </c>
      <c r="H11" s="106">
        <f t="shared" ref="H11" si="4">H10/H9*100</f>
        <v>94.101545227294707</v>
      </c>
      <c r="I11" s="107">
        <f t="shared" ref="I11" si="5">I10/I9*100</f>
        <v>97.251436148387256</v>
      </c>
      <c r="J11" s="101"/>
      <c r="K11" s="101"/>
      <c r="L11" s="101"/>
    </row>
    <row r="12" spans="1:12">
      <c r="B12" s="82"/>
      <c r="C12" s="66" t="s">
        <v>81</v>
      </c>
      <c r="D12" s="9" t="s">
        <v>116</v>
      </c>
      <c r="E12" s="60">
        <v>-709.16905499999996</v>
      </c>
      <c r="F12" s="61">
        <v>-365.32946615151502</v>
      </c>
      <c r="G12" s="61">
        <v>-21.489877303030084</v>
      </c>
      <c r="H12" s="61">
        <v>322.34971154545462</v>
      </c>
      <c r="I12" s="62">
        <v>666.18930039393979</v>
      </c>
      <c r="J12" s="101"/>
      <c r="K12" s="101"/>
      <c r="L12" s="101"/>
    </row>
    <row r="13" spans="1:12">
      <c r="B13" s="82"/>
      <c r="C13" s="69"/>
      <c r="D13" s="10" t="s">
        <v>117</v>
      </c>
      <c r="E13" s="94">
        <v>-709.16906740000002</v>
      </c>
      <c r="F13" s="93">
        <v>-388.1730652</v>
      </c>
      <c r="G13" s="93">
        <v>20.430236820000001</v>
      </c>
      <c r="H13" s="93">
        <v>304.72119140000001</v>
      </c>
      <c r="I13" s="95">
        <v>647.18615720000003</v>
      </c>
      <c r="J13" s="101" t="s">
        <v>173</v>
      </c>
      <c r="K13" s="101"/>
      <c r="L13" s="101"/>
    </row>
    <row r="14" spans="1:12" ht="18" thickBot="1">
      <c r="B14" s="82"/>
      <c r="C14" s="72"/>
      <c r="D14" s="11" t="s">
        <v>185</v>
      </c>
      <c r="E14" s="85">
        <f>E13/E12*100</f>
        <v>100.00000174852526</v>
      </c>
      <c r="F14" s="106">
        <f>F13/F12*100</f>
        <v>106.25287614742003</v>
      </c>
      <c r="G14" s="106">
        <f t="shared" ref="G14" si="6">G13/G12*100</f>
        <v>-95.069118040610348</v>
      </c>
      <c r="H14" s="106">
        <f t="shared" ref="H14" si="7">H13/H12*100</f>
        <v>94.531243703945805</v>
      </c>
      <c r="I14" s="107">
        <f t="shared" ref="I14" si="8">I13/I12*100</f>
        <v>97.147485979930551</v>
      </c>
      <c r="J14" s="101"/>
      <c r="K14" s="101"/>
      <c r="L14" s="101"/>
    </row>
    <row r="15" spans="1:12">
      <c r="B15" s="82"/>
      <c r="C15" s="66" t="s">
        <v>82</v>
      </c>
      <c r="D15" s="9" t="s">
        <v>116</v>
      </c>
      <c r="E15" s="60">
        <v>-709.16905499999996</v>
      </c>
      <c r="F15" s="61">
        <v>-365.32946615151502</v>
      </c>
      <c r="G15" s="61">
        <v>-21.489877303030084</v>
      </c>
      <c r="H15" s="61">
        <v>322.34971154545462</v>
      </c>
      <c r="I15" s="62">
        <v>666.18930039393979</v>
      </c>
      <c r="J15" s="101">
        <v>4000</v>
      </c>
      <c r="K15" s="101">
        <f>J15*0.346274- 709.169055</f>
        <v>675.92694500000005</v>
      </c>
      <c r="L15" s="101"/>
    </row>
    <row r="16" spans="1:12">
      <c r="B16" s="82"/>
      <c r="C16" s="69"/>
      <c r="D16" s="10" t="s">
        <v>117</v>
      </c>
      <c r="E16" s="94">
        <v>-709.16906740000002</v>
      </c>
      <c r="F16" s="93">
        <v>-388.5193481</v>
      </c>
      <c r="G16" s="93">
        <v>21.815307619999999</v>
      </c>
      <c r="H16" s="93">
        <v>304.3748779</v>
      </c>
      <c r="I16" s="95">
        <v>651.34143070000005</v>
      </c>
      <c r="J16" s="101"/>
      <c r="K16" s="101"/>
      <c r="L16" s="101"/>
    </row>
    <row r="17" spans="2:12" ht="18" thickBot="1">
      <c r="B17" s="82"/>
      <c r="C17" s="72"/>
      <c r="D17" s="11" t="s">
        <v>185</v>
      </c>
      <c r="E17" s="85">
        <f>E16/E15*100</f>
        <v>100.00000174852526</v>
      </c>
      <c r="F17" s="106">
        <f>F16/F15*100</f>
        <v>106.3476626160966</v>
      </c>
      <c r="G17" s="106">
        <f t="shared" ref="G17" si="9">G16/G15*100</f>
        <v>-101.51434236864642</v>
      </c>
      <c r="H17" s="106">
        <f t="shared" ref="H17" si="10">H16/H15*100</f>
        <v>94.423809607498285</v>
      </c>
      <c r="I17" s="107">
        <f t="shared" ref="I17" si="11">I16/I15*100</f>
        <v>97.771223631907674</v>
      </c>
      <c r="J17" s="101"/>
      <c r="K17" s="101"/>
      <c r="L17" s="101"/>
    </row>
    <row r="18" spans="2:12">
      <c r="B18" s="82"/>
      <c r="C18" s="66" t="s">
        <v>83</v>
      </c>
      <c r="D18" s="9" t="s">
        <v>116</v>
      </c>
      <c r="E18" s="60">
        <v>-709.16905499999996</v>
      </c>
      <c r="F18" s="61">
        <v>-365.32946615151502</v>
      </c>
      <c r="G18" s="61">
        <v>-21.489877303030084</v>
      </c>
      <c r="H18" s="61">
        <v>322.34971154545462</v>
      </c>
      <c r="I18" s="62">
        <v>666.18930039393979</v>
      </c>
      <c r="J18" s="101"/>
      <c r="K18" s="101"/>
      <c r="L18" s="101"/>
    </row>
    <row r="19" spans="2:12">
      <c r="B19" s="82"/>
      <c r="C19" s="69"/>
      <c r="D19" s="10" t="s">
        <v>117</v>
      </c>
      <c r="E19" s="94">
        <v>-709.16906740000002</v>
      </c>
      <c r="F19" s="93">
        <v>-388.86563109999997</v>
      </c>
      <c r="G19" s="93">
        <v>22.507873539999999</v>
      </c>
      <c r="H19" s="93">
        <v>305.76000979999998</v>
      </c>
      <c r="I19" s="95">
        <v>648.57128909999994</v>
      </c>
      <c r="J19" s="101"/>
      <c r="K19" s="101"/>
      <c r="L19" s="101"/>
    </row>
    <row r="20" spans="2:12" ht="18" thickBot="1">
      <c r="B20" s="82"/>
      <c r="C20" s="72"/>
      <c r="D20" s="11" t="s">
        <v>185</v>
      </c>
      <c r="E20" s="85">
        <f>E19/E18*100</f>
        <v>100.00000174852526</v>
      </c>
      <c r="F20" s="106">
        <f>F19/F18*100</f>
        <v>106.44244911214571</v>
      </c>
      <c r="G20" s="106">
        <f t="shared" ref="G20" si="12">G19/G18*100</f>
        <v>-104.7370965530193</v>
      </c>
      <c r="H20" s="106">
        <f t="shared" ref="H20" si="13">H19/H18*100</f>
        <v>94.853508115171579</v>
      </c>
      <c r="I20" s="107">
        <f t="shared" ref="I20" si="14">I19/I18*100</f>
        <v>97.355404644967763</v>
      </c>
      <c r="J20" s="101"/>
      <c r="K20" s="101"/>
      <c r="L20" s="101"/>
    </row>
    <row r="21" spans="2:12">
      <c r="B21" s="82"/>
      <c r="C21" s="66" t="s">
        <v>84</v>
      </c>
      <c r="D21" s="9" t="s">
        <v>116</v>
      </c>
      <c r="E21" s="60">
        <v>-709.16905499999996</v>
      </c>
      <c r="F21" s="61">
        <v>-365.32946615151502</v>
      </c>
      <c r="G21" s="61">
        <v>-21.489877303030084</v>
      </c>
      <c r="H21" s="61">
        <v>322.34971154545462</v>
      </c>
      <c r="I21" s="62">
        <v>666.18930039393979</v>
      </c>
      <c r="J21" s="101"/>
      <c r="K21" s="101"/>
      <c r="L21" s="101"/>
    </row>
    <row r="22" spans="2:12">
      <c r="B22" s="82"/>
      <c r="C22" s="69"/>
      <c r="D22" s="10" t="s">
        <v>117</v>
      </c>
      <c r="E22" s="94">
        <v>-709.16906740000002</v>
      </c>
      <c r="F22" s="93">
        <v>-387.8268127</v>
      </c>
      <c r="G22" s="93">
        <v>20.776489260000002</v>
      </c>
      <c r="H22" s="93">
        <v>305.76000979999998</v>
      </c>
      <c r="I22" s="95">
        <v>650.64892580000003</v>
      </c>
      <c r="J22" s="101"/>
      <c r="K22" s="101"/>
      <c r="L22" s="101"/>
    </row>
    <row r="23" spans="2:12" ht="18" thickBot="1">
      <c r="B23" s="83"/>
      <c r="C23" s="72"/>
      <c r="D23" s="11" t="s">
        <v>185</v>
      </c>
      <c r="E23" s="85">
        <f>E22/E21*100</f>
        <v>100.00000174852526</v>
      </c>
      <c r="F23" s="106">
        <f>F22/F21*100</f>
        <v>106.15809799999943</v>
      </c>
      <c r="G23" s="106">
        <f t="shared" ref="G23" si="15">G22/G21*100</f>
        <v>-96.680353112441935</v>
      </c>
      <c r="H23" s="106">
        <f t="shared" ref="H23" si="16">H22/H21*100</f>
        <v>94.853508115171579</v>
      </c>
      <c r="I23" s="107">
        <f t="shared" ref="I23" si="17">I22/I21*100</f>
        <v>97.667273463450968</v>
      </c>
      <c r="J23" s="101"/>
      <c r="K23" s="101"/>
      <c r="L23" s="101"/>
    </row>
    <row r="24" spans="2:12">
      <c r="B24" s="102" t="s">
        <v>70</v>
      </c>
      <c r="C24" s="66" t="s">
        <v>85</v>
      </c>
      <c r="D24" s="9" t="s">
        <v>116</v>
      </c>
      <c r="E24" s="86">
        <f>(E5*$J$25)+$K$25</f>
        <v>-20.310873999999998</v>
      </c>
      <c r="F24" s="90">
        <f t="shared" ref="F24:I24" si="18">(F5*$J$25)+$K$25</f>
        <v>-10.63239836363636</v>
      </c>
      <c r="G24" s="90">
        <f t="shared" si="18"/>
        <v>-0.95392272727272243</v>
      </c>
      <c r="H24" s="90">
        <f t="shared" si="18"/>
        <v>8.7245529090909137</v>
      </c>
      <c r="I24" s="91">
        <f t="shared" si="18"/>
        <v>18.403028545454553</v>
      </c>
      <c r="J24" s="101" t="s">
        <v>175</v>
      </c>
      <c r="K24" s="101"/>
      <c r="L24" s="101"/>
    </row>
    <row r="25" spans="2:12">
      <c r="B25" s="82"/>
      <c r="C25" s="69"/>
      <c r="D25" s="10" t="s">
        <v>117</v>
      </c>
      <c r="E25" s="96">
        <v>-20.310874940000001</v>
      </c>
      <c r="F25" s="92">
        <v>-11.450851439999999</v>
      </c>
      <c r="G25" s="92">
        <v>7.984924316E-2</v>
      </c>
      <c r="H25" s="92">
        <v>7.7604866030000004</v>
      </c>
      <c r="I25" s="97">
        <v>17.380775450000002</v>
      </c>
      <c r="J25" s="101">
        <v>9.7470000000000005E-3</v>
      </c>
      <c r="K25" s="101">
        <v>-20.310873999999998</v>
      </c>
      <c r="L25" s="101"/>
    </row>
    <row r="26" spans="2:12" ht="18" thickBot="1">
      <c r="B26" s="82"/>
      <c r="C26" s="72"/>
      <c r="D26" s="11" t="s">
        <v>185</v>
      </c>
      <c r="E26" s="85">
        <f>E25/E24*100</f>
        <v>100.0000046280628</v>
      </c>
      <c r="F26" s="106">
        <f>F25/F24*100</f>
        <v>107.69772772211783</v>
      </c>
      <c r="G26" s="106">
        <f t="shared" ref="G26" si="19">G25/G24*100</f>
        <v>-8.3706196400509327</v>
      </c>
      <c r="H26" s="106">
        <f t="shared" ref="H26" si="20">H25/H24*100</f>
        <v>88.949963211451617</v>
      </c>
      <c r="I26" s="107">
        <f t="shared" ref="I26" si="21">I25/I24*100</f>
        <v>94.445190948165745</v>
      </c>
      <c r="J26" s="101"/>
      <c r="K26" s="101"/>
      <c r="L26" s="101"/>
    </row>
    <row r="27" spans="2:12">
      <c r="B27" s="82"/>
      <c r="C27" s="66" t="s">
        <v>86</v>
      </c>
      <c r="D27" s="9" t="s">
        <v>116</v>
      </c>
      <c r="E27" s="86">
        <v>-20.310873999999998</v>
      </c>
      <c r="F27" s="90">
        <v>-10.63239836363636</v>
      </c>
      <c r="G27" s="90">
        <v>-0.95392272727272243</v>
      </c>
      <c r="H27" s="90">
        <v>8.7245529090909137</v>
      </c>
      <c r="I27" s="91">
        <v>18.403028545454553</v>
      </c>
      <c r="J27" s="101"/>
      <c r="K27" s="101"/>
      <c r="L27" s="101"/>
    </row>
    <row r="28" spans="2:12">
      <c r="B28" s="82"/>
      <c r="C28" s="69"/>
      <c r="D28" s="10" t="s">
        <v>117</v>
      </c>
      <c r="E28" s="96">
        <v>-20.310874940000001</v>
      </c>
      <c r="F28" s="92">
        <v>-11.35338116</v>
      </c>
      <c r="G28" s="92">
        <v>0.3917541504</v>
      </c>
      <c r="H28" s="92">
        <v>8.1016311650000006</v>
      </c>
      <c r="I28" s="97">
        <v>17.799896239999999</v>
      </c>
      <c r="J28" s="101"/>
      <c r="K28" s="101"/>
      <c r="L28" s="101"/>
    </row>
    <row r="29" spans="2:12" ht="18" thickBot="1">
      <c r="B29" s="82"/>
      <c r="C29" s="72"/>
      <c r="D29" s="11" t="s">
        <v>185</v>
      </c>
      <c r="E29" s="85">
        <f>E28/E27*100</f>
        <v>100.0000046280628</v>
      </c>
      <c r="F29" s="106">
        <f>F28/F27*100</f>
        <v>106.78099871454646</v>
      </c>
      <c r="G29" s="106">
        <f t="shared" ref="G29" si="22">G28/G27*100</f>
        <v>-41.067702781338511</v>
      </c>
      <c r="H29" s="106">
        <f t="shared" ref="H29" si="23">H28/H27*100</f>
        <v>92.860129904859264</v>
      </c>
      <c r="I29" s="107">
        <f t="shared" ref="I29" si="24">I28/I27*100</f>
        <v>96.722646471123781</v>
      </c>
      <c r="J29" s="101"/>
      <c r="K29" s="101"/>
      <c r="L29" s="101"/>
    </row>
    <row r="30" spans="2:12">
      <c r="B30" s="82"/>
      <c r="C30" s="66" t="s">
        <v>87</v>
      </c>
      <c r="D30" s="9" t="s">
        <v>116</v>
      </c>
      <c r="E30" s="86">
        <v>-20.310873999999998</v>
      </c>
      <c r="F30" s="90">
        <v>-10.63239836363636</v>
      </c>
      <c r="G30" s="90">
        <v>-0.95392272727272243</v>
      </c>
      <c r="H30" s="90">
        <v>8.7245529090909137</v>
      </c>
      <c r="I30" s="91">
        <v>18.403028545454553</v>
      </c>
      <c r="J30" s="101"/>
      <c r="K30" s="101"/>
      <c r="L30" s="101"/>
    </row>
    <row r="31" spans="2:12">
      <c r="B31" s="82"/>
      <c r="C31" s="69"/>
      <c r="D31" s="10" t="s">
        <v>117</v>
      </c>
      <c r="E31" s="96">
        <v>-20.310874940000001</v>
      </c>
      <c r="F31" s="92">
        <v>-11.363128659999999</v>
      </c>
      <c r="G31" s="92">
        <v>0.28453636170000002</v>
      </c>
      <c r="H31" s="92">
        <v>8.1991004939999996</v>
      </c>
      <c r="I31" s="97">
        <v>17.936355590000002</v>
      </c>
      <c r="J31" s="101"/>
      <c r="K31" s="101"/>
      <c r="L31" s="101"/>
    </row>
    <row r="32" spans="2:12" ht="18" thickBot="1">
      <c r="B32" s="83"/>
      <c r="C32" s="72"/>
      <c r="D32" s="11" t="s">
        <v>185</v>
      </c>
      <c r="E32" s="85">
        <f>E31/E30*100</f>
        <v>100.0000046280628</v>
      </c>
      <c r="F32" s="106">
        <f>F31/F30*100</f>
        <v>106.87267605456539</v>
      </c>
      <c r="G32" s="106">
        <f t="shared" ref="G32" si="25">G31/G30*100</f>
        <v>-29.828030464636608</v>
      </c>
      <c r="H32" s="106">
        <f t="shared" ref="H32" si="26">H31/H30*100</f>
        <v>93.977314132127077</v>
      </c>
      <c r="I32" s="107">
        <f t="shared" ref="I32" si="27">I31/I30*100</f>
        <v>97.464151325408793</v>
      </c>
      <c r="J32" s="101"/>
      <c r="K32" s="101"/>
      <c r="L32" s="101"/>
    </row>
    <row r="33" spans="2:12">
      <c r="B33" s="102" t="s">
        <v>71</v>
      </c>
      <c r="C33" s="66" t="s">
        <v>88</v>
      </c>
      <c r="D33" s="9" t="s">
        <v>116</v>
      </c>
      <c r="E33" s="86">
        <f>E5*$J$34</f>
        <v>0</v>
      </c>
      <c r="F33" s="90">
        <f t="shared" ref="F33:I33" si="28">F5*$J$34</f>
        <v>206.06107151515155</v>
      </c>
      <c r="G33" s="90">
        <f t="shared" si="28"/>
        <v>412.12214303030311</v>
      </c>
      <c r="H33" s="90">
        <f t="shared" si="28"/>
        <v>618.18321454545458</v>
      </c>
      <c r="I33" s="91">
        <f t="shared" si="28"/>
        <v>824.24428606060621</v>
      </c>
      <c r="J33" s="101" t="s">
        <v>176</v>
      </c>
      <c r="K33" s="101"/>
      <c r="L33" s="101"/>
    </row>
    <row r="34" spans="2:12">
      <c r="B34" s="82"/>
      <c r="C34" s="69"/>
      <c r="D34" s="10" t="s">
        <v>117</v>
      </c>
      <c r="E34" s="96">
        <v>0</v>
      </c>
      <c r="F34" s="92">
        <v>191.95599369999999</v>
      </c>
      <c r="G34" s="92">
        <v>398.64590449999997</v>
      </c>
      <c r="H34" s="92">
        <v>605.75085449999995</v>
      </c>
      <c r="I34" s="97">
        <v>812.6483154</v>
      </c>
      <c r="J34" s="101">
        <v>0.20752000000000001</v>
      </c>
      <c r="K34" s="101"/>
      <c r="L34" s="101"/>
    </row>
    <row r="35" spans="2:12" ht="18" thickBot="1">
      <c r="B35" s="82"/>
      <c r="C35" s="72"/>
      <c r="D35" s="11" t="s">
        <v>185</v>
      </c>
      <c r="E35" s="85">
        <v>100</v>
      </c>
      <c r="F35" s="106">
        <f>F34/F33*100</f>
        <v>93.154904169216451</v>
      </c>
      <c r="G35" s="106">
        <f t="shared" ref="G35" si="29">G34/G33*100</f>
        <v>96.730037742885315</v>
      </c>
      <c r="H35" s="106">
        <f t="shared" ref="H35" si="30">H34/H33*100</f>
        <v>97.988887476571804</v>
      </c>
      <c r="I35" s="107">
        <f t="shared" ref="I35" si="31">I34/I33*100</f>
        <v>98.593139090350519</v>
      </c>
      <c r="J35" s="101"/>
      <c r="K35" s="101"/>
      <c r="L35" s="101"/>
    </row>
    <row r="36" spans="2:12">
      <c r="B36" s="82"/>
      <c r="C36" s="66" t="s">
        <v>89</v>
      </c>
      <c r="D36" s="9" t="s">
        <v>116</v>
      </c>
      <c r="E36" s="86">
        <v>0</v>
      </c>
      <c r="F36" s="90">
        <v>206.06107151515155</v>
      </c>
      <c r="G36" s="90">
        <v>412.12214303030311</v>
      </c>
      <c r="H36" s="90">
        <v>618.18321454545458</v>
      </c>
      <c r="I36" s="91">
        <v>824.24428606060621</v>
      </c>
      <c r="J36" s="101"/>
      <c r="K36" s="101"/>
      <c r="L36" s="101"/>
    </row>
    <row r="37" spans="2:12">
      <c r="B37" s="82"/>
      <c r="C37" s="69"/>
      <c r="D37" s="10" t="s">
        <v>117</v>
      </c>
      <c r="E37" s="96">
        <v>0</v>
      </c>
      <c r="F37" s="92">
        <v>191.95599369999999</v>
      </c>
      <c r="G37" s="92">
        <v>399.06094359999997</v>
      </c>
      <c r="H37" s="92">
        <v>606.78845209999997</v>
      </c>
      <c r="I37" s="97">
        <v>812.02575679999995</v>
      </c>
      <c r="J37" s="101"/>
      <c r="K37" s="101"/>
      <c r="L37" s="101"/>
    </row>
    <row r="38" spans="2:12" ht="18" thickBot="1">
      <c r="B38" s="82"/>
      <c r="C38" s="72"/>
      <c r="D38" s="11" t="s">
        <v>185</v>
      </c>
      <c r="E38" s="85">
        <v>100</v>
      </c>
      <c r="F38" s="106">
        <f>F37/F36*100</f>
        <v>93.154904169216451</v>
      </c>
      <c r="G38" s="106">
        <f t="shared" ref="G38" si="32">G37/G36*100</f>
        <v>96.830745532315959</v>
      </c>
      <c r="H38" s="106">
        <f t="shared" ref="H38" si="33">H37/H36*100</f>
        <v>98.156733768024893</v>
      </c>
      <c r="I38" s="107">
        <f t="shared" ref="I38" si="34">I37/I36*100</f>
        <v>98.517608254343685</v>
      </c>
      <c r="J38" s="101"/>
      <c r="K38" s="101"/>
      <c r="L38" s="101"/>
    </row>
    <row r="39" spans="2:12">
      <c r="B39" s="82"/>
      <c r="C39" s="66" t="s">
        <v>90</v>
      </c>
      <c r="D39" s="9" t="s">
        <v>116</v>
      </c>
      <c r="E39" s="86">
        <v>0</v>
      </c>
      <c r="F39" s="90">
        <v>206.06107151515155</v>
      </c>
      <c r="G39" s="90">
        <v>412.12214303030311</v>
      </c>
      <c r="H39" s="90">
        <v>618.18321454545458</v>
      </c>
      <c r="I39" s="91">
        <v>824.24428606060621</v>
      </c>
      <c r="J39" s="101"/>
      <c r="K39" s="101"/>
      <c r="L39" s="101"/>
    </row>
    <row r="40" spans="2:12">
      <c r="B40" s="82"/>
      <c r="C40" s="69"/>
      <c r="D40" s="10" t="s">
        <v>117</v>
      </c>
      <c r="E40" s="96">
        <v>0</v>
      </c>
      <c r="F40" s="92">
        <v>191.95599369999999</v>
      </c>
      <c r="G40" s="92">
        <v>399.06094359999997</v>
      </c>
      <c r="H40" s="92">
        <v>605.54333499999996</v>
      </c>
      <c r="I40" s="97">
        <v>813.89343259999998</v>
      </c>
      <c r="J40" s="101"/>
      <c r="K40" s="101"/>
      <c r="L40" s="101"/>
    </row>
    <row r="41" spans="2:12" ht="18" thickBot="1">
      <c r="B41" s="82"/>
      <c r="C41" s="72"/>
      <c r="D41" s="11" t="s">
        <v>185</v>
      </c>
      <c r="E41" s="85">
        <v>100</v>
      </c>
      <c r="F41" s="106">
        <f>F40/F39*100</f>
        <v>93.154904169216451</v>
      </c>
      <c r="G41" s="106">
        <f t="shared" ref="G41" si="35">G40/G39*100</f>
        <v>96.830745532315959</v>
      </c>
      <c r="H41" s="106">
        <f t="shared" ref="H41" si="36">H40/H39*100</f>
        <v>97.955318221516478</v>
      </c>
      <c r="I41" s="107">
        <f t="shared" ref="I41" si="37">I40/I39*100</f>
        <v>98.744200762364144</v>
      </c>
      <c r="J41" s="101"/>
      <c r="K41" s="101"/>
      <c r="L41" s="101"/>
    </row>
    <row r="42" spans="2:12">
      <c r="B42" s="82"/>
      <c r="C42" s="66" t="s">
        <v>91</v>
      </c>
      <c r="D42" s="9" t="s">
        <v>116</v>
      </c>
      <c r="E42" s="86">
        <v>0</v>
      </c>
      <c r="F42" s="90">
        <v>206.06107151515155</v>
      </c>
      <c r="G42" s="90">
        <v>412.12214303030311</v>
      </c>
      <c r="H42" s="90">
        <v>618.18321454545458</v>
      </c>
      <c r="I42" s="91">
        <v>824.24428606060621</v>
      </c>
      <c r="J42" s="101"/>
      <c r="K42" s="101"/>
      <c r="L42" s="101"/>
    </row>
    <row r="43" spans="2:12">
      <c r="B43" s="82"/>
      <c r="C43" s="69"/>
      <c r="D43" s="10" t="s">
        <v>117</v>
      </c>
      <c r="E43" s="96">
        <v>0</v>
      </c>
      <c r="F43" s="92">
        <v>190.918396</v>
      </c>
      <c r="G43" s="92">
        <v>396.77822880000002</v>
      </c>
      <c r="H43" s="92">
        <v>602.43054199999995</v>
      </c>
      <c r="I43" s="97">
        <v>808.29034420000005</v>
      </c>
      <c r="J43" s="101"/>
      <c r="K43" s="101"/>
      <c r="L43" s="101"/>
    </row>
    <row r="44" spans="2:12" ht="18" thickBot="1">
      <c r="B44" s="83"/>
      <c r="C44" s="72"/>
      <c r="D44" s="11" t="s">
        <v>185</v>
      </c>
      <c r="E44" s="85">
        <v>100</v>
      </c>
      <c r="F44" s="106">
        <f>F43/F42*100</f>
        <v>92.651365246327899</v>
      </c>
      <c r="G44" s="106">
        <f t="shared" ref="G44" si="38">G43/G42*100</f>
        <v>96.276852751109061</v>
      </c>
      <c r="H44" s="106">
        <f t="shared" ref="H44" si="39">H43/H42*100</f>
        <v>97.451779314804355</v>
      </c>
      <c r="I44" s="107">
        <f t="shared" ref="I44" si="40">I43/I42*100</f>
        <v>98.064415837584221</v>
      </c>
      <c r="J44" s="101"/>
      <c r="K44" s="101"/>
      <c r="L44" s="101"/>
    </row>
    <row r="45" spans="2:12">
      <c r="B45" s="66" t="s">
        <v>72</v>
      </c>
      <c r="C45" s="66" t="s">
        <v>92</v>
      </c>
      <c r="D45" s="9" t="s">
        <v>116</v>
      </c>
      <c r="E45" s="86">
        <f>(E5*$J$46)+$K$46</f>
        <v>-7.8239869999999998</v>
      </c>
      <c r="F45" s="90">
        <f t="shared" ref="F45:I45" si="41">(F5*$J$46)+$K$46</f>
        <v>-3.9811942727272718</v>
      </c>
      <c r="G45" s="90">
        <f t="shared" si="41"/>
        <v>-0.13840154545454375</v>
      </c>
      <c r="H45" s="90">
        <f t="shared" si="41"/>
        <v>3.7043911818181821</v>
      </c>
      <c r="I45" s="91">
        <f t="shared" si="41"/>
        <v>7.5471839090909123</v>
      </c>
      <c r="J45" s="101" t="s">
        <v>177</v>
      </c>
      <c r="K45" s="101"/>
      <c r="L45" s="101"/>
    </row>
    <row r="46" spans="2:12">
      <c r="B46" s="69"/>
      <c r="C46" s="69"/>
      <c r="D46" s="10" t="s">
        <v>117</v>
      </c>
      <c r="E46" s="96">
        <v>-7.8239870070000004</v>
      </c>
      <c r="F46" s="92">
        <v>-4.255846977</v>
      </c>
      <c r="G46" s="92">
        <v>0.35719299319999998</v>
      </c>
      <c r="H46" s="92">
        <v>3.526722908</v>
      </c>
      <c r="I46" s="97">
        <v>7.3348026280000003</v>
      </c>
      <c r="J46" s="101">
        <v>3.8700000000000002E-3</v>
      </c>
      <c r="K46" s="101">
        <v>-7.8239869999999998</v>
      </c>
      <c r="L46" s="101"/>
    </row>
    <row r="47" spans="2:12" ht="18" thickBot="1">
      <c r="B47" s="69"/>
      <c r="C47" s="69"/>
      <c r="D47" s="11" t="s">
        <v>185</v>
      </c>
      <c r="E47" s="85">
        <f>E46/E45*100</f>
        <v>100.00000008946846</v>
      </c>
      <c r="F47" s="106">
        <f>F46/F45*100</f>
        <v>106.89875161717694</v>
      </c>
      <c r="G47" s="106">
        <f t="shared" ref="G47" si="42">G46/G45*100</f>
        <v>-258.08454091093625</v>
      </c>
      <c r="H47" s="106">
        <f t="shared" ref="H47" si="43">H46/H45*100</f>
        <v>95.203846864493954</v>
      </c>
      <c r="I47" s="107">
        <f t="shared" ref="I47" si="44">I46/I45*100</f>
        <v>97.185953282056772</v>
      </c>
      <c r="J47" s="101"/>
      <c r="K47" s="101"/>
      <c r="L47" s="101"/>
    </row>
    <row r="48" spans="2:12">
      <c r="B48" s="69"/>
      <c r="C48" s="103" t="s">
        <v>93</v>
      </c>
      <c r="D48" s="29" t="s">
        <v>116</v>
      </c>
      <c r="E48" s="87">
        <v>-7.8239869999999998</v>
      </c>
      <c r="F48" s="88">
        <v>-3.9811942727272718</v>
      </c>
      <c r="G48" s="88">
        <v>-0.13840154545454375</v>
      </c>
      <c r="H48" s="88">
        <v>3.7043911818181821</v>
      </c>
      <c r="I48" s="89">
        <v>7.5471839090909123</v>
      </c>
      <c r="J48" s="101"/>
      <c r="K48" s="101"/>
      <c r="L48" s="101"/>
    </row>
    <row r="49" spans="2:12">
      <c r="B49" s="69"/>
      <c r="C49" s="104"/>
      <c r="D49" s="10" t="s">
        <v>117</v>
      </c>
      <c r="E49" s="96">
        <v>-7.8239870070000004</v>
      </c>
      <c r="F49" s="92">
        <v>-4.248106956</v>
      </c>
      <c r="G49" s="92">
        <v>-0.38197708130000002</v>
      </c>
      <c r="H49" s="92">
        <v>3.515112877</v>
      </c>
      <c r="I49" s="97">
        <v>7.3231925960000002</v>
      </c>
      <c r="J49" s="101"/>
      <c r="K49" s="101"/>
      <c r="L49" s="101"/>
    </row>
    <row r="50" spans="2:12" ht="18" thickBot="1">
      <c r="B50" s="72"/>
      <c r="C50" s="105"/>
      <c r="D50" s="11" t="s">
        <v>185</v>
      </c>
      <c r="E50" s="85">
        <f>E49/E48*100</f>
        <v>100.00000008946846</v>
      </c>
      <c r="F50" s="106">
        <f>F49/F48*100</f>
        <v>106.70433706541738</v>
      </c>
      <c r="G50" s="106">
        <f t="shared" ref="G50" si="45">G49/G48*100</f>
        <v>275.99191905371868</v>
      </c>
      <c r="H50" s="106">
        <f t="shared" ref="H50" si="46">H49/H48*100</f>
        <v>94.890434202867297</v>
      </c>
      <c r="I50" s="107">
        <f t="shared" ref="I50" si="47">I49/I48*100</f>
        <v>97.032120645409151</v>
      </c>
    </row>
  </sheetData>
  <mergeCells count="21">
    <mergeCell ref="B33:B44"/>
    <mergeCell ref="C48:C50"/>
    <mergeCell ref="B45:B50"/>
    <mergeCell ref="C30:C32"/>
    <mergeCell ref="C27:C29"/>
    <mergeCell ref="C24:C26"/>
    <mergeCell ref="B6:B23"/>
    <mergeCell ref="C21:C23"/>
    <mergeCell ref="C18:C20"/>
    <mergeCell ref="C15:C17"/>
    <mergeCell ref="C12:C14"/>
    <mergeCell ref="C9:C11"/>
    <mergeCell ref="B24:B32"/>
    <mergeCell ref="C45:C47"/>
    <mergeCell ref="C42:C44"/>
    <mergeCell ref="C39:C41"/>
    <mergeCell ref="C36:C38"/>
    <mergeCell ref="C33:C35"/>
    <mergeCell ref="B5:D5"/>
    <mergeCell ref="B4:D4"/>
    <mergeCell ref="C6:C8"/>
  </mergeCells>
  <phoneticPr fontId="2" type="noConversion"/>
  <conditionalFormatting sqref="E8:I8">
    <cfRule type="cellIs" dxfId="26" priority="10" operator="between">
      <formula>97</formula>
      <formula>103</formula>
    </cfRule>
    <cfRule type="cellIs" dxfId="27" priority="9" operator="between">
      <formula>103.000001</formula>
      <formula>110</formula>
    </cfRule>
    <cfRule type="cellIs" dxfId="28" priority="8" operator="between">
      <formula>96.999999</formula>
      <formula>90</formula>
    </cfRule>
    <cfRule type="cellIs" dxfId="29" priority="7" operator="lessThan">
      <formula>89.999999</formula>
    </cfRule>
    <cfRule type="cellIs" dxfId="25" priority="6" operator="greaterThan">
      <formula>110.000001</formula>
    </cfRule>
  </conditionalFormatting>
  <conditionalFormatting sqref="E50:I50 E47:I47 E44:I44 E41:I41 E38:I38 E35:I35 E32:I32 E29:I29 E26:I26 E23:I23 E20:I20 E17:I17 E11:I11 E14:I14">
    <cfRule type="cellIs" dxfId="0" priority="1" operator="greaterThan">
      <formula>110.000001</formula>
    </cfRule>
    <cfRule type="cellIs" dxfId="1" priority="2" operator="lessThan">
      <formula>89.999999</formula>
    </cfRule>
    <cfRule type="cellIs" dxfId="2" priority="3" operator="between">
      <formula>96.999999</formula>
      <formula>90</formula>
    </cfRule>
    <cfRule type="cellIs" dxfId="3" priority="4" operator="between">
      <formula>103.000001</formula>
      <formula>110</formula>
    </cfRule>
    <cfRule type="cellIs" dxfId="4" priority="5" operator="between">
      <formula>97</formula>
      <formula>103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topLeftCell="A4" workbookViewId="0">
      <selection activeCell="J12" sqref="J12"/>
    </sheetView>
  </sheetViews>
  <sheetFormatPr defaultRowHeight="17.399999999999999"/>
  <cols>
    <col min="2" max="2" width="12.5" customWidth="1"/>
    <col min="3" max="3" width="12.3984375" customWidth="1"/>
    <col min="4" max="4" width="11.09765625" customWidth="1"/>
  </cols>
  <sheetData>
    <row r="1" spans="1:5">
      <c r="A1" t="s">
        <v>42</v>
      </c>
    </row>
    <row r="2" spans="1:5">
      <c r="A2" t="s">
        <v>50</v>
      </c>
    </row>
    <row r="5" spans="1:5">
      <c r="B5" t="s">
        <v>94</v>
      </c>
    </row>
    <row r="6" spans="1:5">
      <c r="B6" t="s">
        <v>95</v>
      </c>
    </row>
    <row r="7" spans="1:5">
      <c r="B7" t="s">
        <v>183</v>
      </c>
    </row>
    <row r="8" spans="1:5" ht="18" thickBot="1"/>
    <row r="9" spans="1:5" ht="18" thickBot="1">
      <c r="B9" s="7" t="s">
        <v>118</v>
      </c>
      <c r="C9" s="8" t="s">
        <v>170</v>
      </c>
      <c r="D9" s="7" t="s">
        <v>119</v>
      </c>
      <c r="E9" s="8" t="s">
        <v>171</v>
      </c>
    </row>
    <row r="10" spans="1:5">
      <c r="B10" s="57" t="s">
        <v>144</v>
      </c>
      <c r="C10" s="50"/>
      <c r="D10" s="57" t="s">
        <v>145</v>
      </c>
      <c r="E10" s="50"/>
    </row>
    <row r="11" spans="1:5">
      <c r="B11" s="55" t="s">
        <v>148</v>
      </c>
      <c r="C11" s="46"/>
      <c r="D11" s="55" t="s">
        <v>146</v>
      </c>
      <c r="E11" s="46"/>
    </row>
    <row r="12" spans="1:5">
      <c r="B12" s="55" t="s">
        <v>156</v>
      </c>
      <c r="C12" s="46"/>
      <c r="D12" s="55" t="s">
        <v>147</v>
      </c>
      <c r="E12" s="46"/>
    </row>
    <row r="13" spans="1:5">
      <c r="B13" s="55" t="s">
        <v>157</v>
      </c>
      <c r="C13" s="46"/>
      <c r="D13" s="55" t="s">
        <v>152</v>
      </c>
      <c r="E13" s="46"/>
    </row>
    <row r="14" spans="1:5">
      <c r="B14" s="55" t="s">
        <v>158</v>
      </c>
      <c r="C14" s="46"/>
      <c r="D14" s="55" t="s">
        <v>153</v>
      </c>
      <c r="E14" s="46"/>
    </row>
    <row r="15" spans="1:5">
      <c r="B15" s="55" t="s">
        <v>159</v>
      </c>
      <c r="C15" s="46"/>
      <c r="D15" s="55" t="s">
        <v>154</v>
      </c>
      <c r="E15" s="46"/>
    </row>
    <row r="16" spans="1:5">
      <c r="B16" s="55" t="s">
        <v>160</v>
      </c>
      <c r="C16" s="46"/>
      <c r="D16" s="55" t="s">
        <v>155</v>
      </c>
      <c r="E16" s="46"/>
    </row>
    <row r="17" spans="2:5">
      <c r="B17" s="55" t="s">
        <v>161</v>
      </c>
      <c r="C17" s="46"/>
      <c r="D17" s="55" t="s">
        <v>149</v>
      </c>
      <c r="E17" s="46"/>
    </row>
    <row r="18" spans="2:5">
      <c r="B18" s="55" t="s">
        <v>162</v>
      </c>
      <c r="C18" s="46"/>
      <c r="D18" s="55" t="s">
        <v>150</v>
      </c>
      <c r="E18" s="46"/>
    </row>
    <row r="19" spans="2:5" ht="18" thickBot="1">
      <c r="B19" s="55" t="s">
        <v>163</v>
      </c>
      <c r="C19" s="46"/>
      <c r="D19" s="56" t="s">
        <v>151</v>
      </c>
      <c r="E19" s="49"/>
    </row>
    <row r="20" spans="2:5">
      <c r="B20" s="55" t="s">
        <v>164</v>
      </c>
      <c r="C20" s="46"/>
    </row>
    <row r="21" spans="2:5">
      <c r="B21" s="55" t="s">
        <v>165</v>
      </c>
      <c r="C21" s="46"/>
    </row>
    <row r="22" spans="2:5">
      <c r="B22" s="55" t="s">
        <v>166</v>
      </c>
      <c r="C22" s="46"/>
    </row>
    <row r="23" spans="2:5">
      <c r="B23" s="55" t="s">
        <v>167</v>
      </c>
      <c r="C23" s="46"/>
    </row>
    <row r="24" spans="2:5">
      <c r="B24" s="55" t="s">
        <v>168</v>
      </c>
      <c r="C24" s="46"/>
    </row>
    <row r="25" spans="2:5" ht="18" thickBot="1">
      <c r="B25" s="56" t="s">
        <v>169</v>
      </c>
      <c r="C25" s="4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2"/>
  <sheetViews>
    <sheetView zoomScale="70" zoomScaleNormal="70" workbookViewId="0">
      <selection activeCell="I8" sqref="I8"/>
    </sheetView>
  </sheetViews>
  <sheetFormatPr defaultRowHeight="17.399999999999999"/>
  <sheetData>
    <row r="1" spans="1:14">
      <c r="A1" t="s">
        <v>43</v>
      </c>
    </row>
    <row r="3" spans="1:14">
      <c r="B3" t="s">
        <v>51</v>
      </c>
    </row>
    <row r="4" spans="1:14">
      <c r="B4" t="s">
        <v>52</v>
      </c>
      <c r="C4" t="s">
        <v>53</v>
      </c>
    </row>
    <row r="5" spans="1:14">
      <c r="B5" t="s">
        <v>138</v>
      </c>
      <c r="C5" t="s">
        <v>172</v>
      </c>
    </row>
    <row r="6" spans="1:14" ht="18" thickBot="1">
      <c r="A6" t="s">
        <v>184</v>
      </c>
    </row>
    <row r="7" spans="1:14">
      <c r="A7" s="24"/>
      <c r="B7" s="78" t="s">
        <v>124</v>
      </c>
      <c r="C7" s="52" t="s">
        <v>125</v>
      </c>
      <c r="D7" s="45"/>
    </row>
    <row r="8" spans="1:14">
      <c r="A8" s="24"/>
      <c r="B8" s="80"/>
      <c r="C8" s="42" t="s">
        <v>126</v>
      </c>
      <c r="D8" s="46"/>
    </row>
    <row r="9" spans="1:14" ht="18" thickBot="1">
      <c r="A9" s="24"/>
      <c r="B9" s="79"/>
      <c r="C9" s="53" t="s">
        <v>127</v>
      </c>
      <c r="D9" s="49"/>
    </row>
    <row r="10" spans="1:14">
      <c r="A10" s="24"/>
      <c r="B10" s="78" t="s">
        <v>135</v>
      </c>
      <c r="C10" s="52" t="s">
        <v>125</v>
      </c>
      <c r="D10" s="45"/>
    </row>
    <row r="11" spans="1:14">
      <c r="A11" s="24"/>
      <c r="B11" s="80"/>
      <c r="C11" s="42" t="s">
        <v>126</v>
      </c>
      <c r="D11" s="46"/>
    </row>
    <row r="12" spans="1:14" ht="18" thickBot="1">
      <c r="A12" s="24"/>
      <c r="B12" s="79"/>
      <c r="C12" s="53" t="s">
        <v>127</v>
      </c>
      <c r="D12" s="49"/>
    </row>
    <row r="13" spans="1:14" ht="18" thickBot="1">
      <c r="A13" s="24"/>
      <c r="B13" s="17" t="s">
        <v>52</v>
      </c>
      <c r="C13" s="54" t="s">
        <v>136</v>
      </c>
      <c r="D13" s="51"/>
    </row>
    <row r="14" spans="1:14" ht="18" thickBot="1">
      <c r="A14" s="24"/>
      <c r="B14" s="82" t="s">
        <v>137</v>
      </c>
      <c r="C14" s="81" t="s">
        <v>137</v>
      </c>
      <c r="D14" s="81"/>
      <c r="E14" s="64"/>
      <c r="F14" s="64"/>
      <c r="G14" s="64"/>
      <c r="H14" s="64"/>
      <c r="I14" s="64"/>
      <c r="J14" s="64"/>
      <c r="K14" s="64"/>
      <c r="L14" s="64"/>
      <c r="M14" s="64"/>
      <c r="N14" s="65"/>
    </row>
    <row r="15" spans="1:14">
      <c r="A15" s="24"/>
      <c r="B15" s="82"/>
      <c r="C15" s="67" t="s">
        <v>103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8"/>
    </row>
    <row r="16" spans="1:14">
      <c r="A16" s="24"/>
      <c r="B16" s="82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1"/>
    </row>
    <row r="17" spans="1:14">
      <c r="A17" s="24"/>
      <c r="B17" s="82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1"/>
    </row>
    <row r="18" spans="1:14">
      <c r="A18" s="24"/>
      <c r="B18" s="82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1"/>
    </row>
    <row r="19" spans="1:14">
      <c r="A19" s="24"/>
      <c r="B19" s="82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1"/>
    </row>
    <row r="20" spans="1:14">
      <c r="A20" s="24"/>
      <c r="B20" s="82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1"/>
    </row>
    <row r="21" spans="1:14">
      <c r="A21" s="24"/>
      <c r="B21" s="82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1"/>
    </row>
    <row r="22" spans="1:14">
      <c r="A22" s="24"/>
      <c r="B22" s="82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1"/>
    </row>
    <row r="23" spans="1:14">
      <c r="A23" s="24"/>
      <c r="B23" s="82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1"/>
    </row>
    <row r="24" spans="1:14">
      <c r="A24" s="24"/>
      <c r="B24" s="82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1"/>
    </row>
    <row r="25" spans="1:14">
      <c r="A25" s="24"/>
      <c r="B25" s="82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1"/>
    </row>
    <row r="26" spans="1:14">
      <c r="A26" s="24"/>
      <c r="B26" s="82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1"/>
    </row>
    <row r="27" spans="1:14">
      <c r="A27" s="24"/>
      <c r="B27" s="82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1"/>
    </row>
    <row r="28" spans="1:14">
      <c r="A28" s="24"/>
      <c r="B28" s="82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1"/>
    </row>
    <row r="29" spans="1:14">
      <c r="A29" s="24"/>
      <c r="B29" s="82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1"/>
    </row>
    <row r="30" spans="1:14">
      <c r="A30" s="24"/>
      <c r="B30" s="82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1"/>
    </row>
    <row r="31" spans="1:14">
      <c r="A31" s="24"/>
      <c r="B31" s="82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1"/>
    </row>
    <row r="32" spans="1:14" ht="18" thickBot="1">
      <c r="A32" s="24"/>
      <c r="B32" s="8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4"/>
    </row>
  </sheetData>
  <mergeCells count="5">
    <mergeCell ref="C14:N14"/>
    <mergeCell ref="C15:N32"/>
    <mergeCell ref="B7:B9"/>
    <mergeCell ref="B10:B12"/>
    <mergeCell ref="B14:B3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8"/>
  <sheetViews>
    <sheetView workbookViewId="0">
      <selection activeCell="B3" sqref="B3:F18"/>
    </sheetView>
  </sheetViews>
  <sheetFormatPr defaultRowHeight="17.399999999999999"/>
  <sheetData>
    <row r="1" spans="1:6">
      <c r="A1" t="s">
        <v>44</v>
      </c>
    </row>
    <row r="3" spans="1:6" ht="18" thickBot="1">
      <c r="B3" t="s">
        <v>19</v>
      </c>
    </row>
    <row r="4" spans="1:6" ht="18" thickBot="1">
      <c r="B4" s="12"/>
      <c r="C4" s="7" t="s">
        <v>2</v>
      </c>
      <c r="D4" s="8" t="s">
        <v>3</v>
      </c>
      <c r="E4" s="17" t="s">
        <v>20</v>
      </c>
      <c r="F4" s="17" t="s">
        <v>21</v>
      </c>
    </row>
    <row r="5" spans="1:6">
      <c r="B5" s="13" t="s">
        <v>6</v>
      </c>
      <c r="C5" s="1" t="s">
        <v>0</v>
      </c>
      <c r="D5" s="2" t="s">
        <v>1</v>
      </c>
      <c r="E5" s="9"/>
      <c r="F5" s="9"/>
    </row>
    <row r="6" spans="1:6">
      <c r="B6" s="14" t="s">
        <v>7</v>
      </c>
      <c r="C6" s="3" t="s">
        <v>4</v>
      </c>
      <c r="D6" s="4" t="s">
        <v>5</v>
      </c>
      <c r="E6" s="10"/>
      <c r="F6" s="10"/>
    </row>
    <row r="7" spans="1:6">
      <c r="B7" s="14" t="s">
        <v>8</v>
      </c>
      <c r="C7" s="3" t="s">
        <v>11</v>
      </c>
      <c r="D7" s="4" t="s">
        <v>12</v>
      </c>
      <c r="E7" s="10"/>
      <c r="F7" s="10"/>
    </row>
    <row r="8" spans="1:6">
      <c r="B8" s="15" t="s">
        <v>9</v>
      </c>
      <c r="C8" s="3" t="s">
        <v>13</v>
      </c>
      <c r="D8" s="4" t="s">
        <v>14</v>
      </c>
      <c r="E8" s="10"/>
      <c r="F8" s="10"/>
    </row>
    <row r="9" spans="1:6">
      <c r="B9" s="15" t="s">
        <v>10</v>
      </c>
      <c r="C9" s="3" t="s">
        <v>14</v>
      </c>
      <c r="D9" s="4" t="s">
        <v>15</v>
      </c>
      <c r="E9" s="10"/>
      <c r="F9" s="10"/>
    </row>
    <row r="10" spans="1:6" ht="18" thickBot="1">
      <c r="B10" s="16" t="s">
        <v>16</v>
      </c>
      <c r="C10" s="5" t="s">
        <v>17</v>
      </c>
      <c r="D10" s="6" t="s">
        <v>18</v>
      </c>
      <c r="E10" s="11"/>
      <c r="F10" s="11"/>
    </row>
    <row r="12" spans="1:6" ht="18" thickBot="1">
      <c r="B12" t="s">
        <v>22</v>
      </c>
    </row>
    <row r="13" spans="1:6" ht="18" thickBot="1">
      <c r="B13" s="20"/>
      <c r="C13" s="18" t="s">
        <v>2</v>
      </c>
      <c r="D13" s="19" t="s">
        <v>3</v>
      </c>
      <c r="E13" s="20" t="s">
        <v>21</v>
      </c>
    </row>
    <row r="14" spans="1:6">
      <c r="B14" s="21" t="s">
        <v>23</v>
      </c>
      <c r="C14" s="1" t="s">
        <v>26</v>
      </c>
      <c r="D14" s="2" t="s">
        <v>25</v>
      </c>
      <c r="E14" s="21"/>
    </row>
    <row r="15" spans="1:6">
      <c r="B15" s="22" t="s">
        <v>24</v>
      </c>
      <c r="C15" s="3" t="s">
        <v>27</v>
      </c>
      <c r="D15" s="4" t="s">
        <v>34</v>
      </c>
      <c r="E15" s="22"/>
    </row>
    <row r="16" spans="1:6">
      <c r="B16" s="22" t="s">
        <v>28</v>
      </c>
      <c r="C16" s="3" t="s">
        <v>29</v>
      </c>
      <c r="D16" s="4" t="s">
        <v>30</v>
      </c>
      <c r="E16" s="22"/>
    </row>
    <row r="17" spans="2:5">
      <c r="B17" s="22" t="s">
        <v>31</v>
      </c>
      <c r="C17" s="3" t="s">
        <v>33</v>
      </c>
      <c r="D17" s="4" t="s">
        <v>32</v>
      </c>
      <c r="E17" s="22"/>
    </row>
    <row r="18" spans="2:5" ht="18" thickBot="1">
      <c r="B18" s="23" t="s">
        <v>35</v>
      </c>
      <c r="C18" s="5" t="s">
        <v>36</v>
      </c>
      <c r="D18" s="6" t="s">
        <v>37</v>
      </c>
      <c r="E18" s="2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workbookViewId="0">
      <selection activeCell="C15" sqref="C15"/>
    </sheetView>
  </sheetViews>
  <sheetFormatPr defaultRowHeight="17.399999999999999"/>
  <cols>
    <col min="3" max="3" width="22.69921875" bestFit="1" customWidth="1"/>
  </cols>
  <sheetData>
    <row r="1" spans="1:4">
      <c r="A1" t="s">
        <v>45</v>
      </c>
    </row>
    <row r="2" spans="1:4" ht="18" thickBot="1"/>
    <row r="3" spans="1:4" ht="18" thickBot="1">
      <c r="D3" s="31" t="s">
        <v>102</v>
      </c>
    </row>
    <row r="4" spans="1:4">
      <c r="B4" s="78" t="s">
        <v>104</v>
      </c>
      <c r="C4" s="37" t="s">
        <v>96</v>
      </c>
      <c r="D4" s="33"/>
    </row>
    <row r="5" spans="1:4">
      <c r="B5" s="80"/>
      <c r="C5" s="38" t="s">
        <v>97</v>
      </c>
      <c r="D5" s="34"/>
    </row>
    <row r="6" spans="1:4">
      <c r="B6" s="84"/>
      <c r="C6" s="39" t="s">
        <v>98</v>
      </c>
      <c r="D6" s="34"/>
    </row>
    <row r="7" spans="1:4" ht="18" thickBot="1">
      <c r="B7" s="79"/>
      <c r="C7" s="40" t="s">
        <v>108</v>
      </c>
      <c r="D7" s="35"/>
    </row>
    <row r="8" spans="1:4" ht="18" thickBot="1">
      <c r="B8" s="36" t="s">
        <v>105</v>
      </c>
      <c r="C8" s="41" t="s">
        <v>99</v>
      </c>
      <c r="D8" s="31"/>
    </row>
    <row r="9" spans="1:4" ht="18" thickBot="1">
      <c r="B9" s="78" t="s">
        <v>106</v>
      </c>
      <c r="C9" s="37" t="s">
        <v>100</v>
      </c>
      <c r="D9" s="33"/>
    </row>
    <row r="10" spans="1:4">
      <c r="B10" s="82"/>
      <c r="C10" s="37" t="s">
        <v>107</v>
      </c>
      <c r="D10" s="34"/>
    </row>
    <row r="11" spans="1:4" ht="18" thickBot="1">
      <c r="B11" s="79"/>
      <c r="C11" s="40" t="s">
        <v>101</v>
      </c>
      <c r="D11" s="35"/>
    </row>
  </sheetData>
  <mergeCells count="2">
    <mergeCell ref="B9:B11"/>
    <mergeCell ref="B4:B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65"/>
  <sheetViews>
    <sheetView workbookViewId="0">
      <selection activeCell="B9" sqref="B9:M27"/>
    </sheetView>
  </sheetViews>
  <sheetFormatPr defaultRowHeight="17.399999999999999"/>
  <sheetData>
    <row r="1" spans="1:25">
      <c r="A1" t="s">
        <v>63</v>
      </c>
    </row>
    <row r="2" spans="1:25">
      <c r="A2" t="s">
        <v>64</v>
      </c>
    </row>
    <row r="3" spans="1:25" ht="18" thickBot="1"/>
    <row r="4" spans="1:25" ht="18" thickBot="1">
      <c r="E4" s="17" t="s">
        <v>102</v>
      </c>
    </row>
    <row r="5" spans="1:25" ht="18" thickBot="1">
      <c r="B5" s="63" t="s">
        <v>60</v>
      </c>
      <c r="C5" s="64"/>
      <c r="D5" s="65"/>
      <c r="E5" s="31"/>
    </row>
    <row r="6" spans="1:25" ht="18" thickBot="1">
      <c r="B6" s="63" t="s">
        <v>61</v>
      </c>
      <c r="C6" s="64"/>
      <c r="D6" s="65"/>
      <c r="E6" s="31"/>
    </row>
    <row r="7" spans="1:25" ht="18" thickBot="1">
      <c r="B7" s="63" t="s">
        <v>62</v>
      </c>
      <c r="C7" s="64"/>
      <c r="D7" s="65"/>
      <c r="E7" s="31"/>
    </row>
    <row r="8" spans="1:25" ht="18" thickBot="1">
      <c r="B8" s="32"/>
      <c r="C8" s="32"/>
      <c r="D8" s="32"/>
    </row>
    <row r="9" spans="1:25" ht="18" thickBot="1">
      <c r="B9" s="63" t="s">
        <v>54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5"/>
      <c r="N9" s="63" t="s">
        <v>55</v>
      </c>
      <c r="O9" s="64"/>
      <c r="P9" s="64"/>
      <c r="Q9" s="64"/>
      <c r="R9" s="64"/>
      <c r="S9" s="64"/>
      <c r="T9" s="64"/>
      <c r="U9" s="64"/>
      <c r="V9" s="64"/>
      <c r="W9" s="64"/>
      <c r="X9" s="64"/>
      <c r="Y9" s="65"/>
    </row>
    <row r="10" spans="1:25">
      <c r="B10" s="66" t="s">
        <v>103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8"/>
      <c r="N10" s="66" t="s">
        <v>103</v>
      </c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8"/>
    </row>
    <row r="11" spans="1:25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1"/>
      <c r="N11" s="69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1"/>
    </row>
    <row r="12" spans="1:25"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1"/>
      <c r="N12" s="69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1"/>
    </row>
    <row r="13" spans="1:25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1"/>
      <c r="N13" s="69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1"/>
    </row>
    <row r="14" spans="1:25">
      <c r="B14" s="69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1"/>
      <c r="N14" s="69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1"/>
    </row>
    <row r="15" spans="1:25">
      <c r="B15" s="69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1"/>
      <c r="N15" s="69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1"/>
    </row>
    <row r="16" spans="1:25">
      <c r="B16" s="69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1"/>
      <c r="N16" s="69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1"/>
    </row>
    <row r="17" spans="2:25">
      <c r="B17" s="69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1"/>
      <c r="N17" s="69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1"/>
    </row>
    <row r="18" spans="2:25">
      <c r="B18" s="69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1"/>
      <c r="N18" s="69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1"/>
    </row>
    <row r="19" spans="2:25">
      <c r="B19" s="69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1"/>
      <c r="N19" s="69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1"/>
    </row>
    <row r="20" spans="2:25">
      <c r="B20" s="69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1"/>
      <c r="N20" s="69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1"/>
    </row>
    <row r="21" spans="2:25">
      <c r="B21" s="69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69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1"/>
    </row>
    <row r="22" spans="2:25"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1"/>
      <c r="N22" s="69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1"/>
    </row>
    <row r="23" spans="2:25">
      <c r="B23" s="69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1"/>
      <c r="N23" s="69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1"/>
    </row>
    <row r="24" spans="2:25">
      <c r="B24" s="69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1"/>
      <c r="N24" s="69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1"/>
    </row>
    <row r="25" spans="2:25"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1"/>
      <c r="N25" s="69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1"/>
    </row>
    <row r="26" spans="2:25">
      <c r="B26" s="69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1"/>
      <c r="N26" s="69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1"/>
    </row>
    <row r="27" spans="2:25" ht="18" thickBot="1">
      <c r="B27" s="72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4"/>
      <c r="N27" s="72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4"/>
    </row>
    <row r="28" spans="2:25" ht="18" thickBot="1">
      <c r="B28" s="63" t="s">
        <v>56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5"/>
      <c r="N28" s="63" t="s">
        <v>57</v>
      </c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5"/>
    </row>
    <row r="29" spans="2:25">
      <c r="B29" s="66" t="s">
        <v>103</v>
      </c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8"/>
      <c r="N29" s="66" t="s">
        <v>103</v>
      </c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8"/>
    </row>
    <row r="30" spans="2:25">
      <c r="B30" s="69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1"/>
      <c r="N30" s="69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1"/>
    </row>
    <row r="31" spans="2:25">
      <c r="B31" s="69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1"/>
      <c r="N31" s="69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1"/>
    </row>
    <row r="32" spans="2:25">
      <c r="B32" s="69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1"/>
      <c r="N32" s="69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1"/>
    </row>
    <row r="33" spans="2:25">
      <c r="B33" s="69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1"/>
      <c r="N33" s="69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1"/>
    </row>
    <row r="34" spans="2:25">
      <c r="B34" s="69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69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1"/>
    </row>
    <row r="35" spans="2:25">
      <c r="B35" s="69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1"/>
      <c r="N35" s="69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1"/>
    </row>
    <row r="36" spans="2:25">
      <c r="B36" s="69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1"/>
      <c r="N36" s="69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1"/>
    </row>
    <row r="37" spans="2:25">
      <c r="B37" s="69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1"/>
      <c r="N37" s="69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1"/>
    </row>
    <row r="38" spans="2:25">
      <c r="B38" s="69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1"/>
      <c r="N38" s="69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1"/>
    </row>
    <row r="39" spans="2:25">
      <c r="B39" s="69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1"/>
      <c r="N39" s="69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1"/>
    </row>
    <row r="40" spans="2:25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1"/>
      <c r="N40" s="69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1"/>
    </row>
    <row r="41" spans="2:25">
      <c r="B41" s="69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1"/>
      <c r="N41" s="69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1"/>
    </row>
    <row r="42" spans="2:25">
      <c r="B42" s="69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69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1"/>
    </row>
    <row r="43" spans="2:25">
      <c r="B43" s="69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69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1"/>
    </row>
    <row r="44" spans="2:25">
      <c r="B44" s="69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69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1"/>
    </row>
    <row r="45" spans="2:25">
      <c r="B45" s="69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69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1"/>
    </row>
    <row r="46" spans="2:25" ht="18" thickBot="1">
      <c r="B46" s="72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4"/>
      <c r="N46" s="72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4"/>
    </row>
    <row r="47" spans="2:25" ht="18" thickBot="1">
      <c r="B47" s="63" t="s">
        <v>59</v>
      </c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5"/>
      <c r="N47" s="63" t="s">
        <v>58</v>
      </c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5"/>
    </row>
    <row r="48" spans="2:25">
      <c r="B48" s="66" t="s">
        <v>103</v>
      </c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8"/>
      <c r="N48" s="66" t="s">
        <v>103</v>
      </c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8"/>
    </row>
    <row r="49" spans="2:25">
      <c r="B49" s="69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1"/>
      <c r="N49" s="69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1"/>
    </row>
    <row r="50" spans="2:25">
      <c r="B50" s="69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1"/>
      <c r="N50" s="69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1"/>
    </row>
    <row r="51" spans="2:25">
      <c r="B51" s="69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1"/>
      <c r="N51" s="69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1"/>
    </row>
    <row r="52" spans="2:25">
      <c r="B52" s="69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1"/>
      <c r="N52" s="69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1"/>
    </row>
    <row r="53" spans="2:25">
      <c r="B53" s="69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1"/>
      <c r="N53" s="69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1"/>
    </row>
    <row r="54" spans="2:25">
      <c r="B54" s="69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1"/>
      <c r="N54" s="69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1"/>
    </row>
    <row r="55" spans="2:25">
      <c r="B55" s="69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1"/>
      <c r="N55" s="69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1"/>
    </row>
    <row r="56" spans="2:25">
      <c r="B56" s="69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69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1"/>
    </row>
    <row r="57" spans="2:25">
      <c r="B57" s="69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1"/>
      <c r="N57" s="69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1"/>
    </row>
    <row r="58" spans="2:25">
      <c r="B58" s="69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1"/>
      <c r="N58" s="69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1"/>
    </row>
    <row r="59" spans="2:25">
      <c r="B59" s="69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1"/>
      <c r="N59" s="69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1"/>
    </row>
    <row r="60" spans="2:25">
      <c r="B60" s="69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1"/>
      <c r="N60" s="69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1"/>
    </row>
    <row r="61" spans="2:25">
      <c r="B61" s="69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1"/>
      <c r="N61" s="69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1"/>
    </row>
    <row r="62" spans="2:25">
      <c r="B62" s="69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1"/>
      <c r="N62" s="69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1"/>
    </row>
    <row r="63" spans="2:25">
      <c r="B63" s="69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1"/>
      <c r="N63" s="69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1"/>
    </row>
    <row r="64" spans="2:25">
      <c r="B64" s="69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1"/>
      <c r="N64" s="69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1"/>
    </row>
    <row r="65" spans="2:25" ht="16.5" customHeight="1" thickBot="1">
      <c r="B65" s="72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4"/>
      <c r="N65" s="72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4"/>
    </row>
  </sheetData>
  <mergeCells count="15">
    <mergeCell ref="B5:D5"/>
    <mergeCell ref="N10:Y27"/>
    <mergeCell ref="B10:M27"/>
    <mergeCell ref="B29:M46"/>
    <mergeCell ref="N29:Y46"/>
    <mergeCell ref="B6:D6"/>
    <mergeCell ref="B48:M65"/>
    <mergeCell ref="N48:Y65"/>
    <mergeCell ref="B7:D7"/>
    <mergeCell ref="B47:M47"/>
    <mergeCell ref="N47:Y47"/>
    <mergeCell ref="N28:Y28"/>
    <mergeCell ref="B28:M28"/>
    <mergeCell ref="N9:Y9"/>
    <mergeCell ref="B9:M9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A3" sqref="A3"/>
    </sheetView>
  </sheetViews>
  <sheetFormatPr defaultRowHeight="17.399999999999999"/>
  <cols>
    <col min="2" max="2" width="13.19921875" customWidth="1"/>
  </cols>
  <sheetData>
    <row r="1" spans="1:3">
      <c r="A1" t="s">
        <v>46</v>
      </c>
    </row>
    <row r="2" spans="1:3">
      <c r="B2" t="s">
        <v>65</v>
      </c>
    </row>
    <row r="3" spans="1:3" ht="18" thickBot="1"/>
    <row r="4" spans="1:3" ht="18" thickBot="1">
      <c r="C4" s="31" t="s">
        <v>102</v>
      </c>
    </row>
    <row r="5" spans="1:3" ht="18" thickBot="1">
      <c r="B5" s="30" t="s">
        <v>66</v>
      </c>
      <c r="C5" s="31"/>
    </row>
    <row r="6" spans="1:3" ht="18" thickBot="1">
      <c r="B6" s="30" t="s">
        <v>67</v>
      </c>
      <c r="C6" s="31"/>
    </row>
    <row r="7" spans="1:3" ht="18" thickBot="1">
      <c r="B7" s="30" t="s">
        <v>68</v>
      </c>
      <c r="C7" s="3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제어기 변수시험</vt:lpstr>
      <vt:lpstr>제어 시퀀스 시험</vt:lpstr>
      <vt:lpstr>ADC 스케일링 시험</vt:lpstr>
      <vt:lpstr>GPIO 시험</vt:lpstr>
      <vt:lpstr>통신 시험</vt:lpstr>
      <vt:lpstr>제어 전압 측정 시험</vt:lpstr>
      <vt:lpstr>In | Out Relay</vt:lpstr>
      <vt:lpstr>PWM동작</vt:lpstr>
      <vt:lpstr>FAN동작</vt:lpstr>
      <vt:lpstr>OV,OC 동작</vt:lpstr>
      <vt:lpstr>ADC 센싱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재균 안</cp:lastModifiedBy>
  <dcterms:created xsi:type="dcterms:W3CDTF">2015-06-05T18:19:34Z</dcterms:created>
  <dcterms:modified xsi:type="dcterms:W3CDTF">2023-09-07T02:29:45Z</dcterms:modified>
</cp:coreProperties>
</file>