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5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lin.MPL-LT33\hello\auto-word-fillter\"/>
    </mc:Choice>
  </mc:AlternateContent>
  <xr:revisionPtr revIDLastSave="0" documentId="13_ncr:1_{9EE1E471-EC76-4888-8475-0CAE52AD506D}" xr6:coauthVersionLast="45" xr6:coauthVersionMax="45" xr10:uidLastSave="{00000000-0000-0000-0000-000000000000}"/>
  <bookViews>
    <workbookView xWindow="14100" yWindow="1230" windowWidth="12840" windowHeight="11385" xr2:uid="{625DD59B-FED8-4227-AA97-9ECE780B09A4}"/>
  </bookViews>
  <sheets>
    <sheet name="Revision Log" sheetId="7" r:id="rId1"/>
    <sheet name="CR-010" sheetId="8" r:id="rId2"/>
    <sheet name="CCN-004" sheetId="4" r:id="rId3"/>
    <sheet name="CCN-003R1" sheetId="3" r:id="rId4"/>
    <sheet name="CCN-002" sheetId="1" r:id="rId5"/>
  </sheets>
  <definedNames>
    <definedName name="_xlnm._FilterDatabase" localSheetId="0" hidden="1">'Revision Log'!$B$19:$N$52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7" l="1"/>
  <c r="O22" i="7"/>
  <c r="O23" i="7"/>
  <c r="O24" i="7"/>
  <c r="O25" i="7"/>
  <c r="O26" i="7"/>
  <c r="O27" i="7"/>
  <c r="O28" i="7"/>
  <c r="O29" i="7"/>
  <c r="O20" i="7"/>
  <c r="N12" i="7" l="1"/>
  <c r="N11" i="7"/>
  <c r="J46" i="7" l="1"/>
  <c r="J41" i="7"/>
  <c r="J48" i="7"/>
  <c r="J44" i="7"/>
  <c r="I38" i="7"/>
  <c r="J38" i="7" s="1"/>
  <c r="I33" i="7"/>
  <c r="J33" i="7" s="1"/>
  <c r="J30" i="7"/>
  <c r="I32" i="7"/>
  <c r="J32" i="7" s="1"/>
  <c r="J36" i="7"/>
  <c r="J35" i="7"/>
  <c r="I31" i="7"/>
  <c r="J31" i="7" s="1"/>
  <c r="I37" i="7"/>
  <c r="J37" i="7" s="1"/>
  <c r="I25" i="7"/>
  <c r="I22" i="7"/>
  <c r="I21" i="7"/>
  <c r="I24" i="7"/>
  <c r="I20" i="7"/>
  <c r="I23" i="7"/>
  <c r="I28" i="7"/>
  <c r="I27" i="7"/>
  <c r="I26" i="7"/>
  <c r="I29" i="7"/>
  <c r="I34" i="7"/>
  <c r="J34" i="7" s="1"/>
  <c r="J52" i="7" l="1"/>
  <c r="G25" i="8" l="1"/>
  <c r="G18" i="8"/>
  <c r="F32" i="8"/>
  <c r="G39" i="8" s="1"/>
  <c r="G19" i="8"/>
  <c r="A14" i="8"/>
  <c r="F18" i="3"/>
  <c r="G26" i="8" l="1"/>
  <c r="G27" i="8" s="1"/>
  <c r="G32" i="8"/>
  <c r="A14" i="4"/>
  <c r="F32" i="4"/>
  <c r="G19" i="4"/>
  <c r="G18" i="4"/>
  <c r="G25" i="4" l="1"/>
  <c r="G26" i="4" s="1"/>
  <c r="G27" i="4" s="1"/>
  <c r="G39" i="4"/>
  <c r="G32" i="4"/>
  <c r="G22" i="3"/>
  <c r="A14" i="3"/>
  <c r="G18" i="3"/>
  <c r="F32" i="3"/>
  <c r="G21" i="3"/>
  <c r="G20" i="3"/>
  <c r="G19" i="3"/>
  <c r="G25" i="3" l="1"/>
  <c r="G26" i="3" s="1"/>
  <c r="G27" i="3" s="1"/>
  <c r="G39" i="3"/>
  <c r="G32" i="3"/>
  <c r="G25" i="1" l="1"/>
  <c r="G18" i="1"/>
  <c r="G19" i="1"/>
  <c r="G20" i="1"/>
  <c r="G21" i="1"/>
  <c r="E33" i="1"/>
  <c r="F33" i="1" s="1"/>
  <c r="G33" i="1" s="1"/>
  <c r="E32" i="1"/>
  <c r="C32" i="1"/>
  <c r="G26" i="1" l="1"/>
  <c r="G27" i="1" s="1"/>
  <c r="F32" i="1"/>
  <c r="G39" i="1" l="1"/>
  <c r="G32" i="1"/>
</calcChain>
</file>

<file path=xl/sharedStrings.xml><?xml version="1.0" encoding="utf-8"?>
<sst xmlns="http://schemas.openxmlformats.org/spreadsheetml/2006/main" count="329" uniqueCount="168">
  <si>
    <t xml:space="preserve"> </t>
  </si>
  <si>
    <t>CONFIDENTIAL</t>
  </si>
  <si>
    <t>Project:</t>
  </si>
  <si>
    <t>Quotation Summary</t>
  </si>
  <si>
    <t>DESCRIPTION</t>
  </si>
  <si>
    <t>Quantity</t>
  </si>
  <si>
    <t>Unit</t>
  </si>
  <si>
    <t>$/Unit</t>
  </si>
  <si>
    <t>COST</t>
  </si>
  <si>
    <t>SUBTOTAL</t>
  </si>
  <si>
    <t>TOTAL</t>
  </si>
  <si>
    <r>
      <t xml:space="preserve">There will be </t>
    </r>
    <r>
      <rPr>
        <b/>
        <sz val="10"/>
        <rFont val="Arial"/>
        <family val="2"/>
      </rPr>
      <t>no change</t>
    </r>
    <r>
      <rPr>
        <sz val="10"/>
        <rFont val="Arial"/>
        <family val="2"/>
      </rPr>
      <t xml:space="preserve"> in the presently approved contract completion date due to this change </t>
    </r>
  </si>
  <si>
    <t>in the work; all costs to maintain this date are included in this CCO.</t>
  </si>
  <si>
    <r>
      <t xml:space="preserve">There will be a </t>
    </r>
    <r>
      <rPr>
        <b/>
        <sz val="10"/>
        <rFont val="Arial"/>
        <family val="2"/>
      </rPr>
      <t>change</t>
    </r>
    <r>
      <rPr>
        <sz val="10"/>
        <rFont val="Arial"/>
        <family val="2"/>
      </rPr>
      <t xml:space="preserve"> to the present contract completion date of TBD days, </t>
    </r>
  </si>
  <si>
    <t>due to the changes in the work.</t>
  </si>
  <si>
    <r>
      <t>There may be a</t>
    </r>
    <r>
      <rPr>
        <b/>
        <sz val="10"/>
        <rFont val="Arial"/>
        <family val="2"/>
      </rPr>
      <t xml:space="preserve"> revision</t>
    </r>
    <r>
      <rPr>
        <sz val="10"/>
        <rFont val="Arial"/>
        <family val="2"/>
      </rPr>
      <t xml:space="preserve"> to the presently approved contract completion date; due to the changes</t>
    </r>
  </si>
  <si>
    <t>in the work. MPL reserves the right to assess the actual effects to the original completion date</t>
  </si>
  <si>
    <t>at a later date due to the impact of this additional work.</t>
  </si>
  <si>
    <t>CTC</t>
  </si>
  <si>
    <t>m3</t>
  </si>
  <si>
    <t>Footing Concrete Volume - net increase</t>
  </si>
  <si>
    <t>Slab on Grade Concrete Volume- net increase</t>
  </si>
  <si>
    <t>Simcon Quote</t>
  </si>
  <si>
    <t>Harris Quote</t>
  </si>
  <si>
    <t>Synergy Quote</t>
  </si>
  <si>
    <t>Lundy Concrete Quotation Breakdown</t>
  </si>
  <si>
    <t>Lundy Concrete Quote</t>
  </si>
  <si>
    <t>Lundy's Mark-up 5%</t>
  </si>
  <si>
    <t>CCN-002</t>
  </si>
  <si>
    <t>RN-002</t>
  </si>
  <si>
    <t>RN-003</t>
  </si>
  <si>
    <t>CCN-003R1</t>
  </si>
  <si>
    <t>Thyssenkrupp Quote</t>
  </si>
  <si>
    <t>GA Masonry Quote</t>
  </si>
  <si>
    <t>Suit SD Markups, Site Conditions &amp; RFIs</t>
  </si>
  <si>
    <t xml:space="preserve">CCN-002 </t>
  </si>
  <si>
    <t>Structural Site Report No. 01</t>
  </si>
  <si>
    <t>RN-004</t>
  </si>
  <si>
    <t>CCN-004</t>
  </si>
  <si>
    <t>Coordination of Existing Mall Condition/Mall Roof Projection</t>
  </si>
  <si>
    <t>Revision Log</t>
  </si>
  <si>
    <t>RN-001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</si>
  <si>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</si>
  <si>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</si>
  <si>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</si>
  <si>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</si>
  <si>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</si>
  <si>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</si>
  <si>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</si>
  <si>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</si>
  <si>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</si>
  <si>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</si>
  <si>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</si>
  <si>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</si>
  <si>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</si>
  <si>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</si>
  <si>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</si>
  <si>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</si>
  <si>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</si>
  <si>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</si>
  <si>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</si>
  <si>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</si>
  <si>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</si>
  <si>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</si>
  <si>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CCN-005</t>
  </si>
  <si>
    <t>CCN-006</t>
  </si>
  <si>
    <t>Pricing</t>
  </si>
  <si>
    <t>Date Sent to Owner</t>
  </si>
  <si>
    <t>Date Approved by Owner</t>
  </si>
  <si>
    <t xml:space="preserve">CR-003 </t>
  </si>
  <si>
    <t>Menard - Rapid Compaction - Subcontract</t>
  </si>
  <si>
    <t>Approved</t>
  </si>
  <si>
    <t>CR-002</t>
  </si>
  <si>
    <t>CR-001</t>
  </si>
  <si>
    <t>CR-004</t>
  </si>
  <si>
    <t>CR-009</t>
  </si>
  <si>
    <t>CR-011</t>
  </si>
  <si>
    <t>CR-014</t>
  </si>
  <si>
    <t>CR-030</t>
  </si>
  <si>
    <t>Pending - In Review</t>
  </si>
  <si>
    <t>LL - Grand B - Upfill</t>
  </si>
  <si>
    <t>Additional Excavation Inside New Building Footprint</t>
  </si>
  <si>
    <t>CT Tower Crane Banner</t>
  </si>
  <si>
    <t>EHC UV-C Handrail Modules</t>
  </si>
  <si>
    <t>Accommodations for Larger Hoistway</t>
  </si>
  <si>
    <t>CR-031</t>
  </si>
  <si>
    <t>Removal of Contaminated Water</t>
  </si>
  <si>
    <t>Mall contaminated water waste removal</t>
  </si>
  <si>
    <t>Frac tank delivery and equipment rental</t>
  </si>
  <si>
    <t>CR-010R1</t>
  </si>
  <si>
    <t>Soil Stock Pile</t>
  </si>
  <si>
    <t>Test Pits for Soil Samples</t>
  </si>
  <si>
    <t>CR-025</t>
  </si>
  <si>
    <t>Tie-Beam Relocation</t>
  </si>
  <si>
    <t>Contaminated Soil</t>
  </si>
  <si>
    <t>Plan Discrepencies</t>
  </si>
  <si>
    <t>Suit Escalator Shop Drawings</t>
  </si>
  <si>
    <t>SI-10 Service and Garden Centre Design Changes</t>
  </si>
  <si>
    <t>CR-022</t>
  </si>
  <si>
    <t>Site Conditions at Link of Existing Mall</t>
  </si>
  <si>
    <t>Freight Elevator Slab Thickening</t>
  </si>
  <si>
    <t>Shearwall 3Z Re-design</t>
  </si>
  <si>
    <t>RFI-054 Roof Sloping</t>
  </si>
  <si>
    <t>CR-029</t>
  </si>
  <si>
    <t>CR-028</t>
  </si>
  <si>
    <t xml:space="preserve">L2 Slab Pocket Details </t>
  </si>
  <si>
    <t>CR-023</t>
  </si>
  <si>
    <t>CR-019</t>
  </si>
  <si>
    <t>CR-018</t>
  </si>
  <si>
    <t>CR-015</t>
  </si>
  <si>
    <t xml:space="preserve">SI-009R </t>
  </si>
  <si>
    <t>CR-013</t>
  </si>
  <si>
    <t>CR-008</t>
  </si>
  <si>
    <t>Temp Dewatering</t>
  </si>
  <si>
    <t>RN-027</t>
  </si>
  <si>
    <t>RN-029</t>
  </si>
  <si>
    <t>RN-030</t>
  </si>
  <si>
    <t>CR-027</t>
  </si>
  <si>
    <t>CR-033</t>
  </si>
  <si>
    <t>CR-034</t>
  </si>
  <si>
    <t>Draft</t>
  </si>
  <si>
    <t>MPL Status</t>
  </si>
  <si>
    <t>Out for Approval</t>
  </si>
  <si>
    <t>Out for Quote</t>
  </si>
  <si>
    <t>Trades</t>
  </si>
  <si>
    <t>Dynamic Compaction - Tomlinson T+M for Dozer</t>
  </si>
  <si>
    <t>Suit SD Markups, Site Conditions + RFIs</t>
  </si>
  <si>
    <t>SI-01 Added Glazing + Window Frames</t>
  </si>
  <si>
    <t>Lean Mix</t>
  </si>
  <si>
    <t>Coordination of Existing Mall Condition + Mall Roof Projection</t>
  </si>
  <si>
    <t>CR-032 CR-024</t>
  </si>
  <si>
    <t xml:space="preserve">Existing Conditions (mall footings + other areas) </t>
  </si>
  <si>
    <t>Bedrock at Glass Elevators + Shearwall</t>
  </si>
  <si>
    <t>Procore PCO Status</t>
  </si>
  <si>
    <t>Tomlinson</t>
  </si>
  <si>
    <t>Harris, Marathon, Tomlinson, Synergy</t>
  </si>
  <si>
    <t>Synergy</t>
  </si>
  <si>
    <t>Sub Total</t>
  </si>
  <si>
    <t>Harris</t>
  </si>
  <si>
    <t>Menard</t>
  </si>
  <si>
    <t>Thyssen</t>
  </si>
  <si>
    <t>Veolia</t>
  </si>
  <si>
    <t>RFQ Due Date</t>
  </si>
  <si>
    <t>Lundy</t>
  </si>
  <si>
    <t>Ready to Send to Owner</t>
  </si>
  <si>
    <t>VPL</t>
  </si>
  <si>
    <t>Synergy, Tomlinson, Harris</t>
  </si>
  <si>
    <t>Hamilton, Simcon</t>
  </si>
  <si>
    <t>RFQ not sent</t>
  </si>
  <si>
    <r>
      <t>Simcon,</t>
    </r>
    <r>
      <rPr>
        <sz val="10"/>
        <color rgb="FFFF0000"/>
        <rFont val="Arial"/>
        <family val="2"/>
      </rPr>
      <t xml:space="preserve"> Synergy, Integral, Raymond,</t>
    </r>
    <r>
      <rPr>
        <sz val="10"/>
        <rFont val="Arial"/>
        <family val="2"/>
      </rPr>
      <t xml:space="preserve"> Harris, </t>
    </r>
    <r>
      <rPr>
        <sz val="10"/>
        <color rgb="FFFF0000"/>
        <rFont val="Arial"/>
        <family val="2"/>
      </rPr>
      <t>LDC</t>
    </r>
  </si>
  <si>
    <t>Simcon, Synergy, Oconnor</t>
  </si>
  <si>
    <t>Simcon, Harris, Synergy, Tomlinson, Marathon</t>
  </si>
  <si>
    <t>Tomlinson, Harris, Synergy, Simcon</t>
  </si>
  <si>
    <t>Before 5% Markup</t>
  </si>
  <si>
    <r>
      <t xml:space="preserve">Hamilton, </t>
    </r>
    <r>
      <rPr>
        <sz val="10"/>
        <color rgb="FFFF0000"/>
        <rFont val="Arial"/>
        <family val="2"/>
      </rPr>
      <t>Raymond</t>
    </r>
    <r>
      <rPr>
        <sz val="10"/>
        <rFont val="Arial"/>
        <family val="2"/>
      </rPr>
      <t>, Synergy, Simcon, Harris, Tomlinson</t>
    </r>
  </si>
  <si>
    <r>
      <t xml:space="preserve">Harris, Synergy, </t>
    </r>
    <r>
      <rPr>
        <sz val="10"/>
        <color rgb="FFFF0000"/>
        <rFont val="Arial"/>
        <family val="2"/>
      </rPr>
      <t>Tomlinson</t>
    </r>
  </si>
  <si>
    <r>
      <rPr>
        <sz val="10"/>
        <color rgb="FFFF0000"/>
        <rFont val="Arial"/>
        <family val="2"/>
      </rPr>
      <t xml:space="preserve">Tomlinson, </t>
    </r>
    <r>
      <rPr>
        <sz val="10"/>
        <color theme="1"/>
        <rFont val="Arial"/>
        <family val="2"/>
      </rPr>
      <t>Synergy</t>
    </r>
    <r>
      <rPr>
        <sz val="10"/>
        <color rgb="FFFF0000"/>
        <rFont val="Arial"/>
        <family val="2"/>
      </rPr>
      <t>, Simcon, Harris</t>
    </r>
  </si>
  <si>
    <r>
      <rPr>
        <sz val="10"/>
        <rFont val="Arial"/>
        <family val="2"/>
      </rPr>
      <t>Harris</t>
    </r>
    <r>
      <rPr>
        <sz val="10"/>
        <color rgb="FFFF0000"/>
        <rFont val="Arial"/>
        <family val="2"/>
      </rPr>
      <t>, Synergy, Harris, Tomlinson, Marathon</t>
    </r>
  </si>
  <si>
    <r>
      <t xml:space="preserve">Veolia, </t>
    </r>
    <r>
      <rPr>
        <sz val="10"/>
        <color rgb="FFFF0000"/>
        <rFont val="Arial"/>
        <family val="2"/>
      </rPr>
      <t>Tomlinson</t>
    </r>
  </si>
  <si>
    <t>CO#</t>
  </si>
  <si>
    <t>Date Sent to Trades</t>
  </si>
  <si>
    <r>
      <t xml:space="preserve">Thyssen, Synergy, Harris, Simcon, Tomlinson, </t>
    </r>
    <r>
      <rPr>
        <sz val="10"/>
        <color rgb="FF00B0F0"/>
        <rFont val="Arial"/>
        <family val="2"/>
      </rPr>
      <t>GA</t>
    </r>
  </si>
  <si>
    <t>Simcon, Harris, Synergy, Tomlinson, Oconnor</t>
  </si>
  <si>
    <t>Hamilton, Synergy, Simcon</t>
  </si>
  <si>
    <t>Simcon, Harris</t>
  </si>
  <si>
    <t>Harris, Synergy</t>
  </si>
  <si>
    <t>Thyssen, Synergy, Harris, Simcon</t>
  </si>
  <si>
    <t>Trades with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</si>
</sst>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0000"/>
    <numFmt numFmtId="165" formatCode="[$-409]d/mmm/yy;@"/>
    <numFmt numFmtId="166" formatCode="[$-1009]mmmm\ d\,\ yyyy;@"/>
    <numFmt numFmtId="167" formatCode="h:mm;@"/>
    <numFmt numFmtId="168" formatCode="[$-409]h:mm\ AM/PM;@"/>
  </numFmts>
  <fonts count="12" x14ac:knownFonts="1">
    <font>
      <sz val="10"/>
      <name val="Arial"/>
    </font>
    <font>
      <sz val="10"/>
      <name val="Arial"/>
    </font>
    <font>
      <b/>
      <sz val="11"/>
      <name val="Garamond"/>
      <family val="1"/>
    </font>
    <font>
      <u/>
      <sz val="10"/>
      <color indexed="12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7" fillId="0" borderId="0"/>
  </cellStyleXfs>
  <cellXfs count="1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 applyProtection="1">
      <alignment horizontal="right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5" fontId="5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vertical="top" wrapText="1"/>
    </xf>
    <xf numFmtId="4" fontId="7" fillId="0" borderId="5" xfId="0" applyNumberFormat="1" applyFont="1" applyBorder="1" applyAlignment="1">
      <alignment horizontal="right" vertical="top" wrapText="1"/>
    </xf>
    <xf numFmtId="4" fontId="7" fillId="0" borderId="5" xfId="0" applyNumberFormat="1" applyFont="1" applyBorder="1" applyAlignment="1">
      <alignment horizontal="left" vertical="top" wrapText="1"/>
    </xf>
    <xf numFmtId="4" fontId="7" fillId="0" borderId="5" xfId="0" applyNumberFormat="1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Font="1" applyBorder="1" applyAlignment="1">
      <alignment wrapText="1"/>
    </xf>
    <xf numFmtId="0" fontId="5" fillId="0" borderId="5" xfId="0" applyFont="1" applyBorder="1"/>
    <xf numFmtId="4" fontId="5" fillId="2" borderId="5" xfId="0" applyNumberFormat="1" applyFont="1" applyFill="1" applyBorder="1" applyAlignment="1">
      <alignment horizontal="right"/>
    </xf>
    <xf numFmtId="164" fontId="5" fillId="2" borderId="2" xfId="0" applyNumberFormat="1" applyFont="1" applyFill="1" applyBorder="1" applyAlignment="1">
      <alignment horizontal="left"/>
    </xf>
    <xf numFmtId="0" fontId="7" fillId="0" borderId="0" xfId="3" applyAlignment="1">
      <alignment horizontal="right"/>
    </xf>
    <xf numFmtId="0" fontId="7" fillId="0" borderId="0" xfId="3"/>
    <xf numFmtId="0" fontId="2" fillId="0" borderId="0" xfId="3" applyFont="1" applyAlignment="1">
      <alignment horizontal="right"/>
    </xf>
    <xf numFmtId="0" fontId="5" fillId="0" borderId="1" xfId="3" applyFont="1" applyBorder="1"/>
    <xf numFmtId="0" fontId="6" fillId="0" borderId="1" xfId="3" applyFont="1" applyBorder="1" applyAlignment="1">
      <alignment horizontal="center"/>
    </xf>
    <xf numFmtId="0" fontId="5" fillId="0" borderId="0" xfId="3" applyFont="1"/>
    <xf numFmtId="0" fontId="7" fillId="0" borderId="0" xfId="3" applyAlignment="1">
      <alignment horizontal="center"/>
    </xf>
    <xf numFmtId="164" fontId="5" fillId="0" borderId="0" xfId="3" applyNumberFormat="1" applyFont="1" applyAlignment="1">
      <alignment horizontal="right"/>
    </xf>
    <xf numFmtId="0" fontId="5" fillId="0" borderId="0" xfId="3" applyFont="1" applyAlignment="1">
      <alignment horizontal="left"/>
    </xf>
    <xf numFmtId="15" fontId="5" fillId="0" borderId="0" xfId="3" applyNumberFormat="1" applyFont="1" applyAlignment="1">
      <alignment horizontal="right"/>
    </xf>
    <xf numFmtId="0" fontId="5" fillId="0" borderId="0" xfId="3" applyFont="1" applyAlignment="1">
      <alignment vertical="center"/>
    </xf>
    <xf numFmtId="0" fontId="7" fillId="0" borderId="0" xfId="3" applyAlignment="1">
      <alignment vertical="center"/>
    </xf>
    <xf numFmtId="0" fontId="5" fillId="0" borderId="0" xfId="3" applyFont="1" applyAlignment="1">
      <alignment horizontal="center" vertical="center"/>
    </xf>
    <xf numFmtId="164" fontId="5" fillId="2" borderId="2" xfId="3" applyNumberFormat="1" applyFont="1" applyFill="1" applyBorder="1" applyAlignment="1">
      <alignment horizontal="left"/>
    </xf>
    <xf numFmtId="0" fontId="5" fillId="2" borderId="3" xfId="3" applyFont="1" applyFill="1" applyBorder="1" applyAlignment="1">
      <alignment horizontal="left"/>
    </xf>
    <xf numFmtId="0" fontId="5" fillId="2" borderId="4" xfId="3" applyFont="1" applyFill="1" applyBorder="1" applyAlignment="1">
      <alignment horizontal="left"/>
    </xf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7" fillId="0" borderId="5" xfId="3" applyBorder="1" applyAlignment="1">
      <alignment vertical="top" wrapText="1"/>
    </xf>
    <xf numFmtId="4" fontId="7" fillId="0" borderId="5" xfId="3" applyNumberFormat="1" applyBorder="1" applyAlignment="1">
      <alignment horizontal="left" vertical="top" wrapText="1"/>
    </xf>
    <xf numFmtId="4" fontId="7" fillId="0" borderId="5" xfId="3" applyNumberFormat="1" applyBorder="1" applyAlignment="1">
      <alignment horizontal="right" vertical="top" wrapText="1"/>
    </xf>
    <xf numFmtId="0" fontId="7" fillId="0" borderId="5" xfId="3" applyBorder="1" applyAlignment="1">
      <alignment vertical="top"/>
    </xf>
    <xf numFmtId="4" fontId="7" fillId="0" borderId="5" xfId="3" applyNumberFormat="1" applyBorder="1" applyAlignment="1">
      <alignment horizontal="left" vertical="top"/>
    </xf>
    <xf numFmtId="0" fontId="5" fillId="0" borderId="5" xfId="3" applyFont="1" applyBorder="1" applyAlignment="1">
      <alignment horizontal="center" wrapText="1"/>
    </xf>
    <xf numFmtId="16" fontId="7" fillId="0" borderId="5" xfId="3" applyNumberFormat="1" applyBorder="1" applyAlignment="1">
      <alignment vertical="top" wrapText="1"/>
    </xf>
    <xf numFmtId="0" fontId="7" fillId="0" borderId="0" xfId="0" applyFont="1" applyAlignment="1">
      <alignment horizontal="right"/>
    </xf>
    <xf numFmtId="43" fontId="7" fillId="0" borderId="5" xfId="2" applyFont="1" applyBorder="1" applyAlignment="1">
      <alignment vertical="top" wrapText="1"/>
    </xf>
    <xf numFmtId="43" fontId="5" fillId="2" borderId="5" xfId="2" applyFont="1" applyFill="1" applyBorder="1" applyAlignment="1">
      <alignment horizontal="right"/>
    </xf>
    <xf numFmtId="43" fontId="0" fillId="0" borderId="0" xfId="2" applyFont="1"/>
    <xf numFmtId="43" fontId="7" fillId="0" borderId="0" xfId="2" applyFont="1"/>
    <xf numFmtId="43" fontId="5" fillId="0" borderId="5" xfId="2" applyFont="1" applyBorder="1" applyAlignment="1">
      <alignment horizontal="center"/>
    </xf>
    <xf numFmtId="43" fontId="5" fillId="0" borderId="0" xfId="2" applyFont="1" applyAlignment="1">
      <alignment horizontal="center"/>
    </xf>
    <xf numFmtId="16" fontId="7" fillId="0" borderId="5" xfId="3" applyNumberFormat="1" applyBorder="1" applyAlignment="1">
      <alignment vertical="top"/>
    </xf>
    <xf numFmtId="0" fontId="7" fillId="0" borderId="0" xfId="3" applyAlignment="1"/>
    <xf numFmtId="0" fontId="7" fillId="0" borderId="5" xfId="3" applyBorder="1"/>
    <xf numFmtId="165" fontId="7" fillId="0" borderId="5" xfId="3" applyNumberFormat="1" applyBorder="1" applyAlignment="1">
      <alignment vertical="top" wrapText="1"/>
    </xf>
    <xf numFmtId="165" fontId="7" fillId="0" borderId="5" xfId="3" applyNumberFormat="1" applyBorder="1" applyAlignment="1">
      <alignment vertical="top"/>
    </xf>
    <xf numFmtId="0" fontId="7" fillId="0" borderId="5" xfId="3" applyBorder="1" applyAlignment="1"/>
    <xf numFmtId="0" fontId="5" fillId="0" borderId="5" xfId="3" applyFont="1" applyBorder="1"/>
    <xf numFmtId="166" fontId="5" fillId="0" borderId="0" xfId="3" applyNumberFormat="1" applyFont="1" applyAlignment="1">
      <alignment horizontal="right"/>
    </xf>
    <xf numFmtId="0" fontId="7" fillId="0" borderId="9" xfId="3" applyBorder="1"/>
    <xf numFmtId="164" fontId="5" fillId="0" borderId="9" xfId="3" applyNumberFormat="1" applyFont="1" applyBorder="1" applyAlignment="1">
      <alignment horizontal="right"/>
    </xf>
    <xf numFmtId="0" fontId="7" fillId="0" borderId="5" xfId="3" applyFill="1" applyBorder="1" applyAlignment="1">
      <alignment vertical="top"/>
    </xf>
    <xf numFmtId="4" fontId="7" fillId="0" borderId="5" xfId="3" applyNumberFormat="1" applyFill="1" applyBorder="1" applyAlignment="1">
      <alignment horizontal="left" vertical="top"/>
    </xf>
    <xf numFmtId="165" fontId="7" fillId="0" borderId="5" xfId="3" applyNumberFormat="1" applyFill="1" applyBorder="1" applyAlignment="1">
      <alignment vertical="top" wrapText="1"/>
    </xf>
    <xf numFmtId="16" fontId="7" fillId="0" borderId="5" xfId="3" applyNumberFormat="1" applyFill="1" applyBorder="1" applyAlignment="1">
      <alignment vertical="top" wrapText="1"/>
    </xf>
    <xf numFmtId="0" fontId="7" fillId="0" borderId="5" xfId="3" applyFill="1" applyBorder="1"/>
    <xf numFmtId="0" fontId="7" fillId="0" borderId="0" xfId="3" applyFill="1"/>
    <xf numFmtId="0" fontId="7" fillId="0" borderId="5" xfId="3" applyBorder="1" applyAlignment="1">
      <alignment horizontal="left" vertical="top" wrapText="1"/>
    </xf>
    <xf numFmtId="0" fontId="9" fillId="0" borderId="5" xfId="3" applyFont="1" applyBorder="1" applyAlignment="1">
      <alignment horizontal="left" vertical="top" wrapText="1"/>
    </xf>
    <xf numFmtId="4" fontId="7" fillId="0" borderId="5" xfId="3" applyNumberFormat="1" applyFill="1" applyBorder="1" applyAlignment="1">
      <alignment horizontal="left" vertical="top" wrapText="1"/>
    </xf>
    <xf numFmtId="0" fontId="7" fillId="0" borderId="0" xfId="3" applyAlignment="1">
      <alignment horizontal="right" wrapText="1"/>
    </xf>
    <xf numFmtId="0" fontId="5" fillId="0" borderId="1" xfId="3" applyFont="1" applyBorder="1" applyAlignment="1">
      <alignment wrapText="1"/>
    </xf>
    <xf numFmtId="0" fontId="7" fillId="0" borderId="0" xfId="3" applyAlignment="1">
      <alignment wrapText="1"/>
    </xf>
    <xf numFmtId="0" fontId="7" fillId="0" borderId="0" xfId="3" applyAlignment="1">
      <alignment vertical="center" wrapText="1"/>
    </xf>
    <xf numFmtId="0" fontId="5" fillId="2" borderId="3" xfId="3" applyFont="1" applyFill="1" applyBorder="1" applyAlignment="1">
      <alignment horizontal="left" wrapText="1"/>
    </xf>
    <xf numFmtId="4" fontId="7" fillId="0" borderId="0" xfId="3" applyNumberFormat="1" applyAlignment="1">
      <alignment wrapText="1"/>
    </xf>
    <xf numFmtId="4" fontId="9" fillId="0" borderId="5" xfId="3" applyNumberFormat="1" applyFont="1" applyBorder="1" applyAlignment="1">
      <alignment horizontal="left" vertical="top" wrapText="1"/>
    </xf>
    <xf numFmtId="43" fontId="7" fillId="0" borderId="0" xfId="2" applyFont="1" applyAlignment="1">
      <alignment horizontal="right" wrapText="1"/>
    </xf>
    <xf numFmtId="43" fontId="5" fillId="0" borderId="1" xfId="2" applyFont="1" applyBorder="1" applyAlignment="1">
      <alignment wrapText="1"/>
    </xf>
    <xf numFmtId="43" fontId="7" fillId="0" borderId="0" xfId="2" applyFont="1" applyAlignment="1">
      <alignment wrapText="1"/>
    </xf>
    <xf numFmtId="43" fontId="7" fillId="0" borderId="0" xfId="2" applyFont="1" applyAlignment="1">
      <alignment vertical="center" wrapText="1"/>
    </xf>
    <xf numFmtId="43" fontId="5" fillId="2" borderId="3" xfId="2" applyFont="1" applyFill="1" applyBorder="1" applyAlignment="1">
      <alignment horizontal="left" wrapText="1"/>
    </xf>
    <xf numFmtId="43" fontId="5" fillId="0" borderId="5" xfId="2" applyFont="1" applyBorder="1" applyAlignment="1">
      <alignment horizontal="center" wrapText="1"/>
    </xf>
    <xf numFmtId="43" fontId="7" fillId="0" borderId="5" xfId="2" applyFont="1" applyBorder="1" applyAlignment="1">
      <alignment horizontal="left" vertical="top" wrapText="1"/>
    </xf>
    <xf numFmtId="43" fontId="7" fillId="0" borderId="5" xfId="2" applyFont="1" applyFill="1" applyBorder="1" applyAlignment="1">
      <alignment horizontal="left" vertical="top" wrapText="1"/>
    </xf>
    <xf numFmtId="43" fontId="9" fillId="0" borderId="5" xfId="2" applyFont="1" applyBorder="1" applyAlignment="1">
      <alignment horizontal="left" vertical="top" wrapText="1"/>
    </xf>
    <xf numFmtId="43" fontId="7" fillId="0" borderId="0" xfId="2" applyFont="1" applyAlignment="1">
      <alignment horizontal="right"/>
    </xf>
    <xf numFmtId="43" fontId="5" fillId="0" borderId="1" xfId="2" applyFont="1" applyBorder="1"/>
    <xf numFmtId="43" fontId="7" fillId="0" borderId="0" xfId="2" applyFont="1" applyAlignment="1">
      <alignment vertical="center"/>
    </xf>
    <xf numFmtId="43" fontId="5" fillId="2" borderId="3" xfId="2" applyFont="1" applyFill="1" applyBorder="1" applyAlignment="1">
      <alignment horizontal="left"/>
    </xf>
    <xf numFmtId="43" fontId="7" fillId="0" borderId="5" xfId="2" applyFont="1" applyBorder="1" applyAlignment="1">
      <alignment horizontal="right" vertical="top" wrapText="1"/>
    </xf>
    <xf numFmtId="0" fontId="7" fillId="0" borderId="0" xfId="3" applyFont="1"/>
    <xf numFmtId="0" fontId="7" fillId="0" borderId="0" xfId="3" applyAlignment="1">
      <alignment horizontal="center" vertical="top"/>
    </xf>
    <xf numFmtId="167" fontId="7" fillId="0" borderId="0" xfId="3" applyNumberFormat="1"/>
    <xf numFmtId="168" fontId="5" fillId="0" borderId="0" xfId="3" applyNumberFormat="1" applyFont="1" applyAlignment="1">
      <alignment horizontal="right"/>
    </xf>
    <xf numFmtId="0" fontId="7" fillId="0" borderId="0" xfId="3" applyAlignment="1">
      <alignment vertical="top"/>
    </xf>
    <xf numFmtId="0" fontId="5" fillId="0" borderId="0" xfId="3" applyFont="1" applyAlignment="1">
      <alignment vertical="top"/>
    </xf>
    <xf numFmtId="0" fontId="5" fillId="2" borderId="5" xfId="0" applyFont="1" applyFill="1" applyBorder="1" applyAlignment="1">
      <alignment horizontal="right"/>
    </xf>
    <xf numFmtId="0" fontId="7" fillId="0" borderId="5" xfId="0" applyFont="1" applyBorder="1"/>
  </cellXfs>
  <cellStyles count="4">
    <cellStyle name="Comma" xfId="2" builtinId="3"/>
    <cellStyle name="Hyperlink" xfId="1" builtinId="8"/>
    <cellStyle name="Normal" xfId="0" builtinId="0"/>
    <cellStyle name="Normal 2" xfId="3" xr:uid="{869E2605-BF12-4137-AC48-74A2F05DBE6E}"/>
  </cellStyles>
  <dxfs count="14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9525</xdr:rowOff>
    </xdr:from>
    <xdr:to>
      <xdr:col>3</xdr:col>
      <xdr:colOff>1304926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71450"/>
          <a:ext cx="2914651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146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146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146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6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146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43</xdr:row>
          <xdr:rowOff>133350</xdr:rowOff>
        </xdr:from>
        <xdr:to>
          <xdr:col>0</xdr:col>
          <xdr:colOff>381000</xdr:colOff>
          <xdr:row>45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</xdr:row>
          <xdr:rowOff>142875</xdr:rowOff>
        </xdr:from>
        <xdr:to>
          <xdr:col>0</xdr:col>
          <xdr:colOff>400050</xdr:colOff>
          <xdr:row>41</xdr:row>
          <xdr:rowOff>47625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133350</xdr:rowOff>
        </xdr:from>
        <xdr:to>
          <xdr:col>0</xdr:col>
          <xdr:colOff>400050</xdr:colOff>
          <xdr:row>43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9FF2-ACB4-4673-8AA3-B773A0A29C4D}">
  <sheetPr>
    <pageSetUpPr fitToPage="1"/>
  </sheetPr>
  <dimension ref="A1:O52"/>
  <sheetViews>
    <sheetView tabSelected="1" topLeftCell="A7" zoomScale="70" zoomScaleNormal="70" workbookViewId="0">
      <selection activeCell="B20" sqref="B20"/>
    </sheetView>
  </sheetViews>
  <sheetFormatPr defaultRowHeight="12.75" x14ac:dyDescent="0.2"/>
  <cols>
    <col min="1" max="1" width="9.28515625" style="103" customWidth="1"/>
    <col min="2" max="2" width="11.140625" style="30" customWidth="1"/>
    <col min="3" max="3" width="13.7109375" style="30" customWidth="1"/>
    <col min="4" max="4" width="53.5703125" style="30" customWidth="1"/>
    <col min="5" max="5" width="15.7109375" style="30" customWidth="1"/>
    <col min="6" max="6" width="28" style="83" customWidth="1"/>
    <col min="7" max="7" width="14.85546875" style="90" customWidth="1"/>
    <col min="8" max="8" width="12.85546875" style="83" customWidth="1"/>
    <col min="9" max="9" width="14.85546875" style="90" hidden="1" customWidth="1"/>
    <col min="10" max="10" width="12.85546875" style="59" customWidth="1"/>
    <col min="11" max="11" width="18" style="30" bestFit="1" customWidth="1"/>
    <col min="12" max="12" width="15.42578125" style="30" customWidth="1"/>
    <col min="13" max="13" width="17.28515625" style="30" hidden="1" customWidth="1"/>
    <col min="14" max="14" width="17.85546875" style="30" bestFit="1" customWidth="1"/>
    <col min="15" max="15" width="40.7109375" style="106" bestFit="1" customWidth="1"/>
    <col min="16" max="259" width="9.140625" style="30"/>
    <col min="260" max="260" width="11.140625" style="30" customWidth="1"/>
    <col min="261" max="261" width="32.5703125" style="30" customWidth="1"/>
    <col min="262" max="262" width="10.85546875" style="30" customWidth="1"/>
    <col min="263" max="263" width="9.140625" style="30"/>
    <col min="264" max="264" width="9.5703125" style="30" bestFit="1" customWidth="1"/>
    <col min="265" max="265" width="11.140625" style="30" customWidth="1"/>
    <col min="266" max="267" width="12.5703125" style="30" customWidth="1"/>
    <col min="268" max="515" width="9.140625" style="30"/>
    <col min="516" max="516" width="11.140625" style="30" customWidth="1"/>
    <col min="517" max="517" width="32.5703125" style="30" customWidth="1"/>
    <col min="518" max="518" width="10.85546875" style="30" customWidth="1"/>
    <col min="519" max="519" width="9.140625" style="30"/>
    <col min="520" max="520" width="9.5703125" style="30" bestFit="1" customWidth="1"/>
    <col min="521" max="521" width="11.140625" style="30" customWidth="1"/>
    <col min="522" max="523" width="12.5703125" style="30" customWidth="1"/>
    <col min="524" max="771" width="9.140625" style="30"/>
    <col min="772" max="772" width="11.140625" style="30" customWidth="1"/>
    <col min="773" max="773" width="32.5703125" style="30" customWidth="1"/>
    <col min="774" max="774" width="10.85546875" style="30" customWidth="1"/>
    <col min="775" max="775" width="9.140625" style="30"/>
    <col min="776" max="776" width="9.5703125" style="30" bestFit="1" customWidth="1"/>
    <col min="777" max="777" width="11.140625" style="30" customWidth="1"/>
    <col min="778" max="779" width="12.5703125" style="30" customWidth="1"/>
    <col min="780" max="1027" width="9.140625" style="30"/>
    <col min="1028" max="1028" width="11.140625" style="30" customWidth="1"/>
    <col min="1029" max="1029" width="32.5703125" style="30" customWidth="1"/>
    <col min="1030" max="1030" width="10.85546875" style="30" customWidth="1"/>
    <col min="1031" max="1031" width="9.140625" style="30"/>
    <col min="1032" max="1032" width="9.5703125" style="30" bestFit="1" customWidth="1"/>
    <col min="1033" max="1033" width="11.140625" style="30" customWidth="1"/>
    <col min="1034" max="1035" width="12.5703125" style="30" customWidth="1"/>
    <col min="1036" max="1283" width="9.140625" style="30"/>
    <col min="1284" max="1284" width="11.140625" style="30" customWidth="1"/>
    <col min="1285" max="1285" width="32.5703125" style="30" customWidth="1"/>
    <col min="1286" max="1286" width="10.85546875" style="30" customWidth="1"/>
    <col min="1287" max="1287" width="9.140625" style="30"/>
    <col min="1288" max="1288" width="9.5703125" style="30" bestFit="1" customWidth="1"/>
    <col min="1289" max="1289" width="11.140625" style="30" customWidth="1"/>
    <col min="1290" max="1291" width="12.5703125" style="30" customWidth="1"/>
    <col min="1292" max="1539" width="9.140625" style="30"/>
    <col min="1540" max="1540" width="11.140625" style="30" customWidth="1"/>
    <col min="1541" max="1541" width="32.5703125" style="30" customWidth="1"/>
    <col min="1542" max="1542" width="10.85546875" style="30" customWidth="1"/>
    <col min="1543" max="1543" width="9.140625" style="30"/>
    <col min="1544" max="1544" width="9.5703125" style="30" bestFit="1" customWidth="1"/>
    <col min="1545" max="1545" width="11.140625" style="30" customWidth="1"/>
    <col min="1546" max="1547" width="12.5703125" style="30" customWidth="1"/>
    <col min="1548" max="1795" width="9.140625" style="30"/>
    <col min="1796" max="1796" width="11.140625" style="30" customWidth="1"/>
    <col min="1797" max="1797" width="32.5703125" style="30" customWidth="1"/>
    <col min="1798" max="1798" width="10.85546875" style="30" customWidth="1"/>
    <col min="1799" max="1799" width="9.140625" style="30"/>
    <col min="1800" max="1800" width="9.5703125" style="30" bestFit="1" customWidth="1"/>
    <col min="1801" max="1801" width="11.140625" style="30" customWidth="1"/>
    <col min="1802" max="1803" width="12.5703125" style="30" customWidth="1"/>
    <col min="1804" max="2051" width="9.140625" style="30"/>
    <col min="2052" max="2052" width="11.140625" style="30" customWidth="1"/>
    <col min="2053" max="2053" width="32.5703125" style="30" customWidth="1"/>
    <col min="2054" max="2054" width="10.85546875" style="30" customWidth="1"/>
    <col min="2055" max="2055" width="9.140625" style="30"/>
    <col min="2056" max="2056" width="9.5703125" style="30" bestFit="1" customWidth="1"/>
    <col min="2057" max="2057" width="11.140625" style="30" customWidth="1"/>
    <col min="2058" max="2059" width="12.5703125" style="30" customWidth="1"/>
    <col min="2060" max="2307" width="9.140625" style="30"/>
    <col min="2308" max="2308" width="11.140625" style="30" customWidth="1"/>
    <col min="2309" max="2309" width="32.5703125" style="30" customWidth="1"/>
    <col min="2310" max="2310" width="10.85546875" style="30" customWidth="1"/>
    <col min="2311" max="2311" width="9.140625" style="30"/>
    <col min="2312" max="2312" width="9.5703125" style="30" bestFit="1" customWidth="1"/>
    <col min="2313" max="2313" width="11.140625" style="30" customWidth="1"/>
    <col min="2314" max="2315" width="12.5703125" style="30" customWidth="1"/>
    <col min="2316" max="2563" width="9.140625" style="30"/>
    <col min="2564" max="2564" width="11.140625" style="30" customWidth="1"/>
    <col min="2565" max="2565" width="32.5703125" style="30" customWidth="1"/>
    <col min="2566" max="2566" width="10.85546875" style="30" customWidth="1"/>
    <col min="2567" max="2567" width="9.140625" style="30"/>
    <col min="2568" max="2568" width="9.5703125" style="30" bestFit="1" customWidth="1"/>
    <col min="2569" max="2569" width="11.140625" style="30" customWidth="1"/>
    <col min="2570" max="2571" width="12.5703125" style="30" customWidth="1"/>
    <col min="2572" max="2819" width="9.140625" style="30"/>
    <col min="2820" max="2820" width="11.140625" style="30" customWidth="1"/>
    <col min="2821" max="2821" width="32.5703125" style="30" customWidth="1"/>
    <col min="2822" max="2822" width="10.85546875" style="30" customWidth="1"/>
    <col min="2823" max="2823" width="9.140625" style="30"/>
    <col min="2824" max="2824" width="9.5703125" style="30" bestFit="1" customWidth="1"/>
    <col min="2825" max="2825" width="11.140625" style="30" customWidth="1"/>
    <col min="2826" max="2827" width="12.5703125" style="30" customWidth="1"/>
    <col min="2828" max="3075" width="9.140625" style="30"/>
    <col min="3076" max="3076" width="11.140625" style="30" customWidth="1"/>
    <col min="3077" max="3077" width="32.5703125" style="30" customWidth="1"/>
    <col min="3078" max="3078" width="10.85546875" style="30" customWidth="1"/>
    <col min="3079" max="3079" width="9.140625" style="30"/>
    <col min="3080" max="3080" width="9.5703125" style="30" bestFit="1" customWidth="1"/>
    <col min="3081" max="3081" width="11.140625" style="30" customWidth="1"/>
    <col min="3082" max="3083" width="12.5703125" style="30" customWidth="1"/>
    <col min="3084" max="3331" width="9.140625" style="30"/>
    <col min="3332" max="3332" width="11.140625" style="30" customWidth="1"/>
    <col min="3333" max="3333" width="32.5703125" style="30" customWidth="1"/>
    <col min="3334" max="3334" width="10.85546875" style="30" customWidth="1"/>
    <col min="3335" max="3335" width="9.140625" style="30"/>
    <col min="3336" max="3336" width="9.5703125" style="30" bestFit="1" customWidth="1"/>
    <col min="3337" max="3337" width="11.140625" style="30" customWidth="1"/>
    <col min="3338" max="3339" width="12.5703125" style="30" customWidth="1"/>
    <col min="3340" max="3587" width="9.140625" style="30"/>
    <col min="3588" max="3588" width="11.140625" style="30" customWidth="1"/>
    <col min="3589" max="3589" width="32.5703125" style="30" customWidth="1"/>
    <col min="3590" max="3590" width="10.85546875" style="30" customWidth="1"/>
    <col min="3591" max="3591" width="9.140625" style="30"/>
    <col min="3592" max="3592" width="9.5703125" style="30" bestFit="1" customWidth="1"/>
    <col min="3593" max="3593" width="11.140625" style="30" customWidth="1"/>
    <col min="3594" max="3595" width="12.5703125" style="30" customWidth="1"/>
    <col min="3596" max="3843" width="9.140625" style="30"/>
    <col min="3844" max="3844" width="11.140625" style="30" customWidth="1"/>
    <col min="3845" max="3845" width="32.5703125" style="30" customWidth="1"/>
    <col min="3846" max="3846" width="10.85546875" style="30" customWidth="1"/>
    <col min="3847" max="3847" width="9.140625" style="30"/>
    <col min="3848" max="3848" width="9.5703125" style="30" bestFit="1" customWidth="1"/>
    <col min="3849" max="3849" width="11.140625" style="30" customWidth="1"/>
    <col min="3850" max="3851" width="12.5703125" style="30" customWidth="1"/>
    <col min="3852" max="4099" width="9.140625" style="30"/>
    <col min="4100" max="4100" width="11.140625" style="30" customWidth="1"/>
    <col min="4101" max="4101" width="32.5703125" style="30" customWidth="1"/>
    <col min="4102" max="4102" width="10.85546875" style="30" customWidth="1"/>
    <col min="4103" max="4103" width="9.140625" style="30"/>
    <col min="4104" max="4104" width="9.5703125" style="30" bestFit="1" customWidth="1"/>
    <col min="4105" max="4105" width="11.140625" style="30" customWidth="1"/>
    <col min="4106" max="4107" width="12.5703125" style="30" customWidth="1"/>
    <col min="4108" max="4355" width="9.140625" style="30"/>
    <col min="4356" max="4356" width="11.140625" style="30" customWidth="1"/>
    <col min="4357" max="4357" width="32.5703125" style="30" customWidth="1"/>
    <col min="4358" max="4358" width="10.85546875" style="30" customWidth="1"/>
    <col min="4359" max="4359" width="9.140625" style="30"/>
    <col min="4360" max="4360" width="9.5703125" style="30" bestFit="1" customWidth="1"/>
    <col min="4361" max="4361" width="11.140625" style="30" customWidth="1"/>
    <col min="4362" max="4363" width="12.5703125" style="30" customWidth="1"/>
    <col min="4364" max="4611" width="9.140625" style="30"/>
    <col min="4612" max="4612" width="11.140625" style="30" customWidth="1"/>
    <col min="4613" max="4613" width="32.5703125" style="30" customWidth="1"/>
    <col min="4614" max="4614" width="10.85546875" style="30" customWidth="1"/>
    <col min="4615" max="4615" width="9.140625" style="30"/>
    <col min="4616" max="4616" width="9.5703125" style="30" bestFit="1" customWidth="1"/>
    <col min="4617" max="4617" width="11.140625" style="30" customWidth="1"/>
    <col min="4618" max="4619" width="12.5703125" style="30" customWidth="1"/>
    <col min="4620" max="4867" width="9.140625" style="30"/>
    <col min="4868" max="4868" width="11.140625" style="30" customWidth="1"/>
    <col min="4869" max="4869" width="32.5703125" style="30" customWidth="1"/>
    <col min="4870" max="4870" width="10.85546875" style="30" customWidth="1"/>
    <col min="4871" max="4871" width="9.140625" style="30"/>
    <col min="4872" max="4872" width="9.5703125" style="30" bestFit="1" customWidth="1"/>
    <col min="4873" max="4873" width="11.140625" style="30" customWidth="1"/>
    <col min="4874" max="4875" width="12.5703125" style="30" customWidth="1"/>
    <col min="4876" max="5123" width="9.140625" style="30"/>
    <col min="5124" max="5124" width="11.140625" style="30" customWidth="1"/>
    <col min="5125" max="5125" width="32.5703125" style="30" customWidth="1"/>
    <col min="5126" max="5126" width="10.85546875" style="30" customWidth="1"/>
    <col min="5127" max="5127" width="9.140625" style="30"/>
    <col min="5128" max="5128" width="9.5703125" style="30" bestFit="1" customWidth="1"/>
    <col min="5129" max="5129" width="11.140625" style="30" customWidth="1"/>
    <col min="5130" max="5131" width="12.5703125" style="30" customWidth="1"/>
    <col min="5132" max="5379" width="9.140625" style="30"/>
    <col min="5380" max="5380" width="11.140625" style="30" customWidth="1"/>
    <col min="5381" max="5381" width="32.5703125" style="30" customWidth="1"/>
    <col min="5382" max="5382" width="10.85546875" style="30" customWidth="1"/>
    <col min="5383" max="5383" width="9.140625" style="30"/>
    <col min="5384" max="5384" width="9.5703125" style="30" bestFit="1" customWidth="1"/>
    <col min="5385" max="5385" width="11.140625" style="30" customWidth="1"/>
    <col min="5386" max="5387" width="12.5703125" style="30" customWidth="1"/>
    <col min="5388" max="5635" width="9.140625" style="30"/>
    <col min="5636" max="5636" width="11.140625" style="30" customWidth="1"/>
    <col min="5637" max="5637" width="32.5703125" style="30" customWidth="1"/>
    <col min="5638" max="5638" width="10.85546875" style="30" customWidth="1"/>
    <col min="5639" max="5639" width="9.140625" style="30"/>
    <col min="5640" max="5640" width="9.5703125" style="30" bestFit="1" customWidth="1"/>
    <col min="5641" max="5641" width="11.140625" style="30" customWidth="1"/>
    <col min="5642" max="5643" width="12.5703125" style="30" customWidth="1"/>
    <col min="5644" max="5891" width="9.140625" style="30"/>
    <col min="5892" max="5892" width="11.140625" style="30" customWidth="1"/>
    <col min="5893" max="5893" width="32.5703125" style="30" customWidth="1"/>
    <col min="5894" max="5894" width="10.85546875" style="30" customWidth="1"/>
    <col min="5895" max="5895" width="9.140625" style="30"/>
    <col min="5896" max="5896" width="9.5703125" style="30" bestFit="1" customWidth="1"/>
    <col min="5897" max="5897" width="11.140625" style="30" customWidth="1"/>
    <col min="5898" max="5899" width="12.5703125" style="30" customWidth="1"/>
    <col min="5900" max="6147" width="9.140625" style="30"/>
    <col min="6148" max="6148" width="11.140625" style="30" customWidth="1"/>
    <col min="6149" max="6149" width="32.5703125" style="30" customWidth="1"/>
    <col min="6150" max="6150" width="10.85546875" style="30" customWidth="1"/>
    <col min="6151" max="6151" width="9.140625" style="30"/>
    <col min="6152" max="6152" width="9.5703125" style="30" bestFit="1" customWidth="1"/>
    <col min="6153" max="6153" width="11.140625" style="30" customWidth="1"/>
    <col min="6154" max="6155" width="12.5703125" style="30" customWidth="1"/>
    <col min="6156" max="6403" width="9.140625" style="30"/>
    <col min="6404" max="6404" width="11.140625" style="30" customWidth="1"/>
    <col min="6405" max="6405" width="32.5703125" style="30" customWidth="1"/>
    <col min="6406" max="6406" width="10.85546875" style="30" customWidth="1"/>
    <col min="6407" max="6407" width="9.140625" style="30"/>
    <col min="6408" max="6408" width="9.5703125" style="30" bestFit="1" customWidth="1"/>
    <col min="6409" max="6409" width="11.140625" style="30" customWidth="1"/>
    <col min="6410" max="6411" width="12.5703125" style="30" customWidth="1"/>
    <col min="6412" max="6659" width="9.140625" style="30"/>
    <col min="6660" max="6660" width="11.140625" style="30" customWidth="1"/>
    <col min="6661" max="6661" width="32.5703125" style="30" customWidth="1"/>
    <col min="6662" max="6662" width="10.85546875" style="30" customWidth="1"/>
    <col min="6663" max="6663" width="9.140625" style="30"/>
    <col min="6664" max="6664" width="9.5703125" style="30" bestFit="1" customWidth="1"/>
    <col min="6665" max="6665" width="11.140625" style="30" customWidth="1"/>
    <col min="6666" max="6667" width="12.5703125" style="30" customWidth="1"/>
    <col min="6668" max="6915" width="9.140625" style="30"/>
    <col min="6916" max="6916" width="11.140625" style="30" customWidth="1"/>
    <col min="6917" max="6917" width="32.5703125" style="30" customWidth="1"/>
    <col min="6918" max="6918" width="10.85546875" style="30" customWidth="1"/>
    <col min="6919" max="6919" width="9.140625" style="30"/>
    <col min="6920" max="6920" width="9.5703125" style="30" bestFit="1" customWidth="1"/>
    <col min="6921" max="6921" width="11.140625" style="30" customWidth="1"/>
    <col min="6922" max="6923" width="12.5703125" style="30" customWidth="1"/>
    <col min="6924" max="7171" width="9.140625" style="30"/>
    <col min="7172" max="7172" width="11.140625" style="30" customWidth="1"/>
    <col min="7173" max="7173" width="32.5703125" style="30" customWidth="1"/>
    <col min="7174" max="7174" width="10.85546875" style="30" customWidth="1"/>
    <col min="7175" max="7175" width="9.140625" style="30"/>
    <col min="7176" max="7176" width="9.5703125" style="30" bestFit="1" customWidth="1"/>
    <col min="7177" max="7177" width="11.140625" style="30" customWidth="1"/>
    <col min="7178" max="7179" width="12.5703125" style="30" customWidth="1"/>
    <col min="7180" max="7427" width="9.140625" style="30"/>
    <col min="7428" max="7428" width="11.140625" style="30" customWidth="1"/>
    <col min="7429" max="7429" width="32.5703125" style="30" customWidth="1"/>
    <col min="7430" max="7430" width="10.85546875" style="30" customWidth="1"/>
    <col min="7431" max="7431" width="9.140625" style="30"/>
    <col min="7432" max="7432" width="9.5703125" style="30" bestFit="1" customWidth="1"/>
    <col min="7433" max="7433" width="11.140625" style="30" customWidth="1"/>
    <col min="7434" max="7435" width="12.5703125" style="30" customWidth="1"/>
    <col min="7436" max="7683" width="9.140625" style="30"/>
    <col min="7684" max="7684" width="11.140625" style="30" customWidth="1"/>
    <col min="7685" max="7685" width="32.5703125" style="30" customWidth="1"/>
    <col min="7686" max="7686" width="10.85546875" style="30" customWidth="1"/>
    <col min="7687" max="7687" width="9.140625" style="30"/>
    <col min="7688" max="7688" width="9.5703125" style="30" bestFit="1" customWidth="1"/>
    <col min="7689" max="7689" width="11.140625" style="30" customWidth="1"/>
    <col min="7690" max="7691" width="12.5703125" style="30" customWidth="1"/>
    <col min="7692" max="7939" width="9.140625" style="30"/>
    <col min="7940" max="7940" width="11.140625" style="30" customWidth="1"/>
    <col min="7941" max="7941" width="32.5703125" style="30" customWidth="1"/>
    <col min="7942" max="7942" width="10.85546875" style="30" customWidth="1"/>
    <col min="7943" max="7943" width="9.140625" style="30"/>
    <col min="7944" max="7944" width="9.5703125" style="30" bestFit="1" customWidth="1"/>
    <col min="7945" max="7945" width="11.140625" style="30" customWidth="1"/>
    <col min="7946" max="7947" width="12.5703125" style="30" customWidth="1"/>
    <col min="7948" max="8195" width="9.140625" style="30"/>
    <col min="8196" max="8196" width="11.140625" style="30" customWidth="1"/>
    <col min="8197" max="8197" width="32.5703125" style="30" customWidth="1"/>
    <col min="8198" max="8198" width="10.85546875" style="30" customWidth="1"/>
    <col min="8199" max="8199" width="9.140625" style="30"/>
    <col min="8200" max="8200" width="9.5703125" style="30" bestFit="1" customWidth="1"/>
    <col min="8201" max="8201" width="11.140625" style="30" customWidth="1"/>
    <col min="8202" max="8203" width="12.5703125" style="30" customWidth="1"/>
    <col min="8204" max="8451" width="9.140625" style="30"/>
    <col min="8452" max="8452" width="11.140625" style="30" customWidth="1"/>
    <col min="8453" max="8453" width="32.5703125" style="30" customWidth="1"/>
    <col min="8454" max="8454" width="10.85546875" style="30" customWidth="1"/>
    <col min="8455" max="8455" width="9.140625" style="30"/>
    <col min="8456" max="8456" width="9.5703125" style="30" bestFit="1" customWidth="1"/>
    <col min="8457" max="8457" width="11.140625" style="30" customWidth="1"/>
    <col min="8458" max="8459" width="12.5703125" style="30" customWidth="1"/>
    <col min="8460" max="8707" width="9.140625" style="30"/>
    <col min="8708" max="8708" width="11.140625" style="30" customWidth="1"/>
    <col min="8709" max="8709" width="32.5703125" style="30" customWidth="1"/>
    <col min="8710" max="8710" width="10.85546875" style="30" customWidth="1"/>
    <col min="8711" max="8711" width="9.140625" style="30"/>
    <col min="8712" max="8712" width="9.5703125" style="30" bestFit="1" customWidth="1"/>
    <col min="8713" max="8713" width="11.140625" style="30" customWidth="1"/>
    <col min="8714" max="8715" width="12.5703125" style="30" customWidth="1"/>
    <col min="8716" max="8963" width="9.140625" style="30"/>
    <col min="8964" max="8964" width="11.140625" style="30" customWidth="1"/>
    <col min="8965" max="8965" width="32.5703125" style="30" customWidth="1"/>
    <col min="8966" max="8966" width="10.85546875" style="30" customWidth="1"/>
    <col min="8967" max="8967" width="9.140625" style="30"/>
    <col min="8968" max="8968" width="9.5703125" style="30" bestFit="1" customWidth="1"/>
    <col min="8969" max="8969" width="11.140625" style="30" customWidth="1"/>
    <col min="8970" max="8971" width="12.5703125" style="30" customWidth="1"/>
    <col min="8972" max="9219" width="9.140625" style="30"/>
    <col min="9220" max="9220" width="11.140625" style="30" customWidth="1"/>
    <col min="9221" max="9221" width="32.5703125" style="30" customWidth="1"/>
    <col min="9222" max="9222" width="10.85546875" style="30" customWidth="1"/>
    <col min="9223" max="9223" width="9.140625" style="30"/>
    <col min="9224" max="9224" width="9.5703125" style="30" bestFit="1" customWidth="1"/>
    <col min="9225" max="9225" width="11.140625" style="30" customWidth="1"/>
    <col min="9226" max="9227" width="12.5703125" style="30" customWidth="1"/>
    <col min="9228" max="9475" width="9.140625" style="30"/>
    <col min="9476" max="9476" width="11.140625" style="30" customWidth="1"/>
    <col min="9477" max="9477" width="32.5703125" style="30" customWidth="1"/>
    <col min="9478" max="9478" width="10.85546875" style="30" customWidth="1"/>
    <col min="9479" max="9479" width="9.140625" style="30"/>
    <col min="9480" max="9480" width="9.5703125" style="30" bestFit="1" customWidth="1"/>
    <col min="9481" max="9481" width="11.140625" style="30" customWidth="1"/>
    <col min="9482" max="9483" width="12.5703125" style="30" customWidth="1"/>
    <col min="9484" max="9731" width="9.140625" style="30"/>
    <col min="9732" max="9732" width="11.140625" style="30" customWidth="1"/>
    <col min="9733" max="9733" width="32.5703125" style="30" customWidth="1"/>
    <col min="9734" max="9734" width="10.85546875" style="30" customWidth="1"/>
    <col min="9735" max="9735" width="9.140625" style="30"/>
    <col min="9736" max="9736" width="9.5703125" style="30" bestFit="1" customWidth="1"/>
    <col min="9737" max="9737" width="11.140625" style="30" customWidth="1"/>
    <col min="9738" max="9739" width="12.5703125" style="30" customWidth="1"/>
    <col min="9740" max="9987" width="9.140625" style="30"/>
    <col min="9988" max="9988" width="11.140625" style="30" customWidth="1"/>
    <col min="9989" max="9989" width="32.5703125" style="30" customWidth="1"/>
    <col min="9990" max="9990" width="10.85546875" style="30" customWidth="1"/>
    <col min="9991" max="9991" width="9.140625" style="30"/>
    <col min="9992" max="9992" width="9.5703125" style="30" bestFit="1" customWidth="1"/>
    <col min="9993" max="9993" width="11.140625" style="30" customWidth="1"/>
    <col min="9994" max="9995" width="12.5703125" style="30" customWidth="1"/>
    <col min="9996" max="10243" width="9.140625" style="30"/>
    <col min="10244" max="10244" width="11.140625" style="30" customWidth="1"/>
    <col min="10245" max="10245" width="32.5703125" style="30" customWidth="1"/>
    <col min="10246" max="10246" width="10.85546875" style="30" customWidth="1"/>
    <col min="10247" max="10247" width="9.140625" style="30"/>
    <col min="10248" max="10248" width="9.5703125" style="30" bestFit="1" customWidth="1"/>
    <col min="10249" max="10249" width="11.140625" style="30" customWidth="1"/>
    <col min="10250" max="10251" width="12.5703125" style="30" customWidth="1"/>
    <col min="10252" max="10499" width="9.140625" style="30"/>
    <col min="10500" max="10500" width="11.140625" style="30" customWidth="1"/>
    <col min="10501" max="10501" width="32.5703125" style="30" customWidth="1"/>
    <col min="10502" max="10502" width="10.85546875" style="30" customWidth="1"/>
    <col min="10503" max="10503" width="9.140625" style="30"/>
    <col min="10504" max="10504" width="9.5703125" style="30" bestFit="1" customWidth="1"/>
    <col min="10505" max="10505" width="11.140625" style="30" customWidth="1"/>
    <col min="10506" max="10507" width="12.5703125" style="30" customWidth="1"/>
    <col min="10508" max="10755" width="9.140625" style="30"/>
    <col min="10756" max="10756" width="11.140625" style="30" customWidth="1"/>
    <col min="10757" max="10757" width="32.5703125" style="30" customWidth="1"/>
    <col min="10758" max="10758" width="10.85546875" style="30" customWidth="1"/>
    <col min="10759" max="10759" width="9.140625" style="30"/>
    <col min="10760" max="10760" width="9.5703125" style="30" bestFit="1" customWidth="1"/>
    <col min="10761" max="10761" width="11.140625" style="30" customWidth="1"/>
    <col min="10762" max="10763" width="12.5703125" style="30" customWidth="1"/>
    <col min="10764" max="11011" width="9.140625" style="30"/>
    <col min="11012" max="11012" width="11.140625" style="30" customWidth="1"/>
    <col min="11013" max="11013" width="32.5703125" style="30" customWidth="1"/>
    <col min="11014" max="11014" width="10.85546875" style="30" customWidth="1"/>
    <col min="11015" max="11015" width="9.140625" style="30"/>
    <col min="11016" max="11016" width="9.5703125" style="30" bestFit="1" customWidth="1"/>
    <col min="11017" max="11017" width="11.140625" style="30" customWidth="1"/>
    <col min="11018" max="11019" width="12.5703125" style="30" customWidth="1"/>
    <col min="11020" max="11267" width="9.140625" style="30"/>
    <col min="11268" max="11268" width="11.140625" style="30" customWidth="1"/>
    <col min="11269" max="11269" width="32.5703125" style="30" customWidth="1"/>
    <col min="11270" max="11270" width="10.85546875" style="30" customWidth="1"/>
    <col min="11271" max="11271" width="9.140625" style="30"/>
    <col min="11272" max="11272" width="9.5703125" style="30" bestFit="1" customWidth="1"/>
    <col min="11273" max="11273" width="11.140625" style="30" customWidth="1"/>
    <col min="11274" max="11275" width="12.5703125" style="30" customWidth="1"/>
    <col min="11276" max="11523" width="9.140625" style="30"/>
    <col min="11524" max="11524" width="11.140625" style="30" customWidth="1"/>
    <col min="11525" max="11525" width="32.5703125" style="30" customWidth="1"/>
    <col min="11526" max="11526" width="10.85546875" style="30" customWidth="1"/>
    <col min="11527" max="11527" width="9.140625" style="30"/>
    <col min="11528" max="11528" width="9.5703125" style="30" bestFit="1" customWidth="1"/>
    <col min="11529" max="11529" width="11.140625" style="30" customWidth="1"/>
    <col min="11530" max="11531" width="12.5703125" style="30" customWidth="1"/>
    <col min="11532" max="11779" width="9.140625" style="30"/>
    <col min="11780" max="11780" width="11.140625" style="30" customWidth="1"/>
    <col min="11781" max="11781" width="32.5703125" style="30" customWidth="1"/>
    <col min="11782" max="11782" width="10.85546875" style="30" customWidth="1"/>
    <col min="11783" max="11783" width="9.140625" style="30"/>
    <col min="11784" max="11784" width="9.5703125" style="30" bestFit="1" customWidth="1"/>
    <col min="11785" max="11785" width="11.140625" style="30" customWidth="1"/>
    <col min="11786" max="11787" width="12.5703125" style="30" customWidth="1"/>
    <col min="11788" max="12035" width="9.140625" style="30"/>
    <col min="12036" max="12036" width="11.140625" style="30" customWidth="1"/>
    <col min="12037" max="12037" width="32.5703125" style="30" customWidth="1"/>
    <col min="12038" max="12038" width="10.85546875" style="30" customWidth="1"/>
    <col min="12039" max="12039" width="9.140625" style="30"/>
    <col min="12040" max="12040" width="9.5703125" style="30" bestFit="1" customWidth="1"/>
    <col min="12041" max="12041" width="11.140625" style="30" customWidth="1"/>
    <col min="12042" max="12043" width="12.5703125" style="30" customWidth="1"/>
    <col min="12044" max="12291" width="9.140625" style="30"/>
    <col min="12292" max="12292" width="11.140625" style="30" customWidth="1"/>
    <col min="12293" max="12293" width="32.5703125" style="30" customWidth="1"/>
    <col min="12294" max="12294" width="10.85546875" style="30" customWidth="1"/>
    <col min="12295" max="12295" width="9.140625" style="30"/>
    <col min="12296" max="12296" width="9.5703125" style="30" bestFit="1" customWidth="1"/>
    <col min="12297" max="12297" width="11.140625" style="30" customWidth="1"/>
    <col min="12298" max="12299" width="12.5703125" style="30" customWidth="1"/>
    <col min="12300" max="12547" width="9.140625" style="30"/>
    <col min="12548" max="12548" width="11.140625" style="30" customWidth="1"/>
    <col min="12549" max="12549" width="32.5703125" style="30" customWidth="1"/>
    <col min="12550" max="12550" width="10.85546875" style="30" customWidth="1"/>
    <col min="12551" max="12551" width="9.140625" style="30"/>
    <col min="12552" max="12552" width="9.5703125" style="30" bestFit="1" customWidth="1"/>
    <col min="12553" max="12553" width="11.140625" style="30" customWidth="1"/>
    <col min="12554" max="12555" width="12.5703125" style="30" customWidth="1"/>
    <col min="12556" max="12803" width="9.140625" style="30"/>
    <col min="12804" max="12804" width="11.140625" style="30" customWidth="1"/>
    <col min="12805" max="12805" width="32.5703125" style="30" customWidth="1"/>
    <col min="12806" max="12806" width="10.85546875" style="30" customWidth="1"/>
    <col min="12807" max="12807" width="9.140625" style="30"/>
    <col min="12808" max="12808" width="9.5703125" style="30" bestFit="1" customWidth="1"/>
    <col min="12809" max="12809" width="11.140625" style="30" customWidth="1"/>
    <col min="12810" max="12811" width="12.5703125" style="30" customWidth="1"/>
    <col min="12812" max="13059" width="9.140625" style="30"/>
    <col min="13060" max="13060" width="11.140625" style="30" customWidth="1"/>
    <col min="13061" max="13061" width="32.5703125" style="30" customWidth="1"/>
    <col min="13062" max="13062" width="10.85546875" style="30" customWidth="1"/>
    <col min="13063" max="13063" width="9.140625" style="30"/>
    <col min="13064" max="13064" width="9.5703125" style="30" bestFit="1" customWidth="1"/>
    <col min="13065" max="13065" width="11.140625" style="30" customWidth="1"/>
    <col min="13066" max="13067" width="12.5703125" style="30" customWidth="1"/>
    <col min="13068" max="13315" width="9.140625" style="30"/>
    <col min="13316" max="13316" width="11.140625" style="30" customWidth="1"/>
    <col min="13317" max="13317" width="32.5703125" style="30" customWidth="1"/>
    <col min="13318" max="13318" width="10.85546875" style="30" customWidth="1"/>
    <col min="13319" max="13319" width="9.140625" style="30"/>
    <col min="13320" max="13320" width="9.5703125" style="30" bestFit="1" customWidth="1"/>
    <col min="13321" max="13321" width="11.140625" style="30" customWidth="1"/>
    <col min="13322" max="13323" width="12.5703125" style="30" customWidth="1"/>
    <col min="13324" max="13571" width="9.140625" style="30"/>
    <col min="13572" max="13572" width="11.140625" style="30" customWidth="1"/>
    <col min="13573" max="13573" width="32.5703125" style="30" customWidth="1"/>
    <col min="13574" max="13574" width="10.85546875" style="30" customWidth="1"/>
    <col min="13575" max="13575" width="9.140625" style="30"/>
    <col min="13576" max="13576" width="9.5703125" style="30" bestFit="1" customWidth="1"/>
    <col min="13577" max="13577" width="11.140625" style="30" customWidth="1"/>
    <col min="13578" max="13579" width="12.5703125" style="30" customWidth="1"/>
    <col min="13580" max="13827" width="9.140625" style="30"/>
    <col min="13828" max="13828" width="11.140625" style="30" customWidth="1"/>
    <col min="13829" max="13829" width="32.5703125" style="30" customWidth="1"/>
    <col min="13830" max="13830" width="10.85546875" style="30" customWidth="1"/>
    <col min="13831" max="13831" width="9.140625" style="30"/>
    <col min="13832" max="13832" width="9.5703125" style="30" bestFit="1" customWidth="1"/>
    <col min="13833" max="13833" width="11.140625" style="30" customWidth="1"/>
    <col min="13834" max="13835" width="12.5703125" style="30" customWidth="1"/>
    <col min="13836" max="14083" width="9.140625" style="30"/>
    <col min="14084" max="14084" width="11.140625" style="30" customWidth="1"/>
    <col min="14085" max="14085" width="32.5703125" style="30" customWidth="1"/>
    <col min="14086" max="14086" width="10.85546875" style="30" customWidth="1"/>
    <col min="14087" max="14087" width="9.140625" style="30"/>
    <col min="14088" max="14088" width="9.5703125" style="30" bestFit="1" customWidth="1"/>
    <col min="14089" max="14089" width="11.140625" style="30" customWidth="1"/>
    <col min="14090" max="14091" width="12.5703125" style="30" customWidth="1"/>
    <col min="14092" max="14339" width="9.140625" style="30"/>
    <col min="14340" max="14340" width="11.140625" style="30" customWidth="1"/>
    <col min="14341" max="14341" width="32.5703125" style="30" customWidth="1"/>
    <col min="14342" max="14342" width="10.85546875" style="30" customWidth="1"/>
    <col min="14343" max="14343" width="9.140625" style="30"/>
    <col min="14344" max="14344" width="9.5703125" style="30" bestFit="1" customWidth="1"/>
    <col min="14345" max="14345" width="11.140625" style="30" customWidth="1"/>
    <col min="14346" max="14347" width="12.5703125" style="30" customWidth="1"/>
    <col min="14348" max="14595" width="9.140625" style="30"/>
    <col min="14596" max="14596" width="11.140625" style="30" customWidth="1"/>
    <col min="14597" max="14597" width="32.5703125" style="30" customWidth="1"/>
    <col min="14598" max="14598" width="10.85546875" style="30" customWidth="1"/>
    <col min="14599" max="14599" width="9.140625" style="30"/>
    <col min="14600" max="14600" width="9.5703125" style="30" bestFit="1" customWidth="1"/>
    <col min="14601" max="14601" width="11.140625" style="30" customWidth="1"/>
    <col min="14602" max="14603" width="12.5703125" style="30" customWidth="1"/>
    <col min="14604" max="14851" width="9.140625" style="30"/>
    <col min="14852" max="14852" width="11.140625" style="30" customWidth="1"/>
    <col min="14853" max="14853" width="32.5703125" style="30" customWidth="1"/>
    <col min="14854" max="14854" width="10.85546875" style="30" customWidth="1"/>
    <col min="14855" max="14855" width="9.140625" style="30"/>
    <col min="14856" max="14856" width="9.5703125" style="30" bestFit="1" customWidth="1"/>
    <col min="14857" max="14857" width="11.140625" style="30" customWidth="1"/>
    <col min="14858" max="14859" width="12.5703125" style="30" customWidth="1"/>
    <col min="14860" max="15107" width="9.140625" style="30"/>
    <col min="15108" max="15108" width="11.140625" style="30" customWidth="1"/>
    <col min="15109" max="15109" width="32.5703125" style="30" customWidth="1"/>
    <col min="15110" max="15110" width="10.85546875" style="30" customWidth="1"/>
    <col min="15111" max="15111" width="9.140625" style="30"/>
    <col min="15112" max="15112" width="9.5703125" style="30" bestFit="1" customWidth="1"/>
    <col min="15113" max="15113" width="11.140625" style="30" customWidth="1"/>
    <col min="15114" max="15115" width="12.5703125" style="30" customWidth="1"/>
    <col min="15116" max="15363" width="9.140625" style="30"/>
    <col min="15364" max="15364" width="11.140625" style="30" customWidth="1"/>
    <col min="15365" max="15365" width="32.5703125" style="30" customWidth="1"/>
    <col min="15366" max="15366" width="10.85546875" style="30" customWidth="1"/>
    <col min="15367" max="15367" width="9.140625" style="30"/>
    <col min="15368" max="15368" width="9.5703125" style="30" bestFit="1" customWidth="1"/>
    <col min="15369" max="15369" width="11.140625" style="30" customWidth="1"/>
    <col min="15370" max="15371" width="12.5703125" style="30" customWidth="1"/>
    <col min="15372" max="15619" width="9.140625" style="30"/>
    <col min="15620" max="15620" width="11.140625" style="30" customWidth="1"/>
    <col min="15621" max="15621" width="32.5703125" style="30" customWidth="1"/>
    <col min="15622" max="15622" width="10.85546875" style="30" customWidth="1"/>
    <col min="15623" max="15623" width="9.140625" style="30"/>
    <col min="15624" max="15624" width="9.5703125" style="30" bestFit="1" customWidth="1"/>
    <col min="15625" max="15625" width="11.140625" style="30" customWidth="1"/>
    <col min="15626" max="15627" width="12.5703125" style="30" customWidth="1"/>
    <col min="15628" max="15875" width="9.140625" style="30"/>
    <col min="15876" max="15876" width="11.140625" style="30" customWidth="1"/>
    <col min="15877" max="15877" width="32.5703125" style="30" customWidth="1"/>
    <col min="15878" max="15878" width="10.85546875" style="30" customWidth="1"/>
    <col min="15879" max="15879" width="9.140625" style="30"/>
    <col min="15880" max="15880" width="9.5703125" style="30" bestFit="1" customWidth="1"/>
    <col min="15881" max="15881" width="11.140625" style="30" customWidth="1"/>
    <col min="15882" max="15883" width="12.5703125" style="30" customWidth="1"/>
    <col min="15884" max="16131" width="9.140625" style="30"/>
    <col min="16132" max="16132" width="11.140625" style="30" customWidth="1"/>
    <col min="16133" max="16133" width="32.5703125" style="30" customWidth="1"/>
    <col min="16134" max="16134" width="10.85546875" style="30" customWidth="1"/>
    <col min="16135" max="16135" width="9.140625" style="30"/>
    <col min="16136" max="16136" width="9.5703125" style="30" bestFit="1" customWidth="1"/>
    <col min="16137" max="16137" width="11.140625" style="30" customWidth="1"/>
    <col min="16138" max="16139" width="12.5703125" style="30" customWidth="1"/>
    <col min="16140" max="16384" width="9.140625" style="30"/>
  </cols>
  <sheetData>
    <row r="1" spans="1:14" x14ac:dyDescent="0.2">
      <c r="A1" s="30"/>
      <c r="B1" s="102"/>
      <c r="C1" s="102"/>
      <c r="D1" s="102"/>
      <c r="G1" s="30"/>
      <c r="I1" s="30"/>
      <c r="J1" s="83"/>
      <c r="L1" s="83"/>
      <c r="N1" s="83"/>
    </row>
    <row r="2" spans="1:14" x14ac:dyDescent="0.2">
      <c r="B2" s="29"/>
      <c r="C2" s="29"/>
      <c r="D2" s="29"/>
      <c r="F2" s="81"/>
      <c r="G2" s="88"/>
      <c r="H2" s="81"/>
      <c r="I2" s="88"/>
      <c r="J2" s="97"/>
      <c r="K2" s="29"/>
      <c r="L2" s="29"/>
    </row>
    <row r="3" spans="1:14" x14ac:dyDescent="0.2">
      <c r="B3" s="29"/>
      <c r="C3" s="29"/>
      <c r="D3" s="29"/>
      <c r="F3" s="81"/>
      <c r="G3" s="88"/>
      <c r="H3" s="81"/>
      <c r="I3" s="88"/>
      <c r="J3" s="97"/>
      <c r="K3" s="29"/>
      <c r="L3" s="29"/>
    </row>
    <row r="4" spans="1:14" x14ac:dyDescent="0.2">
      <c r="B4" s="29"/>
      <c r="C4" s="29"/>
      <c r="D4" s="29"/>
      <c r="F4" s="81"/>
      <c r="G4" s="88"/>
      <c r="H4" s="81"/>
      <c r="I4" s="88"/>
      <c r="J4" s="97"/>
      <c r="K4" s="29"/>
      <c r="L4" s="29"/>
    </row>
    <row r="5" spans="1:14" x14ac:dyDescent="0.2">
      <c r="B5" s="29"/>
      <c r="C5" s="29"/>
      <c r="D5" s="29"/>
      <c r="F5" s="81"/>
      <c r="G5" s="88"/>
      <c r="H5" s="81"/>
      <c r="I5" s="88"/>
      <c r="J5" s="97"/>
      <c r="K5" s="29"/>
      <c r="L5" s="29"/>
    </row>
    <row r="6" spans="1:14" x14ac:dyDescent="0.2">
      <c r="B6" s="29"/>
      <c r="C6" s="29"/>
      <c r="D6" s="29"/>
      <c r="F6" s="81"/>
      <c r="G6" s="88"/>
      <c r="H6" s="81"/>
      <c r="I6" s="88"/>
      <c r="J6" s="97"/>
      <c r="K6" s="29"/>
      <c r="L6" s="29"/>
    </row>
    <row r="7" spans="1:14" ht="15" x14ac:dyDescent="0.25">
      <c r="B7" s="29"/>
      <c r="C7" s="31"/>
      <c r="D7" s="29"/>
      <c r="F7" s="81"/>
      <c r="G7" s="88"/>
      <c r="H7" s="81"/>
      <c r="I7" s="88"/>
      <c r="J7" s="97"/>
      <c r="K7" s="29"/>
      <c r="L7" s="29"/>
    </row>
    <row r="8" spans="1:14" x14ac:dyDescent="0.2">
      <c r="B8" s="29"/>
      <c r="C8" s="3"/>
      <c r="D8" s="29"/>
      <c r="F8" s="81"/>
      <c r="G8" s="88"/>
      <c r="H8" s="81"/>
      <c r="I8" s="88"/>
      <c r="J8" s="97"/>
      <c r="K8" s="29"/>
      <c r="L8" s="29"/>
    </row>
    <row r="9" spans="1:14" x14ac:dyDescent="0.2">
      <c r="B9" s="32"/>
      <c r="C9" s="33"/>
      <c r="D9" s="32"/>
      <c r="E9" s="34"/>
      <c r="F9" s="82"/>
      <c r="G9" s="89"/>
      <c r="H9" s="82"/>
      <c r="I9" s="89"/>
      <c r="J9" s="98"/>
      <c r="K9" s="32"/>
      <c r="L9" s="32"/>
      <c r="M9" s="34"/>
    </row>
    <row r="10" spans="1:14" x14ac:dyDescent="0.2">
      <c r="B10" s="34"/>
      <c r="C10" s="35" t="s">
        <v>0</v>
      </c>
      <c r="E10" s="70"/>
      <c r="M10" s="70"/>
      <c r="N10" s="71">
        <v>20007</v>
      </c>
    </row>
    <row r="11" spans="1:14" x14ac:dyDescent="0.2">
      <c r="B11" s="37" t="s">
        <v>1</v>
      </c>
      <c r="C11" s="34"/>
      <c r="N11" s="69">
        <f ca="1">TODAY()</f>
        <v>44201</v>
      </c>
    </row>
    <row r="12" spans="1:14" x14ac:dyDescent="0.2">
      <c r="B12" s="37"/>
      <c r="C12" s="34"/>
      <c r="L12" s="38"/>
      <c r="N12" s="105">
        <f ca="1">NOW()</f>
        <v>44201.818018287035</v>
      </c>
    </row>
    <row r="13" spans="1:14" x14ac:dyDescent="0.2">
      <c r="B13" s="37"/>
      <c r="C13" s="34"/>
      <c r="L13" s="38"/>
      <c r="N13" s="104"/>
    </row>
    <row r="14" spans="1:14" x14ac:dyDescent="0.2">
      <c r="B14" s="34"/>
      <c r="N14" s="36" t="s">
        <v>40</v>
      </c>
    </row>
    <row r="15" spans="1:14" ht="13.5" thickBot="1" x14ac:dyDescent="0.25">
      <c r="B15" s="39" t="s">
        <v>2</v>
      </c>
      <c r="C15" s="39" t="s">
        <v>18</v>
      </c>
      <c r="D15" s="40"/>
      <c r="E15" s="40"/>
      <c r="F15" s="84"/>
      <c r="G15" s="91"/>
      <c r="H15" s="84"/>
      <c r="I15" s="91"/>
      <c r="J15" s="99"/>
      <c r="K15" s="40"/>
      <c r="L15" s="41"/>
      <c r="M15" s="40"/>
    </row>
    <row r="16" spans="1:14" ht="13.5" thickBot="1" x14ac:dyDescent="0.25">
      <c r="B16" s="42"/>
      <c r="C16" s="43"/>
      <c r="D16" s="43"/>
      <c r="E16" s="43"/>
      <c r="F16" s="85"/>
      <c r="G16" s="92"/>
      <c r="H16" s="85"/>
      <c r="I16" s="92"/>
      <c r="J16" s="100"/>
      <c r="K16" s="43"/>
      <c r="L16" s="43"/>
      <c r="M16" s="43"/>
      <c r="N16" s="44"/>
    </row>
    <row r="18" spans="1:15" x14ac:dyDescent="0.2">
      <c r="B18" s="34" t="s">
        <v>3</v>
      </c>
      <c r="C18" s="34"/>
    </row>
    <row r="19" spans="1:15" ht="25.5" x14ac:dyDescent="0.2">
      <c r="B19" s="45" t="s">
        <v>4</v>
      </c>
      <c r="C19" s="46"/>
      <c r="D19" s="47"/>
      <c r="E19" s="53" t="s">
        <v>121</v>
      </c>
      <c r="F19" s="53" t="s">
        <v>124</v>
      </c>
      <c r="G19" s="93" t="s">
        <v>160</v>
      </c>
      <c r="H19" s="53" t="s">
        <v>142</v>
      </c>
      <c r="I19" s="93" t="s">
        <v>153</v>
      </c>
      <c r="J19" s="60" t="s">
        <v>66</v>
      </c>
      <c r="K19" s="53" t="s">
        <v>67</v>
      </c>
      <c r="L19" s="53" t="s">
        <v>68</v>
      </c>
      <c r="M19" s="53" t="s">
        <v>133</v>
      </c>
      <c r="N19" s="68" t="s">
        <v>159</v>
      </c>
      <c r="O19" s="107" t="s">
        <v>167</v>
      </c>
    </row>
    <row r="20" spans="1:15" ht="38.25" customHeight="1" x14ac:dyDescent="0.2">
      <c r="B20" s="48" t="s">
        <v>115</v>
      </c>
      <c r="C20" s="48" t="s">
        <v>77</v>
      </c>
      <c r="D20" s="48" t="s">
        <v>83</v>
      </c>
      <c r="E20" s="54" t="s">
        <v>71</v>
      </c>
      <c r="F20" s="78" t="s">
        <v>140</v>
      </c>
      <c r="G20" s="94"/>
      <c r="H20" s="50"/>
      <c r="I20" s="94">
        <f t="shared" ref="I20:I29" si="0">J20/1.05</f>
        <v>20280</v>
      </c>
      <c r="J20" s="101">
        <v>21294</v>
      </c>
      <c r="K20" s="65">
        <v>44159</v>
      </c>
      <c r="L20" s="65"/>
      <c r="M20" s="54" t="s">
        <v>71</v>
      </c>
      <c r="N20" s="64"/>
      <c r="O20" s="106" t="str">
        <f>F20</f>
        <v>Thyssen</v>
      </c>
    </row>
    <row r="21" spans="1:15" ht="38.25" customHeight="1" x14ac:dyDescent="0.2">
      <c r="B21" s="48" t="s">
        <v>114</v>
      </c>
      <c r="C21" s="48" t="s">
        <v>75</v>
      </c>
      <c r="D21" s="48" t="s">
        <v>81</v>
      </c>
      <c r="E21" s="54" t="s">
        <v>71</v>
      </c>
      <c r="F21" s="78" t="s">
        <v>134</v>
      </c>
      <c r="G21" s="94"/>
      <c r="H21" s="50"/>
      <c r="I21" s="94">
        <f t="shared" si="0"/>
        <v>92014</v>
      </c>
      <c r="J21" s="101">
        <v>96614.7</v>
      </c>
      <c r="K21" s="65">
        <v>44133</v>
      </c>
      <c r="L21" s="65"/>
      <c r="M21" s="54" t="s">
        <v>71</v>
      </c>
      <c r="N21" s="64"/>
      <c r="O21" s="106" t="str">
        <f t="shared" ref="O21:O29" si="1">F21</f>
        <v>Tomlinson</v>
      </c>
    </row>
    <row r="22" spans="1:15" ht="38.25" customHeight="1" x14ac:dyDescent="0.2">
      <c r="B22" s="48" t="s">
        <v>63</v>
      </c>
      <c r="C22" s="48" t="s">
        <v>74</v>
      </c>
      <c r="D22" s="48" t="s">
        <v>125</v>
      </c>
      <c r="E22" s="54" t="s">
        <v>71</v>
      </c>
      <c r="F22" s="78" t="s">
        <v>134</v>
      </c>
      <c r="G22" s="94"/>
      <c r="H22" s="50"/>
      <c r="I22" s="94">
        <f t="shared" si="0"/>
        <v>4983.7047619047617</v>
      </c>
      <c r="J22" s="101">
        <v>5232.8900000000003</v>
      </c>
      <c r="K22" s="65">
        <v>44119</v>
      </c>
      <c r="L22" s="65"/>
      <c r="M22" s="54" t="s">
        <v>71</v>
      </c>
      <c r="N22" s="64"/>
      <c r="O22" s="106" t="str">
        <f t="shared" si="1"/>
        <v>Tomlinson</v>
      </c>
    </row>
    <row r="23" spans="1:15" ht="38.25" customHeight="1" x14ac:dyDescent="0.2">
      <c r="B23" s="48" t="s">
        <v>62</v>
      </c>
      <c r="C23" s="48" t="s">
        <v>73</v>
      </c>
      <c r="D23" s="48" t="s">
        <v>80</v>
      </c>
      <c r="E23" s="54" t="s">
        <v>71</v>
      </c>
      <c r="F23" s="78" t="s">
        <v>134</v>
      </c>
      <c r="G23" s="94"/>
      <c r="H23" s="50"/>
      <c r="I23" s="94">
        <f t="shared" si="0"/>
        <v>106740.70476190477</v>
      </c>
      <c r="J23" s="101">
        <v>112077.74</v>
      </c>
      <c r="K23" s="65">
        <v>44119</v>
      </c>
      <c r="L23" s="65"/>
      <c r="M23" s="54" t="s">
        <v>71</v>
      </c>
      <c r="N23" s="64"/>
      <c r="O23" s="106" t="str">
        <f t="shared" si="1"/>
        <v>Tomlinson</v>
      </c>
    </row>
    <row r="24" spans="1:15" ht="38.25" customHeight="1" x14ac:dyDescent="0.2">
      <c r="B24" s="48" t="s">
        <v>60</v>
      </c>
      <c r="C24" s="48" t="s">
        <v>76</v>
      </c>
      <c r="D24" s="48" t="s">
        <v>82</v>
      </c>
      <c r="E24" s="54" t="s">
        <v>71</v>
      </c>
      <c r="F24" s="78" t="s">
        <v>143</v>
      </c>
      <c r="G24" s="94"/>
      <c r="H24" s="50"/>
      <c r="I24" s="94">
        <f t="shared" si="0"/>
        <v>2107.8095238095234</v>
      </c>
      <c r="J24" s="101">
        <v>2213.1999999999998</v>
      </c>
      <c r="K24" s="65">
        <v>44145</v>
      </c>
      <c r="L24" s="65"/>
      <c r="M24" s="54" t="s">
        <v>71</v>
      </c>
      <c r="N24" s="64"/>
      <c r="O24" s="106" t="str">
        <f t="shared" si="1"/>
        <v>Lundy</v>
      </c>
    </row>
    <row r="25" spans="1:15" ht="38.25" customHeight="1" x14ac:dyDescent="0.2">
      <c r="B25" s="48" t="s">
        <v>41</v>
      </c>
      <c r="C25" s="48" t="s">
        <v>69</v>
      </c>
      <c r="D25" s="49" t="s">
        <v>70</v>
      </c>
      <c r="E25" s="54" t="s">
        <v>71</v>
      </c>
      <c r="F25" s="49" t="s">
        <v>139</v>
      </c>
      <c r="G25" s="94"/>
      <c r="H25" s="50"/>
      <c r="I25" s="94">
        <f t="shared" si="0"/>
        <v>85242</v>
      </c>
      <c r="J25" s="101">
        <v>89504.1</v>
      </c>
      <c r="K25" s="65">
        <v>44097</v>
      </c>
      <c r="L25" s="65">
        <v>44139</v>
      </c>
      <c r="M25" s="54" t="s">
        <v>71</v>
      </c>
      <c r="N25" s="64"/>
      <c r="O25" s="106" t="str">
        <f t="shared" si="1"/>
        <v>Menard</v>
      </c>
    </row>
    <row r="26" spans="1:15" s="77" customFormat="1" ht="38.25" customHeight="1" x14ac:dyDescent="0.2">
      <c r="A26" s="103"/>
      <c r="B26" s="48" t="s">
        <v>116</v>
      </c>
      <c r="C26" s="48" t="s">
        <v>78</v>
      </c>
      <c r="D26" s="48" t="s">
        <v>84</v>
      </c>
      <c r="E26" s="54" t="s">
        <v>122</v>
      </c>
      <c r="F26" s="78" t="s">
        <v>140</v>
      </c>
      <c r="G26" s="95"/>
      <c r="H26" s="50"/>
      <c r="I26" s="95">
        <f t="shared" si="0"/>
        <v>11115</v>
      </c>
      <c r="J26" s="101">
        <v>11670.75</v>
      </c>
      <c r="K26" s="65">
        <v>44183</v>
      </c>
      <c r="L26" s="65"/>
      <c r="M26" s="54" t="s">
        <v>79</v>
      </c>
      <c r="N26" s="64"/>
      <c r="O26" s="106" t="str">
        <f t="shared" si="1"/>
        <v>Thyssen</v>
      </c>
    </row>
    <row r="27" spans="1:15" ht="38.25" customHeight="1" x14ac:dyDescent="0.2">
      <c r="B27" s="48" t="s">
        <v>42</v>
      </c>
      <c r="C27" s="48" t="s">
        <v>89</v>
      </c>
      <c r="D27" s="49" t="s">
        <v>86</v>
      </c>
      <c r="E27" s="54" t="s">
        <v>122</v>
      </c>
      <c r="F27" s="49" t="s">
        <v>141</v>
      </c>
      <c r="G27" s="95"/>
      <c r="H27" s="50"/>
      <c r="I27" s="95">
        <f t="shared" si="0"/>
        <v>15765.533333333335</v>
      </c>
      <c r="J27" s="101">
        <v>16553.810000000001</v>
      </c>
      <c r="K27" s="65">
        <v>44188</v>
      </c>
      <c r="L27" s="65"/>
      <c r="M27" s="54" t="s">
        <v>79</v>
      </c>
      <c r="N27" s="64"/>
      <c r="O27" s="106" t="str">
        <f t="shared" si="1"/>
        <v>Veolia</v>
      </c>
    </row>
    <row r="28" spans="1:15" ht="38.25" customHeight="1" x14ac:dyDescent="0.2">
      <c r="B28" s="51" t="s">
        <v>37</v>
      </c>
      <c r="C28" s="51" t="s">
        <v>38</v>
      </c>
      <c r="D28" s="52" t="s">
        <v>129</v>
      </c>
      <c r="E28" s="54" t="s">
        <v>122</v>
      </c>
      <c r="F28" s="49" t="s">
        <v>152</v>
      </c>
      <c r="G28" s="95"/>
      <c r="H28" s="50"/>
      <c r="I28" s="95">
        <f t="shared" si="0"/>
        <v>191.79999999999998</v>
      </c>
      <c r="J28" s="101">
        <v>201.39</v>
      </c>
      <c r="K28" s="65">
        <v>44187</v>
      </c>
      <c r="L28" s="65"/>
      <c r="M28" s="54" t="s">
        <v>79</v>
      </c>
      <c r="N28" s="64"/>
      <c r="O28" s="106" t="str">
        <f t="shared" si="1"/>
        <v>Tomlinson, Harris, Synergy, Simcon</v>
      </c>
    </row>
    <row r="29" spans="1:15" ht="38.25" customHeight="1" x14ac:dyDescent="0.2">
      <c r="B29" s="72" t="s">
        <v>29</v>
      </c>
      <c r="C29" s="72" t="s">
        <v>28</v>
      </c>
      <c r="D29" s="73" t="s">
        <v>36</v>
      </c>
      <c r="E29" s="75" t="s">
        <v>122</v>
      </c>
      <c r="F29" s="80" t="s">
        <v>151</v>
      </c>
      <c r="G29" s="95"/>
      <c r="H29" s="50"/>
      <c r="I29" s="95">
        <f t="shared" si="0"/>
        <v>10457.038095238095</v>
      </c>
      <c r="J29" s="101">
        <v>10979.89</v>
      </c>
      <c r="K29" s="74">
        <v>44187</v>
      </c>
      <c r="L29" s="74"/>
      <c r="M29" s="75" t="s">
        <v>79</v>
      </c>
      <c r="N29" s="76"/>
      <c r="O29" s="106" t="str">
        <f t="shared" si="1"/>
        <v>Simcon, Harris, Synergy, Tomlinson, Marathon</v>
      </c>
    </row>
    <row r="30" spans="1:15" ht="38.25" customHeight="1" x14ac:dyDescent="0.2">
      <c r="B30" s="48" t="s">
        <v>57</v>
      </c>
      <c r="C30" s="48" t="s">
        <v>106</v>
      </c>
      <c r="D30" s="48" t="s">
        <v>105</v>
      </c>
      <c r="E30" s="54" t="s">
        <v>123</v>
      </c>
      <c r="F30" s="79" t="s">
        <v>138</v>
      </c>
      <c r="G30" s="96"/>
      <c r="H30" s="50"/>
      <c r="I30" s="96"/>
      <c r="J30" s="101">
        <f t="shared" ref="J30:J38" si="2">I30*1.05</f>
        <v>0</v>
      </c>
      <c r="K30" s="54"/>
      <c r="L30" s="65"/>
      <c r="M30" s="54"/>
      <c r="N30" s="64"/>
    </row>
    <row r="31" spans="1:15" ht="38.25" customHeight="1" x14ac:dyDescent="0.2">
      <c r="B31" s="48" t="s">
        <v>53</v>
      </c>
      <c r="C31" s="48" t="s">
        <v>65</v>
      </c>
      <c r="D31" s="48" t="s">
        <v>99</v>
      </c>
      <c r="E31" s="54" t="s">
        <v>123</v>
      </c>
      <c r="F31" s="78" t="s">
        <v>154</v>
      </c>
      <c r="G31" s="94"/>
      <c r="H31" s="50"/>
      <c r="I31" s="94">
        <f>2320+460</f>
        <v>2780</v>
      </c>
      <c r="J31" s="101">
        <f t="shared" si="2"/>
        <v>2919</v>
      </c>
      <c r="K31" s="54"/>
      <c r="L31" s="65"/>
      <c r="M31" s="54"/>
      <c r="N31" s="64"/>
      <c r="O31" s="106" t="s">
        <v>163</v>
      </c>
    </row>
    <row r="32" spans="1:15" ht="38.25" customHeight="1" x14ac:dyDescent="0.2">
      <c r="B32" s="48" t="s">
        <v>52</v>
      </c>
      <c r="C32" s="48" t="s">
        <v>98</v>
      </c>
      <c r="D32" s="48" t="s">
        <v>97</v>
      </c>
      <c r="E32" s="54" t="s">
        <v>123</v>
      </c>
      <c r="F32" s="78" t="s">
        <v>149</v>
      </c>
      <c r="G32" s="94"/>
      <c r="H32" s="50"/>
      <c r="I32" s="94">
        <f>2478.25+3440</f>
        <v>5918.25</v>
      </c>
      <c r="J32" s="101">
        <f t="shared" si="2"/>
        <v>6214.1625000000004</v>
      </c>
      <c r="K32" s="54"/>
      <c r="L32" s="65"/>
      <c r="M32" s="54"/>
      <c r="N32" s="64"/>
      <c r="O32" s="106" t="s">
        <v>164</v>
      </c>
    </row>
    <row r="33" spans="1:15" ht="38.25" customHeight="1" x14ac:dyDescent="0.2">
      <c r="B33" s="48" t="s">
        <v>45</v>
      </c>
      <c r="C33" s="48" t="s">
        <v>92</v>
      </c>
      <c r="D33" s="48" t="s">
        <v>93</v>
      </c>
      <c r="E33" s="54" t="s">
        <v>123</v>
      </c>
      <c r="F33" s="78" t="s">
        <v>155</v>
      </c>
      <c r="G33" s="94"/>
      <c r="H33" s="50"/>
      <c r="I33" s="94">
        <f>3409.9+416.62</f>
        <v>3826.52</v>
      </c>
      <c r="J33" s="101">
        <f t="shared" si="2"/>
        <v>4017.846</v>
      </c>
      <c r="K33" s="65"/>
      <c r="L33" s="65"/>
      <c r="M33" s="54" t="s">
        <v>120</v>
      </c>
      <c r="N33" s="64"/>
      <c r="O33" s="106" t="s">
        <v>165</v>
      </c>
    </row>
    <row r="34" spans="1:15" ht="38.25" customHeight="1" x14ac:dyDescent="0.2">
      <c r="B34" s="51" t="s">
        <v>30</v>
      </c>
      <c r="C34" s="51" t="s">
        <v>31</v>
      </c>
      <c r="D34" s="52" t="s">
        <v>126</v>
      </c>
      <c r="E34" s="54" t="s">
        <v>123</v>
      </c>
      <c r="F34" s="49" t="s">
        <v>161</v>
      </c>
      <c r="G34" s="94"/>
      <c r="H34" s="50"/>
      <c r="I34" s="94">
        <f>2760+230+2945.5+14628</f>
        <v>20563.5</v>
      </c>
      <c r="J34" s="101">
        <f t="shared" si="2"/>
        <v>21591.674999999999</v>
      </c>
      <c r="K34" s="54"/>
      <c r="L34" s="65"/>
      <c r="M34" s="54"/>
      <c r="N34" s="64"/>
      <c r="O34" s="106" t="s">
        <v>166</v>
      </c>
    </row>
    <row r="35" spans="1:15" ht="38.25" customHeight="1" x14ac:dyDescent="0.2">
      <c r="B35" s="48" t="s">
        <v>59</v>
      </c>
      <c r="C35" s="48" t="s">
        <v>109</v>
      </c>
      <c r="D35" s="48" t="s">
        <v>110</v>
      </c>
      <c r="E35" s="54" t="s">
        <v>144</v>
      </c>
      <c r="F35" s="78" t="s">
        <v>136</v>
      </c>
      <c r="G35" s="101"/>
      <c r="H35" s="50"/>
      <c r="I35" s="101">
        <v>6629.75</v>
      </c>
      <c r="J35" s="101">
        <f t="shared" si="2"/>
        <v>6961.2375000000002</v>
      </c>
      <c r="K35" s="54"/>
      <c r="L35" s="65"/>
      <c r="M35" s="54"/>
      <c r="N35" s="64"/>
      <c r="O35" s="106" t="s">
        <v>136</v>
      </c>
    </row>
    <row r="36" spans="1:15" s="63" customFormat="1" ht="38.25" customHeight="1" x14ac:dyDescent="0.2">
      <c r="A36" s="103"/>
      <c r="B36" s="48" t="s">
        <v>58</v>
      </c>
      <c r="C36" s="48" t="s">
        <v>107</v>
      </c>
      <c r="D36" s="48" t="s">
        <v>127</v>
      </c>
      <c r="E36" s="54" t="s">
        <v>144</v>
      </c>
      <c r="F36" s="78" t="s">
        <v>145</v>
      </c>
      <c r="G36" s="94"/>
      <c r="H36" s="50"/>
      <c r="I36" s="94">
        <v>2268.0300000000002</v>
      </c>
      <c r="J36" s="101">
        <f t="shared" si="2"/>
        <v>2381.4315000000001</v>
      </c>
      <c r="K36" s="54"/>
      <c r="L36" s="65"/>
      <c r="M36" s="54"/>
      <c r="N36" s="64"/>
      <c r="O36" s="106" t="s">
        <v>145</v>
      </c>
    </row>
    <row r="37" spans="1:15" ht="38.25" customHeight="1" x14ac:dyDescent="0.2">
      <c r="B37" s="48" t="s">
        <v>51</v>
      </c>
      <c r="C37" s="48" t="s">
        <v>64</v>
      </c>
      <c r="D37" s="48" t="s">
        <v>96</v>
      </c>
      <c r="E37" s="54" t="s">
        <v>144</v>
      </c>
      <c r="F37" s="78" t="s">
        <v>162</v>
      </c>
      <c r="G37" s="94"/>
      <c r="H37" s="50"/>
      <c r="I37" s="94">
        <f>2288.5-1195+642.25</f>
        <v>1735.75</v>
      </c>
      <c r="J37" s="101">
        <f t="shared" si="2"/>
        <v>1822.5375000000001</v>
      </c>
      <c r="K37" s="54"/>
      <c r="L37" s="65"/>
      <c r="M37" s="54"/>
      <c r="N37" s="64"/>
      <c r="O37" s="106" t="s">
        <v>150</v>
      </c>
    </row>
    <row r="38" spans="1:15" ht="38.25" customHeight="1" x14ac:dyDescent="0.2">
      <c r="B38" s="48" t="s">
        <v>50</v>
      </c>
      <c r="C38" s="48" t="s">
        <v>108</v>
      </c>
      <c r="D38" s="48" t="s">
        <v>101</v>
      </c>
      <c r="E38" s="54" t="s">
        <v>144</v>
      </c>
      <c r="F38" s="78" t="s">
        <v>135</v>
      </c>
      <c r="G38" s="94"/>
      <c r="H38" s="50"/>
      <c r="I38" s="94">
        <f>2298.35+2265+3430.32+725.33</f>
        <v>8719</v>
      </c>
      <c r="J38" s="101">
        <f t="shared" si="2"/>
        <v>9154.9500000000007</v>
      </c>
      <c r="K38" s="65"/>
      <c r="L38" s="65"/>
      <c r="M38" s="54" t="s">
        <v>120</v>
      </c>
      <c r="N38" s="64"/>
      <c r="O38" s="106" t="s">
        <v>135</v>
      </c>
    </row>
    <row r="39" spans="1:15" ht="38.25" customHeight="1" x14ac:dyDescent="0.2">
      <c r="B39" s="48" t="s">
        <v>61</v>
      </c>
      <c r="C39" s="48" t="s">
        <v>72</v>
      </c>
      <c r="D39" s="48" t="s">
        <v>113</v>
      </c>
      <c r="E39" s="54" t="s">
        <v>148</v>
      </c>
      <c r="F39" s="79" t="s">
        <v>143</v>
      </c>
      <c r="G39" s="94"/>
      <c r="H39" s="50"/>
      <c r="I39" s="94"/>
      <c r="J39" s="101">
        <v>0</v>
      </c>
      <c r="K39" s="54"/>
      <c r="L39" s="65"/>
      <c r="M39" s="54"/>
      <c r="N39" s="64"/>
    </row>
    <row r="40" spans="1:15" ht="38.25" customHeight="1" x14ac:dyDescent="0.2">
      <c r="B40" s="48" t="s">
        <v>56</v>
      </c>
      <c r="C40" s="48" t="s">
        <v>85</v>
      </c>
      <c r="D40" s="48" t="s">
        <v>102</v>
      </c>
      <c r="E40" s="54" t="s">
        <v>148</v>
      </c>
      <c r="F40" s="79" t="s">
        <v>147</v>
      </c>
      <c r="G40" s="96"/>
      <c r="H40" s="50"/>
      <c r="I40" s="96"/>
      <c r="J40" s="101">
        <v>0</v>
      </c>
      <c r="K40" s="54"/>
      <c r="L40" s="65"/>
      <c r="M40" s="54"/>
      <c r="N40" s="64"/>
    </row>
    <row r="41" spans="1:15" ht="38.25" customHeight="1" x14ac:dyDescent="0.2">
      <c r="B41" s="51" t="s">
        <v>55</v>
      </c>
      <c r="C41" s="51" t="s">
        <v>130</v>
      </c>
      <c r="D41" s="51" t="s">
        <v>132</v>
      </c>
      <c r="E41" s="62" t="s">
        <v>148</v>
      </c>
      <c r="F41" s="79" t="s">
        <v>157</v>
      </c>
      <c r="G41" s="101"/>
      <c r="H41" s="50"/>
      <c r="I41" s="101">
        <v>3571.15</v>
      </c>
      <c r="J41" s="101">
        <f>I41*1.05</f>
        <v>3749.7075000000004</v>
      </c>
      <c r="K41" s="62"/>
      <c r="L41" s="66"/>
      <c r="M41" s="62"/>
      <c r="N41" s="64"/>
    </row>
    <row r="42" spans="1:15" ht="38.25" customHeight="1" x14ac:dyDescent="0.2">
      <c r="B42" s="48" t="s">
        <v>54</v>
      </c>
      <c r="C42" s="48" t="s">
        <v>119</v>
      </c>
      <c r="D42" s="48" t="s">
        <v>100</v>
      </c>
      <c r="E42" s="54" t="s">
        <v>148</v>
      </c>
      <c r="F42" s="78"/>
      <c r="G42" s="94"/>
      <c r="H42" s="50"/>
      <c r="I42" s="94"/>
      <c r="J42" s="101">
        <v>0</v>
      </c>
      <c r="K42" s="54"/>
      <c r="L42" s="65"/>
      <c r="M42" s="54"/>
      <c r="N42" s="64"/>
    </row>
    <row r="43" spans="1:15" ht="38.25" customHeight="1" x14ac:dyDescent="0.2">
      <c r="B43" s="48" t="s">
        <v>49</v>
      </c>
      <c r="C43" s="48" t="s">
        <v>112</v>
      </c>
      <c r="D43" s="48" t="s">
        <v>128</v>
      </c>
      <c r="E43" s="54" t="s">
        <v>148</v>
      </c>
      <c r="F43" s="79" t="s">
        <v>143</v>
      </c>
      <c r="G43" s="96"/>
      <c r="H43" s="50"/>
      <c r="I43" s="96"/>
      <c r="J43" s="101">
        <v>0</v>
      </c>
      <c r="K43" s="54"/>
      <c r="L43" s="65"/>
      <c r="M43" s="54"/>
      <c r="N43" s="67"/>
    </row>
    <row r="44" spans="1:15" ht="38.25" customHeight="1" x14ac:dyDescent="0.2">
      <c r="B44" s="48" t="s">
        <v>48</v>
      </c>
      <c r="C44" s="48" t="s">
        <v>111</v>
      </c>
      <c r="D44" s="48" t="s">
        <v>95</v>
      </c>
      <c r="E44" s="54" t="s">
        <v>148</v>
      </c>
      <c r="F44" s="78" t="s">
        <v>156</v>
      </c>
      <c r="G44" s="94"/>
      <c r="H44" s="50"/>
      <c r="I44" s="94">
        <v>22301.27</v>
      </c>
      <c r="J44" s="101">
        <f>I44*1.05</f>
        <v>23416.333500000001</v>
      </c>
      <c r="K44" s="54"/>
      <c r="L44" s="65"/>
      <c r="M44" s="54"/>
      <c r="N44" s="64"/>
    </row>
    <row r="45" spans="1:15" ht="38.25" customHeight="1" x14ac:dyDescent="0.2">
      <c r="B45" s="48" t="s">
        <v>47</v>
      </c>
      <c r="C45" s="48" t="s">
        <v>104</v>
      </c>
      <c r="D45" s="48" t="s">
        <v>131</v>
      </c>
      <c r="E45" s="54" t="s">
        <v>148</v>
      </c>
      <c r="F45" s="79" t="s">
        <v>146</v>
      </c>
      <c r="G45" s="96"/>
      <c r="H45" s="50"/>
      <c r="I45" s="96"/>
      <c r="J45" s="101">
        <v>0</v>
      </c>
      <c r="K45" s="54"/>
      <c r="L45" s="65"/>
      <c r="M45" s="54"/>
      <c r="N45" s="64"/>
    </row>
    <row r="46" spans="1:15" ht="38.25" customHeight="1" x14ac:dyDescent="0.2">
      <c r="B46" s="48" t="s">
        <v>46</v>
      </c>
      <c r="C46" s="48" t="s">
        <v>118</v>
      </c>
      <c r="D46" s="48" t="s">
        <v>94</v>
      </c>
      <c r="E46" s="54" t="s">
        <v>148</v>
      </c>
      <c r="F46" s="78" t="s">
        <v>158</v>
      </c>
      <c r="G46" s="94"/>
      <c r="H46" s="50"/>
      <c r="I46" s="94">
        <v>326.83999999999997</v>
      </c>
      <c r="J46" s="101">
        <f>I46*1.05</f>
        <v>343.18200000000002</v>
      </c>
      <c r="K46" s="54"/>
      <c r="L46" s="65"/>
      <c r="M46" s="54"/>
      <c r="N46" s="64"/>
    </row>
    <row r="47" spans="1:15" ht="38.25" customHeight="1" x14ac:dyDescent="0.2">
      <c r="B47" s="48" t="s">
        <v>44</v>
      </c>
      <c r="C47" s="48" t="s">
        <v>103</v>
      </c>
      <c r="D47" s="49" t="s">
        <v>91</v>
      </c>
      <c r="E47" s="54" t="s">
        <v>148</v>
      </c>
      <c r="F47" s="87" t="s">
        <v>134</v>
      </c>
      <c r="G47" s="96"/>
      <c r="H47" s="50"/>
      <c r="I47" s="96"/>
      <c r="J47" s="101">
        <v>0</v>
      </c>
      <c r="K47" s="54"/>
      <c r="L47" s="65"/>
      <c r="M47" s="54"/>
      <c r="N47" s="64"/>
    </row>
    <row r="48" spans="1:15" ht="38.25" customHeight="1" x14ac:dyDescent="0.2">
      <c r="B48" s="48" t="s">
        <v>43</v>
      </c>
      <c r="C48" s="48" t="s">
        <v>117</v>
      </c>
      <c r="D48" s="49" t="s">
        <v>90</v>
      </c>
      <c r="E48" s="54" t="s">
        <v>148</v>
      </c>
      <c r="F48" s="87" t="s">
        <v>134</v>
      </c>
      <c r="G48" s="96"/>
      <c r="H48" s="50"/>
      <c r="I48" s="96"/>
      <c r="J48" s="101">
        <f>I48*1.05</f>
        <v>0</v>
      </c>
      <c r="K48" s="54"/>
      <c r="L48" s="65"/>
      <c r="M48" s="54"/>
      <c r="N48" s="64"/>
    </row>
    <row r="49" spans="2:14" ht="38.25" customHeight="1" x14ac:dyDescent="0.2">
      <c r="B49" s="48"/>
      <c r="C49" s="48"/>
      <c r="D49" s="48"/>
      <c r="E49" s="54"/>
      <c r="F49" s="78"/>
      <c r="G49" s="94"/>
      <c r="H49" s="50"/>
      <c r="I49" s="94"/>
      <c r="J49" s="101"/>
      <c r="K49" s="54"/>
      <c r="L49" s="65"/>
      <c r="M49" s="54"/>
      <c r="N49" s="64"/>
    </row>
    <row r="50" spans="2:14" ht="38.25" customHeight="1" x14ac:dyDescent="0.2">
      <c r="B50" s="48"/>
      <c r="C50" s="48"/>
      <c r="D50" s="48"/>
      <c r="E50" s="54"/>
      <c r="F50" s="78"/>
      <c r="G50" s="94"/>
      <c r="H50" s="50"/>
      <c r="I50" s="94"/>
      <c r="J50" s="101"/>
      <c r="K50" s="54"/>
      <c r="L50" s="65"/>
      <c r="M50" s="54"/>
      <c r="N50" s="64"/>
    </row>
    <row r="51" spans="2:14" ht="38.25" customHeight="1" x14ac:dyDescent="0.2">
      <c r="B51" s="48"/>
      <c r="C51" s="48"/>
      <c r="D51" s="48"/>
      <c r="E51" s="54"/>
      <c r="F51" s="78"/>
      <c r="G51" s="94"/>
      <c r="H51" s="50"/>
      <c r="I51" s="94"/>
      <c r="J51" s="101"/>
      <c r="K51" s="54"/>
      <c r="L51" s="65"/>
      <c r="M51" s="54"/>
      <c r="N51" s="64"/>
    </row>
    <row r="52" spans="2:14" x14ac:dyDescent="0.2">
      <c r="F52" s="83" t="s">
        <v>137</v>
      </c>
      <c r="G52" s="59"/>
      <c r="H52" s="86"/>
      <c r="I52" s="59"/>
      <c r="J52" s="59">
        <f>SUM(J20:J51)</f>
        <v>448914.533</v>
      </c>
    </row>
  </sheetData>
  <autoFilter ref="B19:N52" xr:uid="{7B3F11E6-57D1-484E-8A15-DA0B17598133}">
    <sortState xmlns:xlrd2="http://schemas.microsoft.com/office/spreadsheetml/2017/richdata2" ref="B20:N52">
      <sortCondition ref="E19:E52"/>
    </sortState>
  </autoFilter>
  <phoneticPr fontId="8" type="noConversion"/>
  <conditionalFormatting sqref="G1 I1 K1 M1 E1:E16 E18:E1048576">
    <cfRule type="cellIs" dxfId="13" priority="6" operator="equal">
      <formula>"RFQ not sent"</formula>
    </cfRule>
    <cfRule type="cellIs" dxfId="12" priority="7" operator="equal">
      <formula>"Ready to Send to Owner"</formula>
    </cfRule>
    <cfRule type="cellIs" dxfId="11" priority="12" operator="equal">
      <formula>"Out for Quote"</formula>
    </cfRule>
    <cfRule type="cellIs" dxfId="10" priority="13" operator="equal">
      <formula>"Out for Approval"</formula>
    </cfRule>
    <cfRule type="cellIs" dxfId="9" priority="14" operator="equal">
      <formula>"Approved"</formula>
    </cfRule>
  </conditionalFormatting>
  <conditionalFormatting sqref="M2:M16 M18:M1048576">
    <cfRule type="cellIs" dxfId="8" priority="8" operator="equal">
      <formula>"Pending - In Review"</formula>
    </cfRule>
    <cfRule type="cellIs" dxfId="7" priority="9" operator="equal">
      <formula>"Out for Quote"</formula>
    </cfRule>
    <cfRule type="cellIs" dxfId="6" priority="10" operator="equal">
      <formula>"Out for Approval"</formula>
    </cfRule>
    <cfRule type="cellIs" dxfId="5" priority="11" operator="equal">
      <formula>"Approved"</formula>
    </cfRule>
  </conditionalFormatting>
  <conditionalFormatting sqref="A1">
    <cfRule type="cellIs" dxfId="4" priority="1" operator="equal">
      <formula>"RFQ not sent"</formula>
    </cfRule>
    <cfRule type="cellIs" dxfId="3" priority="2" operator="equal">
      <formula>"Ready to Send to Owner"</formula>
    </cfRule>
    <cfRule type="cellIs" dxfId="2" priority="3" operator="equal">
      <formula>"Out for Quote"</formula>
    </cfRule>
    <cfRule type="cellIs" dxfId="1" priority="4" operator="equal">
      <formula>"Out for Approval"</formula>
    </cfRule>
    <cfRule type="cellIs" dxfId="0" priority="5" operator="equal">
      <formula>"Approved"</formula>
    </cfRule>
  </conditionalFormatting>
  <pageMargins left="0.25" right="0.25" top="0.75" bottom="0.75" header="0.3" footer="0.3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137D-124C-4120-8C6C-6EC9FCE956CC}">
  <sheetPr>
    <pageSetUpPr fitToPage="1"/>
  </sheetPr>
  <dimension ref="A1:H63"/>
  <sheetViews>
    <sheetView zoomScale="85" zoomScaleNormal="85" workbookViewId="0">
      <selection activeCell="E23" sqref="E23"/>
    </sheetView>
  </sheetViews>
  <sheetFormatPr defaultRowHeight="12.75" x14ac:dyDescent="0.2"/>
  <cols>
    <col min="1" max="1" width="11.140625" customWidth="1"/>
    <col min="2" max="2" width="32.5703125" customWidth="1"/>
    <col min="3" max="3" width="10.85546875" customWidth="1"/>
    <col min="5" max="5" width="9.5703125" bestFit="1" customWidth="1"/>
    <col min="6" max="6" width="11.140625" customWidth="1"/>
    <col min="7" max="7" width="12.5703125" customWidth="1"/>
    <col min="256" max="256" width="11.140625" customWidth="1"/>
    <col min="257" max="257" width="32.5703125" customWidth="1"/>
    <col min="258" max="258" width="10.85546875" customWidth="1"/>
    <col min="260" max="260" width="9.5703125" bestFit="1" customWidth="1"/>
    <col min="261" max="261" width="11.140625" customWidth="1"/>
    <col min="262" max="263" width="12.5703125" customWidth="1"/>
    <col min="512" max="512" width="11.140625" customWidth="1"/>
    <col min="513" max="513" width="32.5703125" customWidth="1"/>
    <col min="514" max="514" width="10.85546875" customWidth="1"/>
    <col min="516" max="516" width="9.5703125" bestFit="1" customWidth="1"/>
    <col min="517" max="517" width="11.140625" customWidth="1"/>
    <col min="518" max="519" width="12.5703125" customWidth="1"/>
    <col min="768" max="768" width="11.140625" customWidth="1"/>
    <col min="769" max="769" width="32.5703125" customWidth="1"/>
    <col min="770" max="770" width="10.85546875" customWidth="1"/>
    <col min="772" max="772" width="9.5703125" bestFit="1" customWidth="1"/>
    <col min="773" max="773" width="11.140625" customWidth="1"/>
    <col min="774" max="775" width="12.5703125" customWidth="1"/>
    <col min="1024" max="1024" width="11.140625" customWidth="1"/>
    <col min="1025" max="1025" width="32.5703125" customWidth="1"/>
    <col min="1026" max="1026" width="10.85546875" customWidth="1"/>
    <col min="1028" max="1028" width="9.5703125" bestFit="1" customWidth="1"/>
    <col min="1029" max="1029" width="11.140625" customWidth="1"/>
    <col min="1030" max="1031" width="12.5703125" customWidth="1"/>
    <col min="1280" max="1280" width="11.140625" customWidth="1"/>
    <col min="1281" max="1281" width="32.5703125" customWidth="1"/>
    <col min="1282" max="1282" width="10.85546875" customWidth="1"/>
    <col min="1284" max="1284" width="9.5703125" bestFit="1" customWidth="1"/>
    <col min="1285" max="1285" width="11.140625" customWidth="1"/>
    <col min="1286" max="1287" width="12.5703125" customWidth="1"/>
    <col min="1536" max="1536" width="11.140625" customWidth="1"/>
    <col min="1537" max="1537" width="32.5703125" customWidth="1"/>
    <col min="1538" max="1538" width="10.85546875" customWidth="1"/>
    <col min="1540" max="1540" width="9.5703125" bestFit="1" customWidth="1"/>
    <col min="1541" max="1541" width="11.140625" customWidth="1"/>
    <col min="1542" max="1543" width="12.5703125" customWidth="1"/>
    <col min="1792" max="1792" width="11.140625" customWidth="1"/>
    <col min="1793" max="1793" width="32.5703125" customWidth="1"/>
    <col min="1794" max="1794" width="10.85546875" customWidth="1"/>
    <col min="1796" max="1796" width="9.5703125" bestFit="1" customWidth="1"/>
    <col min="1797" max="1797" width="11.140625" customWidth="1"/>
    <col min="1798" max="1799" width="12.5703125" customWidth="1"/>
    <col min="2048" max="2048" width="11.140625" customWidth="1"/>
    <col min="2049" max="2049" width="32.5703125" customWidth="1"/>
    <col min="2050" max="2050" width="10.85546875" customWidth="1"/>
    <col min="2052" max="2052" width="9.5703125" bestFit="1" customWidth="1"/>
    <col min="2053" max="2053" width="11.140625" customWidth="1"/>
    <col min="2054" max="2055" width="12.5703125" customWidth="1"/>
    <col min="2304" max="2304" width="11.140625" customWidth="1"/>
    <col min="2305" max="2305" width="32.5703125" customWidth="1"/>
    <col min="2306" max="2306" width="10.85546875" customWidth="1"/>
    <col min="2308" max="2308" width="9.5703125" bestFit="1" customWidth="1"/>
    <col min="2309" max="2309" width="11.140625" customWidth="1"/>
    <col min="2310" max="2311" width="12.5703125" customWidth="1"/>
    <col min="2560" max="2560" width="11.140625" customWidth="1"/>
    <col min="2561" max="2561" width="32.5703125" customWidth="1"/>
    <col min="2562" max="2562" width="10.85546875" customWidth="1"/>
    <col min="2564" max="2564" width="9.5703125" bestFit="1" customWidth="1"/>
    <col min="2565" max="2565" width="11.140625" customWidth="1"/>
    <col min="2566" max="2567" width="12.5703125" customWidth="1"/>
    <col min="2816" max="2816" width="11.140625" customWidth="1"/>
    <col min="2817" max="2817" width="32.5703125" customWidth="1"/>
    <col min="2818" max="2818" width="10.85546875" customWidth="1"/>
    <col min="2820" max="2820" width="9.5703125" bestFit="1" customWidth="1"/>
    <col min="2821" max="2821" width="11.140625" customWidth="1"/>
    <col min="2822" max="2823" width="12.5703125" customWidth="1"/>
    <col min="3072" max="3072" width="11.140625" customWidth="1"/>
    <col min="3073" max="3073" width="32.5703125" customWidth="1"/>
    <col min="3074" max="3074" width="10.85546875" customWidth="1"/>
    <col min="3076" max="3076" width="9.5703125" bestFit="1" customWidth="1"/>
    <col min="3077" max="3077" width="11.140625" customWidth="1"/>
    <col min="3078" max="3079" width="12.5703125" customWidth="1"/>
    <col min="3328" max="3328" width="11.140625" customWidth="1"/>
    <col min="3329" max="3329" width="32.5703125" customWidth="1"/>
    <col min="3330" max="3330" width="10.85546875" customWidth="1"/>
    <col min="3332" max="3332" width="9.5703125" bestFit="1" customWidth="1"/>
    <col min="3333" max="3333" width="11.140625" customWidth="1"/>
    <col min="3334" max="3335" width="12.5703125" customWidth="1"/>
    <col min="3584" max="3584" width="11.140625" customWidth="1"/>
    <col min="3585" max="3585" width="32.5703125" customWidth="1"/>
    <col min="3586" max="3586" width="10.85546875" customWidth="1"/>
    <col min="3588" max="3588" width="9.5703125" bestFit="1" customWidth="1"/>
    <col min="3589" max="3589" width="11.140625" customWidth="1"/>
    <col min="3590" max="3591" width="12.5703125" customWidth="1"/>
    <col min="3840" max="3840" width="11.140625" customWidth="1"/>
    <col min="3841" max="3841" width="32.5703125" customWidth="1"/>
    <col min="3842" max="3842" width="10.85546875" customWidth="1"/>
    <col min="3844" max="3844" width="9.5703125" bestFit="1" customWidth="1"/>
    <col min="3845" max="3845" width="11.140625" customWidth="1"/>
    <col min="3846" max="3847" width="12.5703125" customWidth="1"/>
    <col min="4096" max="4096" width="11.140625" customWidth="1"/>
    <col min="4097" max="4097" width="32.5703125" customWidth="1"/>
    <col min="4098" max="4098" width="10.85546875" customWidth="1"/>
    <col min="4100" max="4100" width="9.5703125" bestFit="1" customWidth="1"/>
    <col min="4101" max="4101" width="11.140625" customWidth="1"/>
    <col min="4102" max="4103" width="12.5703125" customWidth="1"/>
    <col min="4352" max="4352" width="11.140625" customWidth="1"/>
    <col min="4353" max="4353" width="32.5703125" customWidth="1"/>
    <col min="4354" max="4354" width="10.85546875" customWidth="1"/>
    <col min="4356" max="4356" width="9.5703125" bestFit="1" customWidth="1"/>
    <col min="4357" max="4357" width="11.140625" customWidth="1"/>
    <col min="4358" max="4359" width="12.5703125" customWidth="1"/>
    <col min="4608" max="4608" width="11.140625" customWidth="1"/>
    <col min="4609" max="4609" width="32.5703125" customWidth="1"/>
    <col min="4610" max="4610" width="10.85546875" customWidth="1"/>
    <col min="4612" max="4612" width="9.5703125" bestFit="1" customWidth="1"/>
    <col min="4613" max="4613" width="11.140625" customWidth="1"/>
    <col min="4614" max="4615" width="12.5703125" customWidth="1"/>
    <col min="4864" max="4864" width="11.140625" customWidth="1"/>
    <col min="4865" max="4865" width="32.5703125" customWidth="1"/>
    <col min="4866" max="4866" width="10.85546875" customWidth="1"/>
    <col min="4868" max="4868" width="9.5703125" bestFit="1" customWidth="1"/>
    <col min="4869" max="4869" width="11.140625" customWidth="1"/>
    <col min="4870" max="4871" width="12.5703125" customWidth="1"/>
    <col min="5120" max="5120" width="11.140625" customWidth="1"/>
    <col min="5121" max="5121" width="32.5703125" customWidth="1"/>
    <col min="5122" max="5122" width="10.85546875" customWidth="1"/>
    <col min="5124" max="5124" width="9.5703125" bestFit="1" customWidth="1"/>
    <col min="5125" max="5125" width="11.140625" customWidth="1"/>
    <col min="5126" max="5127" width="12.5703125" customWidth="1"/>
    <col min="5376" max="5376" width="11.140625" customWidth="1"/>
    <col min="5377" max="5377" width="32.5703125" customWidth="1"/>
    <col min="5378" max="5378" width="10.85546875" customWidth="1"/>
    <col min="5380" max="5380" width="9.5703125" bestFit="1" customWidth="1"/>
    <col min="5381" max="5381" width="11.140625" customWidth="1"/>
    <col min="5382" max="5383" width="12.5703125" customWidth="1"/>
    <col min="5632" max="5632" width="11.140625" customWidth="1"/>
    <col min="5633" max="5633" width="32.5703125" customWidth="1"/>
    <col min="5634" max="5634" width="10.85546875" customWidth="1"/>
    <col min="5636" max="5636" width="9.5703125" bestFit="1" customWidth="1"/>
    <col min="5637" max="5637" width="11.140625" customWidth="1"/>
    <col min="5638" max="5639" width="12.5703125" customWidth="1"/>
    <col min="5888" max="5888" width="11.140625" customWidth="1"/>
    <col min="5889" max="5889" width="32.5703125" customWidth="1"/>
    <col min="5890" max="5890" width="10.85546875" customWidth="1"/>
    <col min="5892" max="5892" width="9.5703125" bestFit="1" customWidth="1"/>
    <col min="5893" max="5893" width="11.140625" customWidth="1"/>
    <col min="5894" max="5895" width="12.5703125" customWidth="1"/>
    <col min="6144" max="6144" width="11.140625" customWidth="1"/>
    <col min="6145" max="6145" width="32.5703125" customWidth="1"/>
    <col min="6146" max="6146" width="10.85546875" customWidth="1"/>
    <col min="6148" max="6148" width="9.5703125" bestFit="1" customWidth="1"/>
    <col min="6149" max="6149" width="11.140625" customWidth="1"/>
    <col min="6150" max="6151" width="12.5703125" customWidth="1"/>
    <col min="6400" max="6400" width="11.140625" customWidth="1"/>
    <col min="6401" max="6401" width="32.5703125" customWidth="1"/>
    <col min="6402" max="6402" width="10.85546875" customWidth="1"/>
    <col min="6404" max="6404" width="9.5703125" bestFit="1" customWidth="1"/>
    <col min="6405" max="6405" width="11.140625" customWidth="1"/>
    <col min="6406" max="6407" width="12.5703125" customWidth="1"/>
    <col min="6656" max="6656" width="11.140625" customWidth="1"/>
    <col min="6657" max="6657" width="32.5703125" customWidth="1"/>
    <col min="6658" max="6658" width="10.85546875" customWidth="1"/>
    <col min="6660" max="6660" width="9.5703125" bestFit="1" customWidth="1"/>
    <col min="6661" max="6661" width="11.140625" customWidth="1"/>
    <col min="6662" max="6663" width="12.5703125" customWidth="1"/>
    <col min="6912" max="6912" width="11.140625" customWidth="1"/>
    <col min="6913" max="6913" width="32.5703125" customWidth="1"/>
    <col min="6914" max="6914" width="10.85546875" customWidth="1"/>
    <col min="6916" max="6916" width="9.5703125" bestFit="1" customWidth="1"/>
    <col min="6917" max="6917" width="11.140625" customWidth="1"/>
    <col min="6918" max="6919" width="12.5703125" customWidth="1"/>
    <col min="7168" max="7168" width="11.140625" customWidth="1"/>
    <col min="7169" max="7169" width="32.5703125" customWidth="1"/>
    <col min="7170" max="7170" width="10.85546875" customWidth="1"/>
    <col min="7172" max="7172" width="9.5703125" bestFit="1" customWidth="1"/>
    <col min="7173" max="7173" width="11.140625" customWidth="1"/>
    <col min="7174" max="7175" width="12.5703125" customWidth="1"/>
    <col min="7424" max="7424" width="11.140625" customWidth="1"/>
    <col min="7425" max="7425" width="32.5703125" customWidth="1"/>
    <col min="7426" max="7426" width="10.85546875" customWidth="1"/>
    <col min="7428" max="7428" width="9.5703125" bestFit="1" customWidth="1"/>
    <col min="7429" max="7429" width="11.140625" customWidth="1"/>
    <col min="7430" max="7431" width="12.5703125" customWidth="1"/>
    <col min="7680" max="7680" width="11.140625" customWidth="1"/>
    <col min="7681" max="7681" width="32.5703125" customWidth="1"/>
    <col min="7682" max="7682" width="10.85546875" customWidth="1"/>
    <col min="7684" max="7684" width="9.5703125" bestFit="1" customWidth="1"/>
    <col min="7685" max="7685" width="11.140625" customWidth="1"/>
    <col min="7686" max="7687" width="12.5703125" customWidth="1"/>
    <col min="7936" max="7936" width="11.140625" customWidth="1"/>
    <col min="7937" max="7937" width="32.5703125" customWidth="1"/>
    <col min="7938" max="7938" width="10.85546875" customWidth="1"/>
    <col min="7940" max="7940" width="9.5703125" bestFit="1" customWidth="1"/>
    <col min="7941" max="7941" width="11.140625" customWidth="1"/>
    <col min="7942" max="7943" width="12.5703125" customWidth="1"/>
    <col min="8192" max="8192" width="11.140625" customWidth="1"/>
    <col min="8193" max="8193" width="32.5703125" customWidth="1"/>
    <col min="8194" max="8194" width="10.85546875" customWidth="1"/>
    <col min="8196" max="8196" width="9.5703125" bestFit="1" customWidth="1"/>
    <col min="8197" max="8197" width="11.140625" customWidth="1"/>
    <col min="8198" max="8199" width="12.5703125" customWidth="1"/>
    <col min="8448" max="8448" width="11.140625" customWidth="1"/>
    <col min="8449" max="8449" width="32.5703125" customWidth="1"/>
    <col min="8450" max="8450" width="10.85546875" customWidth="1"/>
    <col min="8452" max="8452" width="9.5703125" bestFit="1" customWidth="1"/>
    <col min="8453" max="8453" width="11.140625" customWidth="1"/>
    <col min="8454" max="8455" width="12.5703125" customWidth="1"/>
    <col min="8704" max="8704" width="11.140625" customWidth="1"/>
    <col min="8705" max="8705" width="32.5703125" customWidth="1"/>
    <col min="8706" max="8706" width="10.85546875" customWidth="1"/>
    <col min="8708" max="8708" width="9.5703125" bestFit="1" customWidth="1"/>
    <col min="8709" max="8709" width="11.140625" customWidth="1"/>
    <col min="8710" max="8711" width="12.5703125" customWidth="1"/>
    <col min="8960" max="8960" width="11.140625" customWidth="1"/>
    <col min="8961" max="8961" width="32.5703125" customWidth="1"/>
    <col min="8962" max="8962" width="10.85546875" customWidth="1"/>
    <col min="8964" max="8964" width="9.5703125" bestFit="1" customWidth="1"/>
    <col min="8965" max="8965" width="11.140625" customWidth="1"/>
    <col min="8966" max="8967" width="12.5703125" customWidth="1"/>
    <col min="9216" max="9216" width="11.140625" customWidth="1"/>
    <col min="9217" max="9217" width="32.5703125" customWidth="1"/>
    <col min="9218" max="9218" width="10.85546875" customWidth="1"/>
    <col min="9220" max="9220" width="9.5703125" bestFit="1" customWidth="1"/>
    <col min="9221" max="9221" width="11.140625" customWidth="1"/>
    <col min="9222" max="9223" width="12.5703125" customWidth="1"/>
    <col min="9472" max="9472" width="11.140625" customWidth="1"/>
    <col min="9473" max="9473" width="32.5703125" customWidth="1"/>
    <col min="9474" max="9474" width="10.85546875" customWidth="1"/>
    <col min="9476" max="9476" width="9.5703125" bestFit="1" customWidth="1"/>
    <col min="9477" max="9477" width="11.140625" customWidth="1"/>
    <col min="9478" max="9479" width="12.5703125" customWidth="1"/>
    <col min="9728" max="9728" width="11.140625" customWidth="1"/>
    <col min="9729" max="9729" width="32.5703125" customWidth="1"/>
    <col min="9730" max="9730" width="10.85546875" customWidth="1"/>
    <col min="9732" max="9732" width="9.5703125" bestFit="1" customWidth="1"/>
    <col min="9733" max="9733" width="11.140625" customWidth="1"/>
    <col min="9734" max="9735" width="12.5703125" customWidth="1"/>
    <col min="9984" max="9984" width="11.140625" customWidth="1"/>
    <col min="9985" max="9985" width="32.5703125" customWidth="1"/>
    <col min="9986" max="9986" width="10.85546875" customWidth="1"/>
    <col min="9988" max="9988" width="9.5703125" bestFit="1" customWidth="1"/>
    <col min="9989" max="9989" width="11.140625" customWidth="1"/>
    <col min="9990" max="9991" width="12.5703125" customWidth="1"/>
    <col min="10240" max="10240" width="11.140625" customWidth="1"/>
    <col min="10241" max="10241" width="32.5703125" customWidth="1"/>
    <col min="10242" max="10242" width="10.85546875" customWidth="1"/>
    <col min="10244" max="10244" width="9.5703125" bestFit="1" customWidth="1"/>
    <col min="10245" max="10245" width="11.140625" customWidth="1"/>
    <col min="10246" max="10247" width="12.5703125" customWidth="1"/>
    <col min="10496" max="10496" width="11.140625" customWidth="1"/>
    <col min="10497" max="10497" width="32.5703125" customWidth="1"/>
    <col min="10498" max="10498" width="10.85546875" customWidth="1"/>
    <col min="10500" max="10500" width="9.5703125" bestFit="1" customWidth="1"/>
    <col min="10501" max="10501" width="11.140625" customWidth="1"/>
    <col min="10502" max="10503" width="12.5703125" customWidth="1"/>
    <col min="10752" max="10752" width="11.140625" customWidth="1"/>
    <col min="10753" max="10753" width="32.5703125" customWidth="1"/>
    <col min="10754" max="10754" width="10.85546875" customWidth="1"/>
    <col min="10756" max="10756" width="9.5703125" bestFit="1" customWidth="1"/>
    <col min="10757" max="10757" width="11.140625" customWidth="1"/>
    <col min="10758" max="10759" width="12.5703125" customWidth="1"/>
    <col min="11008" max="11008" width="11.140625" customWidth="1"/>
    <col min="11009" max="11009" width="32.5703125" customWidth="1"/>
    <col min="11010" max="11010" width="10.85546875" customWidth="1"/>
    <col min="11012" max="11012" width="9.5703125" bestFit="1" customWidth="1"/>
    <col min="11013" max="11013" width="11.140625" customWidth="1"/>
    <col min="11014" max="11015" width="12.5703125" customWidth="1"/>
    <col min="11264" max="11264" width="11.140625" customWidth="1"/>
    <col min="11265" max="11265" width="32.5703125" customWidth="1"/>
    <col min="11266" max="11266" width="10.85546875" customWidth="1"/>
    <col min="11268" max="11268" width="9.5703125" bestFit="1" customWidth="1"/>
    <col min="11269" max="11269" width="11.140625" customWidth="1"/>
    <col min="11270" max="11271" width="12.5703125" customWidth="1"/>
    <col min="11520" max="11520" width="11.140625" customWidth="1"/>
    <col min="11521" max="11521" width="32.5703125" customWidth="1"/>
    <col min="11522" max="11522" width="10.85546875" customWidth="1"/>
    <col min="11524" max="11524" width="9.5703125" bestFit="1" customWidth="1"/>
    <col min="11525" max="11525" width="11.140625" customWidth="1"/>
    <col min="11526" max="11527" width="12.5703125" customWidth="1"/>
    <col min="11776" max="11776" width="11.140625" customWidth="1"/>
    <col min="11777" max="11777" width="32.5703125" customWidth="1"/>
    <col min="11778" max="11778" width="10.85546875" customWidth="1"/>
    <col min="11780" max="11780" width="9.5703125" bestFit="1" customWidth="1"/>
    <col min="11781" max="11781" width="11.140625" customWidth="1"/>
    <col min="11782" max="11783" width="12.5703125" customWidth="1"/>
    <col min="12032" max="12032" width="11.140625" customWidth="1"/>
    <col min="12033" max="12033" width="32.5703125" customWidth="1"/>
    <col min="12034" max="12034" width="10.85546875" customWidth="1"/>
    <col min="12036" max="12036" width="9.5703125" bestFit="1" customWidth="1"/>
    <col min="12037" max="12037" width="11.140625" customWidth="1"/>
    <col min="12038" max="12039" width="12.5703125" customWidth="1"/>
    <col min="12288" max="12288" width="11.140625" customWidth="1"/>
    <col min="12289" max="12289" width="32.5703125" customWidth="1"/>
    <col min="12290" max="12290" width="10.85546875" customWidth="1"/>
    <col min="12292" max="12292" width="9.5703125" bestFit="1" customWidth="1"/>
    <col min="12293" max="12293" width="11.140625" customWidth="1"/>
    <col min="12294" max="12295" width="12.5703125" customWidth="1"/>
    <col min="12544" max="12544" width="11.140625" customWidth="1"/>
    <col min="12545" max="12545" width="32.5703125" customWidth="1"/>
    <col min="12546" max="12546" width="10.85546875" customWidth="1"/>
    <col min="12548" max="12548" width="9.5703125" bestFit="1" customWidth="1"/>
    <col min="12549" max="12549" width="11.140625" customWidth="1"/>
    <col min="12550" max="12551" width="12.5703125" customWidth="1"/>
    <col min="12800" max="12800" width="11.140625" customWidth="1"/>
    <col min="12801" max="12801" width="32.5703125" customWidth="1"/>
    <col min="12802" max="12802" width="10.85546875" customWidth="1"/>
    <col min="12804" max="12804" width="9.5703125" bestFit="1" customWidth="1"/>
    <col min="12805" max="12805" width="11.140625" customWidth="1"/>
    <col min="12806" max="12807" width="12.5703125" customWidth="1"/>
    <col min="13056" max="13056" width="11.140625" customWidth="1"/>
    <col min="13057" max="13057" width="32.5703125" customWidth="1"/>
    <col min="13058" max="13058" width="10.85546875" customWidth="1"/>
    <col min="13060" max="13060" width="9.5703125" bestFit="1" customWidth="1"/>
    <col min="13061" max="13061" width="11.140625" customWidth="1"/>
    <col min="13062" max="13063" width="12.5703125" customWidth="1"/>
    <col min="13312" max="13312" width="11.140625" customWidth="1"/>
    <col min="13313" max="13313" width="32.5703125" customWidth="1"/>
    <col min="13314" max="13314" width="10.85546875" customWidth="1"/>
    <col min="13316" max="13316" width="9.5703125" bestFit="1" customWidth="1"/>
    <col min="13317" max="13317" width="11.140625" customWidth="1"/>
    <col min="13318" max="13319" width="12.5703125" customWidth="1"/>
    <col min="13568" max="13568" width="11.140625" customWidth="1"/>
    <col min="13569" max="13569" width="32.5703125" customWidth="1"/>
    <col min="13570" max="13570" width="10.85546875" customWidth="1"/>
    <col min="13572" max="13572" width="9.5703125" bestFit="1" customWidth="1"/>
    <col min="13573" max="13573" width="11.140625" customWidth="1"/>
    <col min="13574" max="13575" width="12.5703125" customWidth="1"/>
    <col min="13824" max="13824" width="11.140625" customWidth="1"/>
    <col min="13825" max="13825" width="32.5703125" customWidth="1"/>
    <col min="13826" max="13826" width="10.85546875" customWidth="1"/>
    <col min="13828" max="13828" width="9.5703125" bestFit="1" customWidth="1"/>
    <col min="13829" max="13829" width="11.140625" customWidth="1"/>
    <col min="13830" max="13831" width="12.5703125" customWidth="1"/>
    <col min="14080" max="14080" width="11.140625" customWidth="1"/>
    <col min="14081" max="14081" width="32.5703125" customWidth="1"/>
    <col min="14082" max="14082" width="10.85546875" customWidth="1"/>
    <col min="14084" max="14084" width="9.5703125" bestFit="1" customWidth="1"/>
    <col min="14085" max="14085" width="11.140625" customWidth="1"/>
    <col min="14086" max="14087" width="12.5703125" customWidth="1"/>
    <col min="14336" max="14336" width="11.140625" customWidth="1"/>
    <col min="14337" max="14337" width="32.5703125" customWidth="1"/>
    <col min="14338" max="14338" width="10.85546875" customWidth="1"/>
    <col min="14340" max="14340" width="9.5703125" bestFit="1" customWidth="1"/>
    <col min="14341" max="14341" width="11.140625" customWidth="1"/>
    <col min="14342" max="14343" width="12.5703125" customWidth="1"/>
    <col min="14592" max="14592" width="11.140625" customWidth="1"/>
    <col min="14593" max="14593" width="32.5703125" customWidth="1"/>
    <col min="14594" max="14594" width="10.85546875" customWidth="1"/>
    <col min="14596" max="14596" width="9.5703125" bestFit="1" customWidth="1"/>
    <col min="14597" max="14597" width="11.140625" customWidth="1"/>
    <col min="14598" max="14599" width="12.5703125" customWidth="1"/>
    <col min="14848" max="14848" width="11.140625" customWidth="1"/>
    <col min="14849" max="14849" width="32.5703125" customWidth="1"/>
    <col min="14850" max="14850" width="10.85546875" customWidth="1"/>
    <col min="14852" max="14852" width="9.5703125" bestFit="1" customWidth="1"/>
    <col min="14853" max="14853" width="11.140625" customWidth="1"/>
    <col min="14854" max="14855" width="12.5703125" customWidth="1"/>
    <col min="15104" max="15104" width="11.140625" customWidth="1"/>
    <col min="15105" max="15105" width="32.5703125" customWidth="1"/>
    <col min="15106" max="15106" width="10.85546875" customWidth="1"/>
    <col min="15108" max="15108" width="9.5703125" bestFit="1" customWidth="1"/>
    <col min="15109" max="15109" width="11.140625" customWidth="1"/>
    <col min="15110" max="15111" width="12.5703125" customWidth="1"/>
    <col min="15360" max="15360" width="11.140625" customWidth="1"/>
    <col min="15361" max="15361" width="32.5703125" customWidth="1"/>
    <col min="15362" max="15362" width="10.85546875" customWidth="1"/>
    <col min="15364" max="15364" width="9.5703125" bestFit="1" customWidth="1"/>
    <col min="15365" max="15365" width="11.140625" customWidth="1"/>
    <col min="15366" max="15367" width="12.5703125" customWidth="1"/>
    <col min="15616" max="15616" width="11.140625" customWidth="1"/>
    <col min="15617" max="15617" width="32.5703125" customWidth="1"/>
    <col min="15618" max="15618" width="10.85546875" customWidth="1"/>
    <col min="15620" max="15620" width="9.5703125" bestFit="1" customWidth="1"/>
    <col min="15621" max="15621" width="11.140625" customWidth="1"/>
    <col min="15622" max="15623" width="12.5703125" customWidth="1"/>
    <col min="15872" max="15872" width="11.140625" customWidth="1"/>
    <col min="15873" max="15873" width="32.5703125" customWidth="1"/>
    <col min="15874" max="15874" width="10.85546875" customWidth="1"/>
    <col min="15876" max="15876" width="9.5703125" bestFit="1" customWidth="1"/>
    <col min="15877" max="15877" width="11.140625" customWidth="1"/>
    <col min="15878" max="15879" width="12.5703125" customWidth="1"/>
    <col min="16128" max="16128" width="11.140625" customWidth="1"/>
    <col min="16129" max="16129" width="32.5703125" customWidth="1"/>
    <col min="16130" max="16130" width="10.85546875" customWidth="1"/>
    <col min="16132" max="16132" width="9.5703125" bestFit="1" customWidth="1"/>
    <col min="16133" max="16133" width="11.140625" customWidth="1"/>
    <col min="16134" max="16135" width="12.5703125" customWidth="1"/>
  </cols>
  <sheetData>
    <row r="1" spans="1:8" x14ac:dyDescent="0.2">
      <c r="A1" s="1"/>
      <c r="B1" s="1"/>
      <c r="C1" s="1"/>
      <c r="D1" s="1"/>
      <c r="E1" s="1"/>
      <c r="F1" s="1"/>
      <c r="G1" s="1"/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A3" s="1"/>
      <c r="B3" s="1"/>
      <c r="C3" s="1"/>
      <c r="D3" s="1"/>
      <c r="E3" s="1"/>
      <c r="F3" s="1"/>
      <c r="G3" s="1"/>
    </row>
    <row r="4" spans="1:8" x14ac:dyDescent="0.2">
      <c r="A4" s="1"/>
      <c r="B4" s="1"/>
      <c r="C4" s="1"/>
      <c r="D4" s="1"/>
      <c r="E4" s="1"/>
      <c r="F4" s="1"/>
      <c r="G4" s="1"/>
    </row>
    <row r="5" spans="1:8" x14ac:dyDescent="0.2">
      <c r="A5" s="1"/>
      <c r="B5" s="1"/>
      <c r="C5" s="1"/>
      <c r="D5" s="1"/>
      <c r="E5" s="1"/>
      <c r="F5" s="1"/>
      <c r="G5" s="1"/>
    </row>
    <row r="6" spans="1:8" ht="15" x14ac:dyDescent="0.25">
      <c r="A6" s="1"/>
      <c r="B6" s="2"/>
      <c r="C6" s="1"/>
      <c r="D6" s="1"/>
      <c r="E6" s="1"/>
      <c r="F6" s="1"/>
      <c r="G6" s="1"/>
    </row>
    <row r="7" spans="1:8" x14ac:dyDescent="0.2">
      <c r="A7" s="1"/>
      <c r="B7" s="3"/>
      <c r="C7" s="1"/>
      <c r="D7" s="1"/>
      <c r="E7" s="1"/>
      <c r="F7" s="1"/>
      <c r="G7" s="55" t="s">
        <v>42</v>
      </c>
    </row>
    <row r="8" spans="1:8" x14ac:dyDescent="0.2">
      <c r="A8" s="4"/>
      <c r="B8" s="5"/>
      <c r="C8" s="4"/>
      <c r="D8" s="4"/>
      <c r="E8" s="4"/>
      <c r="F8" s="4"/>
      <c r="G8" s="4"/>
      <c r="H8" s="6"/>
    </row>
    <row r="9" spans="1:8" x14ac:dyDescent="0.2">
      <c r="A9" s="6"/>
      <c r="B9" s="7" t="s">
        <v>0</v>
      </c>
      <c r="C9" s="8"/>
      <c r="D9" s="8"/>
      <c r="E9" s="8"/>
      <c r="F9" s="8"/>
      <c r="G9" s="9">
        <v>20007</v>
      </c>
      <c r="H9" s="8"/>
    </row>
    <row r="10" spans="1:8" x14ac:dyDescent="0.2">
      <c r="A10" s="10" t="s">
        <v>1</v>
      </c>
      <c r="B10" s="6"/>
      <c r="C10" s="8"/>
      <c r="D10" s="8"/>
      <c r="E10" s="8"/>
      <c r="F10" s="8"/>
      <c r="G10" s="11">
        <v>44188</v>
      </c>
      <c r="H10" s="8"/>
    </row>
    <row r="11" spans="1:8" x14ac:dyDescent="0.2">
      <c r="A11" s="10"/>
      <c r="B11" s="6"/>
      <c r="C11" s="8"/>
      <c r="D11" s="8"/>
      <c r="E11" s="8"/>
      <c r="F11" s="8"/>
      <c r="G11" s="11"/>
      <c r="H11" s="8"/>
    </row>
    <row r="12" spans="1:8" x14ac:dyDescent="0.2">
      <c r="A12" s="6"/>
      <c r="B12" s="8"/>
      <c r="C12" s="8"/>
      <c r="D12" s="8"/>
      <c r="E12" s="8"/>
      <c r="F12" s="8"/>
      <c r="G12" s="9" t="s">
        <v>89</v>
      </c>
      <c r="H12" s="8"/>
    </row>
    <row r="13" spans="1:8" ht="13.5" thickBot="1" x14ac:dyDescent="0.25">
      <c r="A13" s="12" t="s">
        <v>2</v>
      </c>
      <c r="B13" s="12" t="s">
        <v>18</v>
      </c>
      <c r="C13" s="13"/>
      <c r="D13" s="13"/>
      <c r="E13" s="13"/>
      <c r="F13" s="13"/>
      <c r="G13" s="14"/>
      <c r="H13" s="13"/>
    </row>
    <row r="14" spans="1:8" ht="13.5" thickBot="1" x14ac:dyDescent="0.25">
      <c r="A14" s="28" t="str">
        <f>G12</f>
        <v>CR-010R1</v>
      </c>
      <c r="B14" s="16" t="s">
        <v>86</v>
      </c>
      <c r="C14" s="16"/>
      <c r="D14" s="16"/>
      <c r="E14" s="16"/>
      <c r="F14" s="16"/>
      <c r="G14" s="17"/>
      <c r="H14" s="8"/>
    </row>
    <row r="15" spans="1:8" x14ac:dyDescent="0.2">
      <c r="A15" s="6"/>
      <c r="B15" s="6"/>
      <c r="C15" s="8"/>
      <c r="D15" s="8"/>
      <c r="E15" s="8"/>
      <c r="F15" s="8"/>
      <c r="G15" s="18"/>
      <c r="H15" s="8"/>
    </row>
    <row r="16" spans="1:8" x14ac:dyDescent="0.2">
      <c r="A16" s="6" t="s">
        <v>3</v>
      </c>
      <c r="B16" s="6"/>
      <c r="C16" s="8"/>
      <c r="D16" s="8"/>
      <c r="E16" s="8"/>
      <c r="F16" s="8"/>
      <c r="G16" s="18"/>
      <c r="H16" s="8"/>
    </row>
    <row r="17" spans="1:8" x14ac:dyDescent="0.2">
      <c r="A17" s="26" t="s">
        <v>4</v>
      </c>
      <c r="B17" s="26"/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10</v>
      </c>
      <c r="H17" s="6"/>
    </row>
    <row r="18" spans="1:8" ht="25.5" x14ac:dyDescent="0.2">
      <c r="A18" s="20">
        <v>1</v>
      </c>
      <c r="B18" s="20" t="s">
        <v>88</v>
      </c>
      <c r="C18" s="21"/>
      <c r="D18" s="22"/>
      <c r="E18" s="21"/>
      <c r="F18" s="23">
        <v>5101.71</v>
      </c>
      <c r="G18" s="56">
        <f>F18</f>
        <v>5101.71</v>
      </c>
      <c r="H18" s="24"/>
    </row>
    <row r="19" spans="1:8" ht="25.5" x14ac:dyDescent="0.2">
      <c r="A19" s="20">
        <v>2</v>
      </c>
      <c r="B19" s="20" t="s">
        <v>87</v>
      </c>
      <c r="C19" s="21"/>
      <c r="D19" s="22"/>
      <c r="E19" s="21"/>
      <c r="F19" s="23">
        <v>10663.82</v>
      </c>
      <c r="G19" s="56">
        <f>F19</f>
        <v>10663.82</v>
      </c>
      <c r="H19" s="24"/>
    </row>
    <row r="20" spans="1:8" x14ac:dyDescent="0.2">
      <c r="A20" s="20">
        <v>3</v>
      </c>
      <c r="B20" s="20"/>
      <c r="C20" s="21"/>
      <c r="D20" s="22"/>
      <c r="E20" s="21"/>
      <c r="F20" s="23"/>
      <c r="G20" s="56"/>
      <c r="H20" s="24"/>
    </row>
    <row r="21" spans="1:8" x14ac:dyDescent="0.2">
      <c r="A21" s="20">
        <v>4</v>
      </c>
      <c r="B21" s="20"/>
      <c r="C21" s="21"/>
      <c r="D21" s="22"/>
      <c r="E21" s="21"/>
      <c r="F21" s="23"/>
      <c r="G21" s="56"/>
      <c r="H21" s="24"/>
    </row>
    <row r="22" spans="1:8" x14ac:dyDescent="0.2">
      <c r="A22" s="20">
        <v>5</v>
      </c>
      <c r="B22" s="25"/>
      <c r="C22" s="21"/>
      <c r="D22" s="22"/>
      <c r="E22" s="21"/>
      <c r="F22" s="23"/>
      <c r="G22" s="56"/>
      <c r="H22" s="24"/>
    </row>
    <row r="23" spans="1:8" x14ac:dyDescent="0.2">
      <c r="A23" s="20">
        <v>6</v>
      </c>
      <c r="B23" s="20"/>
      <c r="C23" s="20"/>
      <c r="D23" s="20"/>
      <c r="E23" s="20"/>
      <c r="F23" s="20"/>
      <c r="G23" s="56"/>
      <c r="H23" s="24"/>
    </row>
    <row r="24" spans="1:8" x14ac:dyDescent="0.2">
      <c r="A24" s="20">
        <v>7</v>
      </c>
      <c r="B24" s="20"/>
      <c r="C24" s="20"/>
      <c r="D24" s="20"/>
      <c r="E24" s="20"/>
      <c r="F24" s="20"/>
      <c r="G24" s="56"/>
      <c r="H24" s="24"/>
    </row>
    <row r="25" spans="1:8" x14ac:dyDescent="0.2">
      <c r="A25" s="108" t="s">
        <v>9</v>
      </c>
      <c r="B25" s="109"/>
      <c r="C25" s="27"/>
      <c r="D25" s="27"/>
      <c r="E25" s="27"/>
      <c r="F25" s="27"/>
      <c r="G25" s="57">
        <f>SUM(G18:G24)</f>
        <v>15765.529999999999</v>
      </c>
      <c r="H25" s="8"/>
    </row>
    <row r="26" spans="1:8" x14ac:dyDescent="0.2">
      <c r="A26" s="20"/>
      <c r="B26" s="20" t="s">
        <v>27</v>
      </c>
      <c r="C26" s="20"/>
      <c r="D26" s="20"/>
      <c r="E26" s="20"/>
      <c r="F26" s="20"/>
      <c r="G26" s="56">
        <f>G25*0.05</f>
        <v>788.27649999999994</v>
      </c>
      <c r="H26" s="24"/>
    </row>
    <row r="27" spans="1:8" x14ac:dyDescent="0.2">
      <c r="A27" s="108" t="s">
        <v>10</v>
      </c>
      <c r="B27" s="109"/>
      <c r="C27" s="27"/>
      <c r="D27" s="27"/>
      <c r="E27" s="27"/>
      <c r="F27" s="27"/>
      <c r="G27" s="57">
        <f>G25+G26</f>
        <v>16553.806499999999</v>
      </c>
      <c r="H27" s="8"/>
    </row>
    <row r="29" spans="1:8" x14ac:dyDescent="0.2">
      <c r="A29" s="6"/>
      <c r="B29" s="6"/>
      <c r="C29" s="8"/>
      <c r="D29" s="8"/>
      <c r="E29" s="8"/>
      <c r="F29" s="8"/>
      <c r="G29" s="18"/>
      <c r="H29" s="8"/>
    </row>
    <row r="30" spans="1:8" x14ac:dyDescent="0.2">
      <c r="A30" s="6" t="s">
        <v>25</v>
      </c>
      <c r="B30" s="6"/>
      <c r="C30" s="8"/>
      <c r="D30" s="8"/>
      <c r="E30" s="8"/>
      <c r="F30" s="8"/>
      <c r="G30" s="18"/>
      <c r="H30" s="8"/>
    </row>
    <row r="31" spans="1:8" x14ac:dyDescent="0.2">
      <c r="A31" s="26" t="s">
        <v>4</v>
      </c>
      <c r="B31" s="26"/>
      <c r="C31" s="19" t="s">
        <v>5</v>
      </c>
      <c r="D31" s="19" t="s">
        <v>6</v>
      </c>
      <c r="E31" s="19" t="s">
        <v>7</v>
      </c>
      <c r="F31" s="19" t="s">
        <v>8</v>
      </c>
      <c r="G31" s="19" t="s">
        <v>10</v>
      </c>
      <c r="H31" s="6"/>
    </row>
    <row r="32" spans="1:8" x14ac:dyDescent="0.2">
      <c r="A32" s="20">
        <v>1</v>
      </c>
      <c r="B32" s="20"/>
      <c r="C32" s="21"/>
      <c r="D32" s="22"/>
      <c r="E32" s="21"/>
      <c r="F32" s="23">
        <f>C32*E32</f>
        <v>0</v>
      </c>
      <c r="G32" s="23">
        <f>F32</f>
        <v>0</v>
      </c>
      <c r="H32" s="24"/>
    </row>
    <row r="33" spans="1:8" x14ac:dyDescent="0.2">
      <c r="A33" s="20">
        <v>2</v>
      </c>
      <c r="B33" s="25"/>
      <c r="C33" s="21"/>
      <c r="D33" s="22"/>
      <c r="E33" s="21"/>
      <c r="F33" s="23"/>
      <c r="G33" s="23"/>
      <c r="H33" s="24"/>
    </row>
    <row r="34" spans="1:8" x14ac:dyDescent="0.2">
      <c r="A34" s="20">
        <v>3</v>
      </c>
      <c r="B34" s="20"/>
      <c r="C34" s="21"/>
      <c r="D34" s="22"/>
      <c r="E34" s="21"/>
      <c r="F34" s="23"/>
      <c r="G34" s="20"/>
      <c r="H34" s="24"/>
    </row>
    <row r="35" spans="1:8" x14ac:dyDescent="0.2">
      <c r="A35" s="20">
        <v>4</v>
      </c>
      <c r="B35" s="20"/>
      <c r="C35" s="21"/>
      <c r="D35" s="22"/>
      <c r="E35" s="21"/>
      <c r="F35" s="23"/>
      <c r="G35" s="20"/>
      <c r="H35" s="24"/>
    </row>
    <row r="36" spans="1:8" x14ac:dyDescent="0.2">
      <c r="A36" s="20">
        <v>5</v>
      </c>
      <c r="B36" s="20"/>
      <c r="C36" s="21"/>
      <c r="D36" s="22"/>
      <c r="E36" s="21"/>
      <c r="F36" s="23"/>
      <c r="G36" s="20"/>
      <c r="H36" s="24"/>
    </row>
    <row r="37" spans="1:8" x14ac:dyDescent="0.2">
      <c r="A37" s="20">
        <v>6</v>
      </c>
      <c r="B37" s="20"/>
      <c r="C37" s="21"/>
      <c r="D37" s="22"/>
      <c r="E37" s="21"/>
      <c r="F37" s="23"/>
      <c r="G37" s="20"/>
      <c r="H37" s="24"/>
    </row>
    <row r="38" spans="1:8" x14ac:dyDescent="0.2">
      <c r="A38" s="20">
        <v>7</v>
      </c>
      <c r="B38" s="20"/>
      <c r="C38" s="21"/>
      <c r="D38" s="22"/>
      <c r="E38" s="21"/>
      <c r="F38" s="23"/>
      <c r="G38" s="20"/>
      <c r="H38" s="24"/>
    </row>
    <row r="39" spans="1:8" x14ac:dyDescent="0.2">
      <c r="A39" s="108" t="s">
        <v>10</v>
      </c>
      <c r="B39" s="109"/>
      <c r="C39" s="27"/>
      <c r="D39" s="27"/>
      <c r="E39" s="27"/>
      <c r="F39" s="27"/>
      <c r="G39" s="27">
        <f>SUM(F32:F38)</f>
        <v>0</v>
      </c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 t="s">
        <v>11</v>
      </c>
      <c r="C41" s="8"/>
      <c r="D41" s="8"/>
      <c r="E41" s="8"/>
      <c r="F41" s="8"/>
      <c r="G41" s="8"/>
      <c r="H41" s="8"/>
    </row>
    <row r="42" spans="1:8" x14ac:dyDescent="0.2">
      <c r="A42" s="8"/>
      <c r="B42" s="8" t="s">
        <v>12</v>
      </c>
      <c r="C42" s="8"/>
      <c r="D42" s="8"/>
      <c r="E42" s="8"/>
      <c r="F42" s="8"/>
      <c r="G42" s="8"/>
      <c r="H42" s="8"/>
    </row>
    <row r="43" spans="1:8" x14ac:dyDescent="0.2">
      <c r="A43" s="8"/>
      <c r="B43" s="8" t="s">
        <v>13</v>
      </c>
      <c r="C43" s="8"/>
      <c r="D43" s="8"/>
      <c r="E43" s="8"/>
      <c r="F43" s="8"/>
      <c r="G43" s="8"/>
      <c r="H43" s="8"/>
    </row>
    <row r="44" spans="1:8" x14ac:dyDescent="0.2">
      <c r="A44" s="8"/>
      <c r="B44" s="8" t="s">
        <v>14</v>
      </c>
      <c r="C44" s="8"/>
      <c r="D44" s="8"/>
      <c r="E44" s="8"/>
      <c r="F44" s="8"/>
      <c r="G44" s="8"/>
      <c r="H44" s="8"/>
    </row>
    <row r="45" spans="1:8" x14ac:dyDescent="0.2">
      <c r="A45" s="8"/>
      <c r="B45" s="8" t="s">
        <v>15</v>
      </c>
      <c r="C45" s="8"/>
      <c r="D45" s="8"/>
      <c r="E45" s="8"/>
      <c r="F45" s="8"/>
      <c r="G45" s="8"/>
      <c r="H45" s="8"/>
    </row>
    <row r="46" spans="1:8" x14ac:dyDescent="0.2">
      <c r="A46" s="8"/>
      <c r="B46" s="8" t="s">
        <v>16</v>
      </c>
      <c r="C46" s="8"/>
      <c r="D46" s="8"/>
      <c r="E46" s="8"/>
      <c r="F46" s="8"/>
      <c r="G46" s="8"/>
      <c r="H46" s="8"/>
    </row>
    <row r="47" spans="1:8" x14ac:dyDescent="0.2">
      <c r="A47" s="8"/>
      <c r="B47" s="8" t="s">
        <v>17</v>
      </c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</sheetData>
  <mergeCells count="3">
    <mergeCell ref="A25:B25"/>
    <mergeCell ref="A27:B27"/>
    <mergeCell ref="A39:B39"/>
  </mergeCells>
  <pageMargins left="0.7" right="0.7" top="0.75" bottom="0.75" header="0.3" footer="0.3"/>
  <pageSetup scale="9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CB99-F416-47EF-A411-E2C0747D223E}">
  <sheetPr>
    <pageSetUpPr fitToPage="1"/>
  </sheetPr>
  <dimension ref="A1:H63"/>
  <sheetViews>
    <sheetView topLeftCell="A4" workbookViewId="0">
      <selection activeCell="G18" sqref="G18:G39"/>
    </sheetView>
  </sheetViews>
  <sheetFormatPr defaultRowHeight="12.75" x14ac:dyDescent="0.2"/>
  <cols>
    <col min="1" max="1" width="11.140625" customWidth="1"/>
    <col min="2" max="2" width="32.5703125" customWidth="1"/>
    <col min="3" max="3" width="10.85546875" customWidth="1"/>
    <col min="5" max="5" width="9.5703125" bestFit="1" customWidth="1"/>
    <col min="6" max="6" width="11.140625" customWidth="1"/>
    <col min="7" max="7" width="12.5703125" customWidth="1"/>
    <col min="256" max="256" width="11.140625" customWidth="1"/>
    <col min="257" max="257" width="32.5703125" customWidth="1"/>
    <col min="258" max="258" width="10.85546875" customWidth="1"/>
    <col min="260" max="260" width="9.5703125" bestFit="1" customWidth="1"/>
    <col min="261" max="261" width="11.140625" customWidth="1"/>
    <col min="262" max="263" width="12.5703125" customWidth="1"/>
    <col min="512" max="512" width="11.140625" customWidth="1"/>
    <col min="513" max="513" width="32.5703125" customWidth="1"/>
    <col min="514" max="514" width="10.85546875" customWidth="1"/>
    <col min="516" max="516" width="9.5703125" bestFit="1" customWidth="1"/>
    <col min="517" max="517" width="11.140625" customWidth="1"/>
    <col min="518" max="519" width="12.5703125" customWidth="1"/>
    <col min="768" max="768" width="11.140625" customWidth="1"/>
    <col min="769" max="769" width="32.5703125" customWidth="1"/>
    <col min="770" max="770" width="10.85546875" customWidth="1"/>
    <col min="772" max="772" width="9.5703125" bestFit="1" customWidth="1"/>
    <col min="773" max="773" width="11.140625" customWidth="1"/>
    <col min="774" max="775" width="12.5703125" customWidth="1"/>
    <col min="1024" max="1024" width="11.140625" customWidth="1"/>
    <col min="1025" max="1025" width="32.5703125" customWidth="1"/>
    <col min="1026" max="1026" width="10.85546875" customWidth="1"/>
    <col min="1028" max="1028" width="9.5703125" bestFit="1" customWidth="1"/>
    <col min="1029" max="1029" width="11.140625" customWidth="1"/>
    <col min="1030" max="1031" width="12.5703125" customWidth="1"/>
    <col min="1280" max="1280" width="11.140625" customWidth="1"/>
    <col min="1281" max="1281" width="32.5703125" customWidth="1"/>
    <col min="1282" max="1282" width="10.85546875" customWidth="1"/>
    <col min="1284" max="1284" width="9.5703125" bestFit="1" customWidth="1"/>
    <col min="1285" max="1285" width="11.140625" customWidth="1"/>
    <col min="1286" max="1287" width="12.5703125" customWidth="1"/>
    <col min="1536" max="1536" width="11.140625" customWidth="1"/>
    <col min="1537" max="1537" width="32.5703125" customWidth="1"/>
    <col min="1538" max="1538" width="10.85546875" customWidth="1"/>
    <col min="1540" max="1540" width="9.5703125" bestFit="1" customWidth="1"/>
    <col min="1541" max="1541" width="11.140625" customWidth="1"/>
    <col min="1542" max="1543" width="12.5703125" customWidth="1"/>
    <col min="1792" max="1792" width="11.140625" customWidth="1"/>
    <col min="1793" max="1793" width="32.5703125" customWidth="1"/>
    <col min="1794" max="1794" width="10.85546875" customWidth="1"/>
    <col min="1796" max="1796" width="9.5703125" bestFit="1" customWidth="1"/>
    <col min="1797" max="1797" width="11.140625" customWidth="1"/>
    <col min="1798" max="1799" width="12.5703125" customWidth="1"/>
    <col min="2048" max="2048" width="11.140625" customWidth="1"/>
    <col min="2049" max="2049" width="32.5703125" customWidth="1"/>
    <col min="2050" max="2050" width="10.85546875" customWidth="1"/>
    <col min="2052" max="2052" width="9.5703125" bestFit="1" customWidth="1"/>
    <col min="2053" max="2053" width="11.140625" customWidth="1"/>
    <col min="2054" max="2055" width="12.5703125" customWidth="1"/>
    <col min="2304" max="2304" width="11.140625" customWidth="1"/>
    <col min="2305" max="2305" width="32.5703125" customWidth="1"/>
    <col min="2306" max="2306" width="10.85546875" customWidth="1"/>
    <col min="2308" max="2308" width="9.5703125" bestFit="1" customWidth="1"/>
    <col min="2309" max="2309" width="11.140625" customWidth="1"/>
    <col min="2310" max="2311" width="12.5703125" customWidth="1"/>
    <col min="2560" max="2560" width="11.140625" customWidth="1"/>
    <col min="2561" max="2561" width="32.5703125" customWidth="1"/>
    <col min="2562" max="2562" width="10.85546875" customWidth="1"/>
    <col min="2564" max="2564" width="9.5703125" bestFit="1" customWidth="1"/>
    <col min="2565" max="2565" width="11.140625" customWidth="1"/>
    <col min="2566" max="2567" width="12.5703125" customWidth="1"/>
    <col min="2816" max="2816" width="11.140625" customWidth="1"/>
    <col min="2817" max="2817" width="32.5703125" customWidth="1"/>
    <col min="2818" max="2818" width="10.85546875" customWidth="1"/>
    <col min="2820" max="2820" width="9.5703125" bestFit="1" customWidth="1"/>
    <col min="2821" max="2821" width="11.140625" customWidth="1"/>
    <col min="2822" max="2823" width="12.5703125" customWidth="1"/>
    <col min="3072" max="3072" width="11.140625" customWidth="1"/>
    <col min="3073" max="3073" width="32.5703125" customWidth="1"/>
    <col min="3074" max="3074" width="10.85546875" customWidth="1"/>
    <col min="3076" max="3076" width="9.5703125" bestFit="1" customWidth="1"/>
    <col min="3077" max="3077" width="11.140625" customWidth="1"/>
    <col min="3078" max="3079" width="12.5703125" customWidth="1"/>
    <col min="3328" max="3328" width="11.140625" customWidth="1"/>
    <col min="3329" max="3329" width="32.5703125" customWidth="1"/>
    <col min="3330" max="3330" width="10.85546875" customWidth="1"/>
    <col min="3332" max="3332" width="9.5703125" bestFit="1" customWidth="1"/>
    <col min="3333" max="3333" width="11.140625" customWidth="1"/>
    <col min="3334" max="3335" width="12.5703125" customWidth="1"/>
    <col min="3584" max="3584" width="11.140625" customWidth="1"/>
    <col min="3585" max="3585" width="32.5703125" customWidth="1"/>
    <col min="3586" max="3586" width="10.85546875" customWidth="1"/>
    <col min="3588" max="3588" width="9.5703125" bestFit="1" customWidth="1"/>
    <col min="3589" max="3589" width="11.140625" customWidth="1"/>
    <col min="3590" max="3591" width="12.5703125" customWidth="1"/>
    <col min="3840" max="3840" width="11.140625" customWidth="1"/>
    <col min="3841" max="3841" width="32.5703125" customWidth="1"/>
    <col min="3842" max="3842" width="10.85546875" customWidth="1"/>
    <col min="3844" max="3844" width="9.5703125" bestFit="1" customWidth="1"/>
    <col min="3845" max="3845" width="11.140625" customWidth="1"/>
    <col min="3846" max="3847" width="12.5703125" customWidth="1"/>
    <col min="4096" max="4096" width="11.140625" customWidth="1"/>
    <col min="4097" max="4097" width="32.5703125" customWidth="1"/>
    <col min="4098" max="4098" width="10.85546875" customWidth="1"/>
    <col min="4100" max="4100" width="9.5703125" bestFit="1" customWidth="1"/>
    <col min="4101" max="4101" width="11.140625" customWidth="1"/>
    <col min="4102" max="4103" width="12.5703125" customWidth="1"/>
    <col min="4352" max="4352" width="11.140625" customWidth="1"/>
    <col min="4353" max="4353" width="32.5703125" customWidth="1"/>
    <col min="4354" max="4354" width="10.85546875" customWidth="1"/>
    <col min="4356" max="4356" width="9.5703125" bestFit="1" customWidth="1"/>
    <col min="4357" max="4357" width="11.140625" customWidth="1"/>
    <col min="4358" max="4359" width="12.5703125" customWidth="1"/>
    <col min="4608" max="4608" width="11.140625" customWidth="1"/>
    <col min="4609" max="4609" width="32.5703125" customWidth="1"/>
    <col min="4610" max="4610" width="10.85546875" customWidth="1"/>
    <col min="4612" max="4612" width="9.5703125" bestFit="1" customWidth="1"/>
    <col min="4613" max="4613" width="11.140625" customWidth="1"/>
    <col min="4614" max="4615" width="12.5703125" customWidth="1"/>
    <col min="4864" max="4864" width="11.140625" customWidth="1"/>
    <col min="4865" max="4865" width="32.5703125" customWidth="1"/>
    <col min="4866" max="4866" width="10.85546875" customWidth="1"/>
    <col min="4868" max="4868" width="9.5703125" bestFit="1" customWidth="1"/>
    <col min="4869" max="4869" width="11.140625" customWidth="1"/>
    <col min="4870" max="4871" width="12.5703125" customWidth="1"/>
    <col min="5120" max="5120" width="11.140625" customWidth="1"/>
    <col min="5121" max="5121" width="32.5703125" customWidth="1"/>
    <col min="5122" max="5122" width="10.85546875" customWidth="1"/>
    <col min="5124" max="5124" width="9.5703125" bestFit="1" customWidth="1"/>
    <col min="5125" max="5125" width="11.140625" customWidth="1"/>
    <col min="5126" max="5127" width="12.5703125" customWidth="1"/>
    <col min="5376" max="5376" width="11.140625" customWidth="1"/>
    <col min="5377" max="5377" width="32.5703125" customWidth="1"/>
    <col min="5378" max="5378" width="10.85546875" customWidth="1"/>
    <col min="5380" max="5380" width="9.5703125" bestFit="1" customWidth="1"/>
    <col min="5381" max="5381" width="11.140625" customWidth="1"/>
    <col min="5382" max="5383" width="12.5703125" customWidth="1"/>
    <col min="5632" max="5632" width="11.140625" customWidth="1"/>
    <col min="5633" max="5633" width="32.5703125" customWidth="1"/>
    <col min="5634" max="5634" width="10.85546875" customWidth="1"/>
    <col min="5636" max="5636" width="9.5703125" bestFit="1" customWidth="1"/>
    <col min="5637" max="5637" width="11.140625" customWidth="1"/>
    <col min="5638" max="5639" width="12.5703125" customWidth="1"/>
    <col min="5888" max="5888" width="11.140625" customWidth="1"/>
    <col min="5889" max="5889" width="32.5703125" customWidth="1"/>
    <col min="5890" max="5890" width="10.85546875" customWidth="1"/>
    <col min="5892" max="5892" width="9.5703125" bestFit="1" customWidth="1"/>
    <col min="5893" max="5893" width="11.140625" customWidth="1"/>
    <col min="5894" max="5895" width="12.5703125" customWidth="1"/>
    <col min="6144" max="6144" width="11.140625" customWidth="1"/>
    <col min="6145" max="6145" width="32.5703125" customWidth="1"/>
    <col min="6146" max="6146" width="10.85546875" customWidth="1"/>
    <col min="6148" max="6148" width="9.5703125" bestFit="1" customWidth="1"/>
    <col min="6149" max="6149" width="11.140625" customWidth="1"/>
    <col min="6150" max="6151" width="12.5703125" customWidth="1"/>
    <col min="6400" max="6400" width="11.140625" customWidth="1"/>
    <col min="6401" max="6401" width="32.5703125" customWidth="1"/>
    <col min="6402" max="6402" width="10.85546875" customWidth="1"/>
    <col min="6404" max="6404" width="9.5703125" bestFit="1" customWidth="1"/>
    <col min="6405" max="6405" width="11.140625" customWidth="1"/>
    <col min="6406" max="6407" width="12.5703125" customWidth="1"/>
    <col min="6656" max="6656" width="11.140625" customWidth="1"/>
    <col min="6657" max="6657" width="32.5703125" customWidth="1"/>
    <col min="6658" max="6658" width="10.85546875" customWidth="1"/>
    <col min="6660" max="6660" width="9.5703125" bestFit="1" customWidth="1"/>
    <col min="6661" max="6661" width="11.140625" customWidth="1"/>
    <col min="6662" max="6663" width="12.5703125" customWidth="1"/>
    <col min="6912" max="6912" width="11.140625" customWidth="1"/>
    <col min="6913" max="6913" width="32.5703125" customWidth="1"/>
    <col min="6914" max="6914" width="10.85546875" customWidth="1"/>
    <col min="6916" max="6916" width="9.5703125" bestFit="1" customWidth="1"/>
    <col min="6917" max="6917" width="11.140625" customWidth="1"/>
    <col min="6918" max="6919" width="12.5703125" customWidth="1"/>
    <col min="7168" max="7168" width="11.140625" customWidth="1"/>
    <col min="7169" max="7169" width="32.5703125" customWidth="1"/>
    <col min="7170" max="7170" width="10.85546875" customWidth="1"/>
    <col min="7172" max="7172" width="9.5703125" bestFit="1" customWidth="1"/>
    <col min="7173" max="7173" width="11.140625" customWidth="1"/>
    <col min="7174" max="7175" width="12.5703125" customWidth="1"/>
    <col min="7424" max="7424" width="11.140625" customWidth="1"/>
    <col min="7425" max="7425" width="32.5703125" customWidth="1"/>
    <col min="7426" max="7426" width="10.85546875" customWidth="1"/>
    <col min="7428" max="7428" width="9.5703125" bestFit="1" customWidth="1"/>
    <col min="7429" max="7429" width="11.140625" customWidth="1"/>
    <col min="7430" max="7431" width="12.5703125" customWidth="1"/>
    <col min="7680" max="7680" width="11.140625" customWidth="1"/>
    <col min="7681" max="7681" width="32.5703125" customWidth="1"/>
    <col min="7682" max="7682" width="10.85546875" customWidth="1"/>
    <col min="7684" max="7684" width="9.5703125" bestFit="1" customWidth="1"/>
    <col min="7685" max="7685" width="11.140625" customWidth="1"/>
    <col min="7686" max="7687" width="12.5703125" customWidth="1"/>
    <col min="7936" max="7936" width="11.140625" customWidth="1"/>
    <col min="7937" max="7937" width="32.5703125" customWidth="1"/>
    <col min="7938" max="7938" width="10.85546875" customWidth="1"/>
    <col min="7940" max="7940" width="9.5703125" bestFit="1" customWidth="1"/>
    <col min="7941" max="7941" width="11.140625" customWidth="1"/>
    <col min="7942" max="7943" width="12.5703125" customWidth="1"/>
    <col min="8192" max="8192" width="11.140625" customWidth="1"/>
    <col min="8193" max="8193" width="32.5703125" customWidth="1"/>
    <col min="8194" max="8194" width="10.85546875" customWidth="1"/>
    <col min="8196" max="8196" width="9.5703125" bestFit="1" customWidth="1"/>
    <col min="8197" max="8197" width="11.140625" customWidth="1"/>
    <col min="8198" max="8199" width="12.5703125" customWidth="1"/>
    <col min="8448" max="8448" width="11.140625" customWidth="1"/>
    <col min="8449" max="8449" width="32.5703125" customWidth="1"/>
    <col min="8450" max="8450" width="10.85546875" customWidth="1"/>
    <col min="8452" max="8452" width="9.5703125" bestFit="1" customWidth="1"/>
    <col min="8453" max="8453" width="11.140625" customWidth="1"/>
    <col min="8454" max="8455" width="12.5703125" customWidth="1"/>
    <col min="8704" max="8704" width="11.140625" customWidth="1"/>
    <col min="8705" max="8705" width="32.5703125" customWidth="1"/>
    <col min="8706" max="8706" width="10.85546875" customWidth="1"/>
    <col min="8708" max="8708" width="9.5703125" bestFit="1" customWidth="1"/>
    <col min="8709" max="8709" width="11.140625" customWidth="1"/>
    <col min="8710" max="8711" width="12.5703125" customWidth="1"/>
    <col min="8960" max="8960" width="11.140625" customWidth="1"/>
    <col min="8961" max="8961" width="32.5703125" customWidth="1"/>
    <col min="8962" max="8962" width="10.85546875" customWidth="1"/>
    <col min="8964" max="8964" width="9.5703125" bestFit="1" customWidth="1"/>
    <col min="8965" max="8965" width="11.140625" customWidth="1"/>
    <col min="8966" max="8967" width="12.5703125" customWidth="1"/>
    <col min="9216" max="9216" width="11.140625" customWidth="1"/>
    <col min="9217" max="9217" width="32.5703125" customWidth="1"/>
    <col min="9218" max="9218" width="10.85546875" customWidth="1"/>
    <col min="9220" max="9220" width="9.5703125" bestFit="1" customWidth="1"/>
    <col min="9221" max="9221" width="11.140625" customWidth="1"/>
    <col min="9222" max="9223" width="12.5703125" customWidth="1"/>
    <col min="9472" max="9472" width="11.140625" customWidth="1"/>
    <col min="9473" max="9473" width="32.5703125" customWidth="1"/>
    <col min="9474" max="9474" width="10.85546875" customWidth="1"/>
    <col min="9476" max="9476" width="9.5703125" bestFit="1" customWidth="1"/>
    <col min="9477" max="9477" width="11.140625" customWidth="1"/>
    <col min="9478" max="9479" width="12.5703125" customWidth="1"/>
    <col min="9728" max="9728" width="11.140625" customWidth="1"/>
    <col min="9729" max="9729" width="32.5703125" customWidth="1"/>
    <col min="9730" max="9730" width="10.85546875" customWidth="1"/>
    <col min="9732" max="9732" width="9.5703125" bestFit="1" customWidth="1"/>
    <col min="9733" max="9733" width="11.140625" customWidth="1"/>
    <col min="9734" max="9735" width="12.5703125" customWidth="1"/>
    <col min="9984" max="9984" width="11.140625" customWidth="1"/>
    <col min="9985" max="9985" width="32.5703125" customWidth="1"/>
    <col min="9986" max="9986" width="10.85546875" customWidth="1"/>
    <col min="9988" max="9988" width="9.5703125" bestFit="1" customWidth="1"/>
    <col min="9989" max="9989" width="11.140625" customWidth="1"/>
    <col min="9990" max="9991" width="12.5703125" customWidth="1"/>
    <col min="10240" max="10240" width="11.140625" customWidth="1"/>
    <col min="10241" max="10241" width="32.5703125" customWidth="1"/>
    <col min="10242" max="10242" width="10.85546875" customWidth="1"/>
    <col min="10244" max="10244" width="9.5703125" bestFit="1" customWidth="1"/>
    <col min="10245" max="10245" width="11.140625" customWidth="1"/>
    <col min="10246" max="10247" width="12.5703125" customWidth="1"/>
    <col min="10496" max="10496" width="11.140625" customWidth="1"/>
    <col min="10497" max="10497" width="32.5703125" customWidth="1"/>
    <col min="10498" max="10498" width="10.85546875" customWidth="1"/>
    <col min="10500" max="10500" width="9.5703125" bestFit="1" customWidth="1"/>
    <col min="10501" max="10501" width="11.140625" customWidth="1"/>
    <col min="10502" max="10503" width="12.5703125" customWidth="1"/>
    <col min="10752" max="10752" width="11.140625" customWidth="1"/>
    <col min="10753" max="10753" width="32.5703125" customWidth="1"/>
    <col min="10754" max="10754" width="10.85546875" customWidth="1"/>
    <col min="10756" max="10756" width="9.5703125" bestFit="1" customWidth="1"/>
    <col min="10757" max="10757" width="11.140625" customWidth="1"/>
    <col min="10758" max="10759" width="12.5703125" customWidth="1"/>
    <col min="11008" max="11008" width="11.140625" customWidth="1"/>
    <col min="11009" max="11009" width="32.5703125" customWidth="1"/>
    <col min="11010" max="11010" width="10.85546875" customWidth="1"/>
    <col min="11012" max="11012" width="9.5703125" bestFit="1" customWidth="1"/>
    <col min="11013" max="11013" width="11.140625" customWidth="1"/>
    <col min="11014" max="11015" width="12.5703125" customWidth="1"/>
    <col min="11264" max="11264" width="11.140625" customWidth="1"/>
    <col min="11265" max="11265" width="32.5703125" customWidth="1"/>
    <col min="11266" max="11266" width="10.85546875" customWidth="1"/>
    <col min="11268" max="11268" width="9.5703125" bestFit="1" customWidth="1"/>
    <col min="11269" max="11269" width="11.140625" customWidth="1"/>
    <col min="11270" max="11271" width="12.5703125" customWidth="1"/>
    <col min="11520" max="11520" width="11.140625" customWidth="1"/>
    <col min="11521" max="11521" width="32.5703125" customWidth="1"/>
    <col min="11522" max="11522" width="10.85546875" customWidth="1"/>
    <col min="11524" max="11524" width="9.5703125" bestFit="1" customWidth="1"/>
    <col min="11525" max="11525" width="11.140625" customWidth="1"/>
    <col min="11526" max="11527" width="12.5703125" customWidth="1"/>
    <col min="11776" max="11776" width="11.140625" customWidth="1"/>
    <col min="11777" max="11777" width="32.5703125" customWidth="1"/>
    <col min="11778" max="11778" width="10.85546875" customWidth="1"/>
    <col min="11780" max="11780" width="9.5703125" bestFit="1" customWidth="1"/>
    <col min="11781" max="11781" width="11.140625" customWidth="1"/>
    <col min="11782" max="11783" width="12.5703125" customWidth="1"/>
    <col min="12032" max="12032" width="11.140625" customWidth="1"/>
    <col min="12033" max="12033" width="32.5703125" customWidth="1"/>
    <col min="12034" max="12034" width="10.85546875" customWidth="1"/>
    <col min="12036" max="12036" width="9.5703125" bestFit="1" customWidth="1"/>
    <col min="12037" max="12037" width="11.140625" customWidth="1"/>
    <col min="12038" max="12039" width="12.5703125" customWidth="1"/>
    <col min="12288" max="12288" width="11.140625" customWidth="1"/>
    <col min="12289" max="12289" width="32.5703125" customWidth="1"/>
    <col min="12290" max="12290" width="10.85546875" customWidth="1"/>
    <col min="12292" max="12292" width="9.5703125" bestFit="1" customWidth="1"/>
    <col min="12293" max="12293" width="11.140625" customWidth="1"/>
    <col min="12294" max="12295" width="12.5703125" customWidth="1"/>
    <col min="12544" max="12544" width="11.140625" customWidth="1"/>
    <col min="12545" max="12545" width="32.5703125" customWidth="1"/>
    <col min="12546" max="12546" width="10.85546875" customWidth="1"/>
    <col min="12548" max="12548" width="9.5703125" bestFit="1" customWidth="1"/>
    <col min="12549" max="12549" width="11.140625" customWidth="1"/>
    <col min="12550" max="12551" width="12.5703125" customWidth="1"/>
    <col min="12800" max="12800" width="11.140625" customWidth="1"/>
    <col min="12801" max="12801" width="32.5703125" customWidth="1"/>
    <col min="12802" max="12802" width="10.85546875" customWidth="1"/>
    <col min="12804" max="12804" width="9.5703125" bestFit="1" customWidth="1"/>
    <col min="12805" max="12805" width="11.140625" customWidth="1"/>
    <col min="12806" max="12807" width="12.5703125" customWidth="1"/>
    <col min="13056" max="13056" width="11.140625" customWidth="1"/>
    <col min="13057" max="13057" width="32.5703125" customWidth="1"/>
    <col min="13058" max="13058" width="10.85546875" customWidth="1"/>
    <col min="13060" max="13060" width="9.5703125" bestFit="1" customWidth="1"/>
    <col min="13061" max="13061" width="11.140625" customWidth="1"/>
    <col min="13062" max="13063" width="12.5703125" customWidth="1"/>
    <col min="13312" max="13312" width="11.140625" customWidth="1"/>
    <col min="13313" max="13313" width="32.5703125" customWidth="1"/>
    <col min="13314" max="13314" width="10.85546875" customWidth="1"/>
    <col min="13316" max="13316" width="9.5703125" bestFit="1" customWidth="1"/>
    <col min="13317" max="13317" width="11.140625" customWidth="1"/>
    <col min="13318" max="13319" width="12.5703125" customWidth="1"/>
    <col min="13568" max="13568" width="11.140625" customWidth="1"/>
    <col min="13569" max="13569" width="32.5703125" customWidth="1"/>
    <col min="13570" max="13570" width="10.85546875" customWidth="1"/>
    <col min="13572" max="13572" width="9.5703125" bestFit="1" customWidth="1"/>
    <col min="13573" max="13573" width="11.140625" customWidth="1"/>
    <col min="13574" max="13575" width="12.5703125" customWidth="1"/>
    <col min="13824" max="13824" width="11.140625" customWidth="1"/>
    <col min="13825" max="13825" width="32.5703125" customWidth="1"/>
    <col min="13826" max="13826" width="10.85546875" customWidth="1"/>
    <col min="13828" max="13828" width="9.5703125" bestFit="1" customWidth="1"/>
    <col min="13829" max="13829" width="11.140625" customWidth="1"/>
    <col min="13830" max="13831" width="12.5703125" customWidth="1"/>
    <col min="14080" max="14080" width="11.140625" customWidth="1"/>
    <col min="14081" max="14081" width="32.5703125" customWidth="1"/>
    <col min="14082" max="14082" width="10.85546875" customWidth="1"/>
    <col min="14084" max="14084" width="9.5703125" bestFit="1" customWidth="1"/>
    <col min="14085" max="14085" width="11.140625" customWidth="1"/>
    <col min="14086" max="14087" width="12.5703125" customWidth="1"/>
    <col min="14336" max="14336" width="11.140625" customWidth="1"/>
    <col min="14337" max="14337" width="32.5703125" customWidth="1"/>
    <col min="14338" max="14338" width="10.85546875" customWidth="1"/>
    <col min="14340" max="14340" width="9.5703125" bestFit="1" customWidth="1"/>
    <col min="14341" max="14341" width="11.140625" customWidth="1"/>
    <col min="14342" max="14343" width="12.5703125" customWidth="1"/>
    <col min="14592" max="14592" width="11.140625" customWidth="1"/>
    <col min="14593" max="14593" width="32.5703125" customWidth="1"/>
    <col min="14594" max="14594" width="10.85546875" customWidth="1"/>
    <col min="14596" max="14596" width="9.5703125" bestFit="1" customWidth="1"/>
    <col min="14597" max="14597" width="11.140625" customWidth="1"/>
    <col min="14598" max="14599" width="12.5703125" customWidth="1"/>
    <col min="14848" max="14848" width="11.140625" customWidth="1"/>
    <col min="14849" max="14849" width="32.5703125" customWidth="1"/>
    <col min="14850" max="14850" width="10.85546875" customWidth="1"/>
    <col min="14852" max="14852" width="9.5703125" bestFit="1" customWidth="1"/>
    <col min="14853" max="14853" width="11.140625" customWidth="1"/>
    <col min="14854" max="14855" width="12.5703125" customWidth="1"/>
    <col min="15104" max="15104" width="11.140625" customWidth="1"/>
    <col min="15105" max="15105" width="32.5703125" customWidth="1"/>
    <col min="15106" max="15106" width="10.85546875" customWidth="1"/>
    <col min="15108" max="15108" width="9.5703125" bestFit="1" customWidth="1"/>
    <col min="15109" max="15109" width="11.140625" customWidth="1"/>
    <col min="15110" max="15111" width="12.5703125" customWidth="1"/>
    <col min="15360" max="15360" width="11.140625" customWidth="1"/>
    <col min="15361" max="15361" width="32.5703125" customWidth="1"/>
    <col min="15362" max="15362" width="10.85546875" customWidth="1"/>
    <col min="15364" max="15364" width="9.5703125" bestFit="1" customWidth="1"/>
    <col min="15365" max="15365" width="11.140625" customWidth="1"/>
    <col min="15366" max="15367" width="12.5703125" customWidth="1"/>
    <col min="15616" max="15616" width="11.140625" customWidth="1"/>
    <col min="15617" max="15617" width="32.5703125" customWidth="1"/>
    <col min="15618" max="15618" width="10.85546875" customWidth="1"/>
    <col min="15620" max="15620" width="9.5703125" bestFit="1" customWidth="1"/>
    <col min="15621" max="15621" width="11.140625" customWidth="1"/>
    <col min="15622" max="15623" width="12.5703125" customWidth="1"/>
    <col min="15872" max="15872" width="11.140625" customWidth="1"/>
    <col min="15873" max="15873" width="32.5703125" customWidth="1"/>
    <col min="15874" max="15874" width="10.85546875" customWidth="1"/>
    <col min="15876" max="15876" width="9.5703125" bestFit="1" customWidth="1"/>
    <col min="15877" max="15877" width="11.140625" customWidth="1"/>
    <col min="15878" max="15879" width="12.5703125" customWidth="1"/>
    <col min="16128" max="16128" width="11.140625" customWidth="1"/>
    <col min="16129" max="16129" width="32.5703125" customWidth="1"/>
    <col min="16130" max="16130" width="10.85546875" customWidth="1"/>
    <col min="16132" max="16132" width="9.5703125" bestFit="1" customWidth="1"/>
    <col min="16133" max="16133" width="11.140625" customWidth="1"/>
    <col min="16134" max="16135" width="12.5703125" customWidth="1"/>
  </cols>
  <sheetData>
    <row r="1" spans="1:8" x14ac:dyDescent="0.2">
      <c r="A1" s="1"/>
      <c r="B1" s="1"/>
      <c r="C1" s="1"/>
      <c r="D1" s="1"/>
      <c r="E1" s="1"/>
      <c r="F1" s="1"/>
      <c r="G1" s="1"/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A3" s="1"/>
      <c r="B3" s="1"/>
      <c r="C3" s="1"/>
      <c r="D3" s="1"/>
      <c r="E3" s="1"/>
      <c r="F3" s="1"/>
      <c r="G3" s="1"/>
    </row>
    <row r="4" spans="1:8" x14ac:dyDescent="0.2">
      <c r="A4" s="1"/>
      <c r="B4" s="1"/>
      <c r="C4" s="1"/>
      <c r="D4" s="1"/>
      <c r="E4" s="1"/>
      <c r="F4" s="1"/>
      <c r="G4" s="1"/>
    </row>
    <row r="5" spans="1:8" x14ac:dyDescent="0.2">
      <c r="A5" s="1"/>
      <c r="B5" s="1"/>
      <c r="C5" s="1"/>
      <c r="D5" s="1"/>
      <c r="E5" s="1"/>
      <c r="F5" s="1"/>
      <c r="G5" s="1"/>
    </row>
    <row r="6" spans="1:8" ht="15" x14ac:dyDescent="0.25">
      <c r="A6" s="1"/>
      <c r="B6" s="2"/>
      <c r="C6" s="1"/>
      <c r="D6" s="1"/>
      <c r="E6" s="1"/>
      <c r="F6" s="1"/>
      <c r="G6" s="1"/>
    </row>
    <row r="7" spans="1:8" x14ac:dyDescent="0.2">
      <c r="A7" s="1"/>
      <c r="B7" s="3"/>
      <c r="C7" s="1"/>
      <c r="D7" s="1"/>
      <c r="E7" s="1"/>
      <c r="F7" s="1"/>
      <c r="G7" s="1" t="s">
        <v>37</v>
      </c>
    </row>
    <row r="8" spans="1:8" x14ac:dyDescent="0.2">
      <c r="A8" s="4"/>
      <c r="B8" s="5"/>
      <c r="C8" s="4"/>
      <c r="D8" s="4"/>
      <c r="E8" s="4"/>
      <c r="F8" s="4"/>
      <c r="G8" s="4"/>
      <c r="H8" s="6"/>
    </row>
    <row r="9" spans="1:8" x14ac:dyDescent="0.2">
      <c r="A9" s="6"/>
      <c r="B9" s="7" t="s">
        <v>0</v>
      </c>
      <c r="C9" s="8"/>
      <c r="D9" s="8"/>
      <c r="E9" s="8"/>
      <c r="F9" s="8"/>
      <c r="G9" s="9">
        <v>20007</v>
      </c>
      <c r="H9" s="8"/>
    </row>
    <row r="10" spans="1:8" x14ac:dyDescent="0.2">
      <c r="A10" s="10" t="s">
        <v>1</v>
      </c>
      <c r="B10" s="6"/>
      <c r="C10" s="8"/>
      <c r="D10" s="8"/>
      <c r="E10" s="8"/>
      <c r="F10" s="8"/>
      <c r="G10" s="11">
        <v>44187</v>
      </c>
      <c r="H10" s="8"/>
    </row>
    <row r="11" spans="1:8" x14ac:dyDescent="0.2">
      <c r="A11" s="10"/>
      <c r="B11" s="6"/>
      <c r="C11" s="8"/>
      <c r="D11" s="8"/>
      <c r="E11" s="8"/>
      <c r="F11" s="8"/>
      <c r="G11" s="11"/>
      <c r="H11" s="8"/>
    </row>
    <row r="12" spans="1:8" x14ac:dyDescent="0.2">
      <c r="A12" s="6"/>
      <c r="B12" s="8"/>
      <c r="C12" s="8"/>
      <c r="D12" s="8"/>
      <c r="E12" s="8"/>
      <c r="F12" s="8"/>
      <c r="G12" s="9" t="s">
        <v>38</v>
      </c>
      <c r="H12" s="8"/>
    </row>
    <row r="13" spans="1:8" ht="13.5" thickBot="1" x14ac:dyDescent="0.25">
      <c r="A13" s="12" t="s">
        <v>2</v>
      </c>
      <c r="B13" s="12" t="s">
        <v>18</v>
      </c>
      <c r="C13" s="13"/>
      <c r="D13" s="13"/>
      <c r="E13" s="13"/>
      <c r="F13" s="13"/>
      <c r="G13" s="14"/>
      <c r="H13" s="13"/>
    </row>
    <row r="14" spans="1:8" ht="13.5" thickBot="1" x14ac:dyDescent="0.25">
      <c r="A14" s="28" t="str">
        <f>G12</f>
        <v>CCN-004</v>
      </c>
      <c r="B14" s="16" t="s">
        <v>39</v>
      </c>
      <c r="C14" s="16"/>
      <c r="D14" s="16"/>
      <c r="E14" s="16"/>
      <c r="F14" s="16"/>
      <c r="G14" s="17"/>
      <c r="H14" s="8"/>
    </row>
    <row r="15" spans="1:8" x14ac:dyDescent="0.2">
      <c r="A15" s="6"/>
      <c r="B15" s="6"/>
      <c r="C15" s="8"/>
      <c r="D15" s="8"/>
      <c r="E15" s="8"/>
      <c r="F15" s="8"/>
      <c r="G15" s="18"/>
      <c r="H15" s="8"/>
    </row>
    <row r="16" spans="1:8" x14ac:dyDescent="0.2">
      <c r="A16" s="6" t="s">
        <v>3</v>
      </c>
      <c r="B16" s="6"/>
      <c r="C16" s="8"/>
      <c r="D16" s="8"/>
      <c r="E16" s="8"/>
      <c r="F16" s="8"/>
      <c r="G16" s="18"/>
      <c r="H16" s="8"/>
    </row>
    <row r="17" spans="1:8" x14ac:dyDescent="0.2">
      <c r="A17" s="26" t="s">
        <v>4</v>
      </c>
      <c r="B17" s="26"/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10</v>
      </c>
      <c r="H17" s="6"/>
    </row>
    <row r="18" spans="1:8" x14ac:dyDescent="0.2">
      <c r="A18" s="20">
        <v>1</v>
      </c>
      <c r="B18" s="20" t="s">
        <v>23</v>
      </c>
      <c r="C18" s="21"/>
      <c r="D18" s="22"/>
      <c r="E18" s="21"/>
      <c r="F18" s="56">
        <v>2691.8</v>
      </c>
      <c r="G18" s="56">
        <f>F18</f>
        <v>2691.8</v>
      </c>
      <c r="H18" s="24"/>
    </row>
    <row r="19" spans="1:8" x14ac:dyDescent="0.2">
      <c r="A19" s="20">
        <v>2</v>
      </c>
      <c r="B19" s="20" t="s">
        <v>24</v>
      </c>
      <c r="C19" s="21"/>
      <c r="D19" s="22"/>
      <c r="E19" s="21"/>
      <c r="F19" s="56">
        <v>-2500</v>
      </c>
      <c r="G19" s="56">
        <f>F19</f>
        <v>-2500</v>
      </c>
      <c r="H19" s="24"/>
    </row>
    <row r="20" spans="1:8" x14ac:dyDescent="0.2">
      <c r="A20" s="20">
        <v>3</v>
      </c>
      <c r="B20" s="20"/>
      <c r="C20" s="21"/>
      <c r="D20" s="22"/>
      <c r="E20" s="21"/>
      <c r="F20" s="56"/>
      <c r="G20" s="56"/>
      <c r="H20" s="24"/>
    </row>
    <row r="21" spans="1:8" x14ac:dyDescent="0.2">
      <c r="A21" s="20">
        <v>4</v>
      </c>
      <c r="B21" s="20"/>
      <c r="C21" s="21"/>
      <c r="D21" s="22"/>
      <c r="E21" s="21"/>
      <c r="F21" s="56"/>
      <c r="G21" s="56"/>
      <c r="H21" s="24"/>
    </row>
    <row r="22" spans="1:8" x14ac:dyDescent="0.2">
      <c r="A22" s="20">
        <v>5</v>
      </c>
      <c r="B22" s="25"/>
      <c r="C22" s="21"/>
      <c r="D22" s="22"/>
      <c r="E22" s="21"/>
      <c r="F22" s="56"/>
      <c r="G22" s="56"/>
      <c r="H22" s="24"/>
    </row>
    <row r="23" spans="1:8" x14ac:dyDescent="0.2">
      <c r="A23" s="20">
        <v>6</v>
      </c>
      <c r="B23" s="20"/>
      <c r="C23" s="20"/>
      <c r="D23" s="20"/>
      <c r="E23" s="20"/>
      <c r="F23" s="56"/>
      <c r="G23" s="56"/>
      <c r="H23" s="24"/>
    </row>
    <row r="24" spans="1:8" x14ac:dyDescent="0.2">
      <c r="A24" s="20">
        <v>7</v>
      </c>
      <c r="B24" s="20"/>
      <c r="C24" s="20"/>
      <c r="D24" s="20"/>
      <c r="E24" s="20"/>
      <c r="F24" s="56"/>
      <c r="G24" s="56"/>
      <c r="H24" s="24"/>
    </row>
    <row r="25" spans="1:8" x14ac:dyDescent="0.2">
      <c r="A25" s="108" t="s">
        <v>9</v>
      </c>
      <c r="B25" s="109"/>
      <c r="C25" s="27"/>
      <c r="D25" s="27"/>
      <c r="E25" s="27"/>
      <c r="F25" s="57"/>
      <c r="G25" s="57">
        <f>SUM(G18:G24)</f>
        <v>191.80000000000018</v>
      </c>
      <c r="H25" s="8"/>
    </row>
    <row r="26" spans="1:8" x14ac:dyDescent="0.2">
      <c r="A26" s="20"/>
      <c r="B26" s="20" t="s">
        <v>27</v>
      </c>
      <c r="C26" s="20"/>
      <c r="D26" s="20"/>
      <c r="E26" s="20"/>
      <c r="F26" s="56"/>
      <c r="G26" s="56">
        <f>G25*0.05</f>
        <v>9.5900000000000087</v>
      </c>
      <c r="H26" s="24"/>
    </row>
    <row r="27" spans="1:8" x14ac:dyDescent="0.2">
      <c r="A27" s="108" t="s">
        <v>10</v>
      </c>
      <c r="B27" s="109"/>
      <c r="C27" s="27"/>
      <c r="D27" s="27"/>
      <c r="E27" s="27"/>
      <c r="F27" s="57"/>
      <c r="G27" s="57">
        <f>G25+G26</f>
        <v>201.39000000000019</v>
      </c>
      <c r="H27" s="8"/>
    </row>
    <row r="28" spans="1:8" x14ac:dyDescent="0.2">
      <c r="F28" s="58"/>
      <c r="G28" s="58"/>
    </row>
    <row r="29" spans="1:8" x14ac:dyDescent="0.2">
      <c r="A29" s="6"/>
      <c r="B29" s="6"/>
      <c r="C29" s="8"/>
      <c r="D29" s="8"/>
      <c r="E29" s="8"/>
      <c r="F29" s="59"/>
      <c r="G29" s="61"/>
      <c r="H29" s="8"/>
    </row>
    <row r="30" spans="1:8" x14ac:dyDescent="0.2">
      <c r="A30" s="6" t="s">
        <v>25</v>
      </c>
      <c r="B30" s="6"/>
      <c r="C30" s="8"/>
      <c r="D30" s="8"/>
      <c r="E30" s="8"/>
      <c r="F30" s="59"/>
      <c r="G30" s="61"/>
      <c r="H30" s="8"/>
    </row>
    <row r="31" spans="1:8" x14ac:dyDescent="0.2">
      <c r="A31" s="26" t="s">
        <v>4</v>
      </c>
      <c r="B31" s="26"/>
      <c r="C31" s="19" t="s">
        <v>5</v>
      </c>
      <c r="D31" s="19" t="s">
        <v>6</v>
      </c>
      <c r="E31" s="19" t="s">
        <v>7</v>
      </c>
      <c r="F31" s="60" t="s">
        <v>8</v>
      </c>
      <c r="G31" s="60" t="s">
        <v>10</v>
      </c>
      <c r="H31" s="6"/>
    </row>
    <row r="32" spans="1:8" x14ac:dyDescent="0.2">
      <c r="A32" s="20">
        <v>1</v>
      </c>
      <c r="B32" s="20"/>
      <c r="C32" s="21"/>
      <c r="D32" s="22"/>
      <c r="E32" s="21"/>
      <c r="F32" s="56">
        <f>C32*E32</f>
        <v>0</v>
      </c>
      <c r="G32" s="56">
        <f>F32</f>
        <v>0</v>
      </c>
      <c r="H32" s="24"/>
    </row>
    <row r="33" spans="1:8" x14ac:dyDescent="0.2">
      <c r="A33" s="20">
        <v>2</v>
      </c>
      <c r="B33" s="25"/>
      <c r="C33" s="21"/>
      <c r="D33" s="22"/>
      <c r="E33" s="21"/>
      <c r="F33" s="56"/>
      <c r="G33" s="56"/>
      <c r="H33" s="24"/>
    </row>
    <row r="34" spans="1:8" x14ac:dyDescent="0.2">
      <c r="A34" s="20">
        <v>3</v>
      </c>
      <c r="B34" s="20"/>
      <c r="C34" s="21"/>
      <c r="D34" s="22"/>
      <c r="E34" s="21"/>
      <c r="F34" s="56"/>
      <c r="G34" s="56"/>
      <c r="H34" s="24"/>
    </row>
    <row r="35" spans="1:8" x14ac:dyDescent="0.2">
      <c r="A35" s="20">
        <v>4</v>
      </c>
      <c r="B35" s="20"/>
      <c r="C35" s="21"/>
      <c r="D35" s="22"/>
      <c r="E35" s="21"/>
      <c r="F35" s="56"/>
      <c r="G35" s="56"/>
      <c r="H35" s="24"/>
    </row>
    <row r="36" spans="1:8" x14ac:dyDescent="0.2">
      <c r="A36" s="20">
        <v>5</v>
      </c>
      <c r="B36" s="20"/>
      <c r="C36" s="21"/>
      <c r="D36" s="22"/>
      <c r="E36" s="21"/>
      <c r="F36" s="56"/>
      <c r="G36" s="56"/>
      <c r="H36" s="24"/>
    </row>
    <row r="37" spans="1:8" x14ac:dyDescent="0.2">
      <c r="A37" s="20">
        <v>6</v>
      </c>
      <c r="B37" s="20"/>
      <c r="C37" s="21"/>
      <c r="D37" s="22"/>
      <c r="E37" s="21"/>
      <c r="F37" s="56"/>
      <c r="G37" s="56"/>
      <c r="H37" s="24"/>
    </row>
    <row r="38" spans="1:8" x14ac:dyDescent="0.2">
      <c r="A38" s="20">
        <v>7</v>
      </c>
      <c r="B38" s="20"/>
      <c r="C38" s="21"/>
      <c r="D38" s="22"/>
      <c r="E38" s="21"/>
      <c r="F38" s="56"/>
      <c r="G38" s="56"/>
      <c r="H38" s="24"/>
    </row>
    <row r="39" spans="1:8" x14ac:dyDescent="0.2">
      <c r="A39" s="108" t="s">
        <v>10</v>
      </c>
      <c r="B39" s="109"/>
      <c r="C39" s="27"/>
      <c r="D39" s="27"/>
      <c r="E39" s="27"/>
      <c r="F39" s="57"/>
      <c r="G39" s="57">
        <f>SUM(F32:F38)</f>
        <v>0</v>
      </c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 t="s">
        <v>11</v>
      </c>
      <c r="C41" s="8"/>
      <c r="D41" s="8"/>
      <c r="E41" s="8"/>
      <c r="F41" s="8"/>
      <c r="G41" s="8"/>
      <c r="H41" s="8"/>
    </row>
    <row r="42" spans="1:8" x14ac:dyDescent="0.2">
      <c r="A42" s="8"/>
      <c r="B42" s="8" t="s">
        <v>12</v>
      </c>
      <c r="C42" s="8"/>
      <c r="D42" s="8"/>
      <c r="E42" s="8"/>
      <c r="F42" s="8"/>
      <c r="G42" s="8"/>
      <c r="H42" s="8"/>
    </row>
    <row r="43" spans="1:8" x14ac:dyDescent="0.2">
      <c r="A43" s="8"/>
      <c r="B43" s="8" t="s">
        <v>13</v>
      </c>
      <c r="C43" s="8"/>
      <c r="D43" s="8"/>
      <c r="E43" s="8"/>
      <c r="F43" s="8"/>
      <c r="G43" s="8"/>
      <c r="H43" s="8"/>
    </row>
    <row r="44" spans="1:8" x14ac:dyDescent="0.2">
      <c r="A44" s="8"/>
      <c r="B44" s="8" t="s">
        <v>14</v>
      </c>
      <c r="C44" s="8"/>
      <c r="D44" s="8"/>
      <c r="E44" s="8"/>
      <c r="F44" s="8"/>
      <c r="G44" s="8"/>
      <c r="H44" s="8"/>
    </row>
    <row r="45" spans="1:8" x14ac:dyDescent="0.2">
      <c r="A45" s="8"/>
      <c r="B45" s="8" t="s">
        <v>15</v>
      </c>
      <c r="C45" s="8"/>
      <c r="D45" s="8"/>
      <c r="E45" s="8"/>
      <c r="F45" s="8"/>
      <c r="G45" s="8"/>
      <c r="H45" s="8"/>
    </row>
    <row r="46" spans="1:8" x14ac:dyDescent="0.2">
      <c r="A46" s="8"/>
      <c r="B46" s="8" t="s">
        <v>16</v>
      </c>
      <c r="C46" s="8"/>
      <c r="D46" s="8"/>
      <c r="E46" s="8"/>
      <c r="F46" s="8"/>
      <c r="G46" s="8"/>
      <c r="H46" s="8"/>
    </row>
    <row r="47" spans="1:8" x14ac:dyDescent="0.2">
      <c r="A47" s="8"/>
      <c r="B47" s="8" t="s">
        <v>17</v>
      </c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</sheetData>
  <mergeCells count="3">
    <mergeCell ref="A25:B25"/>
    <mergeCell ref="A27:B27"/>
    <mergeCell ref="A39:B39"/>
  </mergeCells>
  <pageMargins left="0.7" right="0.7" top="0.75" bottom="0.75" header="0.3" footer="0.3"/>
  <pageSetup scale="9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6C87-2056-4812-96E7-7BD6EAC772BB}">
  <sheetPr>
    <pageSetUpPr fitToPage="1"/>
  </sheetPr>
  <dimension ref="A1:H63"/>
  <sheetViews>
    <sheetView topLeftCell="A7" workbookViewId="0">
      <selection activeCell="F32" sqref="F32"/>
    </sheetView>
  </sheetViews>
  <sheetFormatPr defaultRowHeight="12.75" x14ac:dyDescent="0.2"/>
  <cols>
    <col min="1" max="1" width="11.140625" customWidth="1"/>
    <col min="2" max="2" width="32.5703125" customWidth="1"/>
    <col min="3" max="3" width="10.85546875" customWidth="1"/>
    <col min="5" max="5" width="9.5703125" bestFit="1" customWidth="1"/>
    <col min="6" max="6" width="11.140625" customWidth="1"/>
    <col min="7" max="7" width="12.5703125" customWidth="1"/>
    <col min="256" max="256" width="11.140625" customWidth="1"/>
    <col min="257" max="257" width="32.5703125" customWidth="1"/>
    <col min="258" max="258" width="10.85546875" customWidth="1"/>
    <col min="260" max="260" width="9.5703125" bestFit="1" customWidth="1"/>
    <col min="261" max="261" width="11.140625" customWidth="1"/>
    <col min="262" max="263" width="12.5703125" customWidth="1"/>
    <col min="512" max="512" width="11.140625" customWidth="1"/>
    <col min="513" max="513" width="32.5703125" customWidth="1"/>
    <col min="514" max="514" width="10.85546875" customWidth="1"/>
    <col min="516" max="516" width="9.5703125" bestFit="1" customWidth="1"/>
    <col min="517" max="517" width="11.140625" customWidth="1"/>
    <col min="518" max="519" width="12.5703125" customWidth="1"/>
    <col min="768" max="768" width="11.140625" customWidth="1"/>
    <col min="769" max="769" width="32.5703125" customWidth="1"/>
    <col min="770" max="770" width="10.85546875" customWidth="1"/>
    <col min="772" max="772" width="9.5703125" bestFit="1" customWidth="1"/>
    <col min="773" max="773" width="11.140625" customWidth="1"/>
    <col min="774" max="775" width="12.5703125" customWidth="1"/>
    <col min="1024" max="1024" width="11.140625" customWidth="1"/>
    <col min="1025" max="1025" width="32.5703125" customWidth="1"/>
    <col min="1026" max="1026" width="10.85546875" customWidth="1"/>
    <col min="1028" max="1028" width="9.5703125" bestFit="1" customWidth="1"/>
    <col min="1029" max="1029" width="11.140625" customWidth="1"/>
    <col min="1030" max="1031" width="12.5703125" customWidth="1"/>
    <col min="1280" max="1280" width="11.140625" customWidth="1"/>
    <col min="1281" max="1281" width="32.5703125" customWidth="1"/>
    <col min="1282" max="1282" width="10.85546875" customWidth="1"/>
    <col min="1284" max="1284" width="9.5703125" bestFit="1" customWidth="1"/>
    <col min="1285" max="1285" width="11.140625" customWidth="1"/>
    <col min="1286" max="1287" width="12.5703125" customWidth="1"/>
    <col min="1536" max="1536" width="11.140625" customWidth="1"/>
    <col min="1537" max="1537" width="32.5703125" customWidth="1"/>
    <col min="1538" max="1538" width="10.85546875" customWidth="1"/>
    <col min="1540" max="1540" width="9.5703125" bestFit="1" customWidth="1"/>
    <col min="1541" max="1541" width="11.140625" customWidth="1"/>
    <col min="1542" max="1543" width="12.5703125" customWidth="1"/>
    <col min="1792" max="1792" width="11.140625" customWidth="1"/>
    <col min="1793" max="1793" width="32.5703125" customWidth="1"/>
    <col min="1794" max="1794" width="10.85546875" customWidth="1"/>
    <col min="1796" max="1796" width="9.5703125" bestFit="1" customWidth="1"/>
    <col min="1797" max="1797" width="11.140625" customWidth="1"/>
    <col min="1798" max="1799" width="12.5703125" customWidth="1"/>
    <col min="2048" max="2048" width="11.140625" customWidth="1"/>
    <col min="2049" max="2049" width="32.5703125" customWidth="1"/>
    <col min="2050" max="2050" width="10.85546875" customWidth="1"/>
    <col min="2052" max="2052" width="9.5703125" bestFit="1" customWidth="1"/>
    <col min="2053" max="2053" width="11.140625" customWidth="1"/>
    <col min="2054" max="2055" width="12.5703125" customWidth="1"/>
    <col min="2304" max="2304" width="11.140625" customWidth="1"/>
    <col min="2305" max="2305" width="32.5703125" customWidth="1"/>
    <col min="2306" max="2306" width="10.85546875" customWidth="1"/>
    <col min="2308" max="2308" width="9.5703125" bestFit="1" customWidth="1"/>
    <col min="2309" max="2309" width="11.140625" customWidth="1"/>
    <col min="2310" max="2311" width="12.5703125" customWidth="1"/>
    <col min="2560" max="2560" width="11.140625" customWidth="1"/>
    <col min="2561" max="2561" width="32.5703125" customWidth="1"/>
    <col min="2562" max="2562" width="10.85546875" customWidth="1"/>
    <col min="2564" max="2564" width="9.5703125" bestFit="1" customWidth="1"/>
    <col min="2565" max="2565" width="11.140625" customWidth="1"/>
    <col min="2566" max="2567" width="12.5703125" customWidth="1"/>
    <col min="2816" max="2816" width="11.140625" customWidth="1"/>
    <col min="2817" max="2817" width="32.5703125" customWidth="1"/>
    <col min="2818" max="2818" width="10.85546875" customWidth="1"/>
    <col min="2820" max="2820" width="9.5703125" bestFit="1" customWidth="1"/>
    <col min="2821" max="2821" width="11.140625" customWidth="1"/>
    <col min="2822" max="2823" width="12.5703125" customWidth="1"/>
    <col min="3072" max="3072" width="11.140625" customWidth="1"/>
    <col min="3073" max="3073" width="32.5703125" customWidth="1"/>
    <col min="3074" max="3074" width="10.85546875" customWidth="1"/>
    <col min="3076" max="3076" width="9.5703125" bestFit="1" customWidth="1"/>
    <col min="3077" max="3077" width="11.140625" customWidth="1"/>
    <col min="3078" max="3079" width="12.5703125" customWidth="1"/>
    <col min="3328" max="3328" width="11.140625" customWidth="1"/>
    <col min="3329" max="3329" width="32.5703125" customWidth="1"/>
    <col min="3330" max="3330" width="10.85546875" customWidth="1"/>
    <col min="3332" max="3332" width="9.5703125" bestFit="1" customWidth="1"/>
    <col min="3333" max="3333" width="11.140625" customWidth="1"/>
    <col min="3334" max="3335" width="12.5703125" customWidth="1"/>
    <col min="3584" max="3584" width="11.140625" customWidth="1"/>
    <col min="3585" max="3585" width="32.5703125" customWidth="1"/>
    <col min="3586" max="3586" width="10.85546875" customWidth="1"/>
    <col min="3588" max="3588" width="9.5703125" bestFit="1" customWidth="1"/>
    <col min="3589" max="3589" width="11.140625" customWidth="1"/>
    <col min="3590" max="3591" width="12.5703125" customWidth="1"/>
    <col min="3840" max="3840" width="11.140625" customWidth="1"/>
    <col min="3841" max="3841" width="32.5703125" customWidth="1"/>
    <col min="3842" max="3842" width="10.85546875" customWidth="1"/>
    <col min="3844" max="3844" width="9.5703125" bestFit="1" customWidth="1"/>
    <col min="3845" max="3845" width="11.140625" customWidth="1"/>
    <col min="3846" max="3847" width="12.5703125" customWidth="1"/>
    <col min="4096" max="4096" width="11.140625" customWidth="1"/>
    <col min="4097" max="4097" width="32.5703125" customWidth="1"/>
    <col min="4098" max="4098" width="10.85546875" customWidth="1"/>
    <col min="4100" max="4100" width="9.5703125" bestFit="1" customWidth="1"/>
    <col min="4101" max="4101" width="11.140625" customWidth="1"/>
    <col min="4102" max="4103" width="12.5703125" customWidth="1"/>
    <col min="4352" max="4352" width="11.140625" customWidth="1"/>
    <col min="4353" max="4353" width="32.5703125" customWidth="1"/>
    <col min="4354" max="4354" width="10.85546875" customWidth="1"/>
    <col min="4356" max="4356" width="9.5703125" bestFit="1" customWidth="1"/>
    <col min="4357" max="4357" width="11.140625" customWidth="1"/>
    <col min="4358" max="4359" width="12.5703125" customWidth="1"/>
    <col min="4608" max="4608" width="11.140625" customWidth="1"/>
    <col min="4609" max="4609" width="32.5703125" customWidth="1"/>
    <col min="4610" max="4610" width="10.85546875" customWidth="1"/>
    <col min="4612" max="4612" width="9.5703125" bestFit="1" customWidth="1"/>
    <col min="4613" max="4613" width="11.140625" customWidth="1"/>
    <col min="4614" max="4615" width="12.5703125" customWidth="1"/>
    <col min="4864" max="4864" width="11.140625" customWidth="1"/>
    <col min="4865" max="4865" width="32.5703125" customWidth="1"/>
    <col min="4866" max="4866" width="10.85546875" customWidth="1"/>
    <col min="4868" max="4868" width="9.5703125" bestFit="1" customWidth="1"/>
    <col min="4869" max="4869" width="11.140625" customWidth="1"/>
    <col min="4870" max="4871" width="12.5703125" customWidth="1"/>
    <col min="5120" max="5120" width="11.140625" customWidth="1"/>
    <col min="5121" max="5121" width="32.5703125" customWidth="1"/>
    <col min="5122" max="5122" width="10.85546875" customWidth="1"/>
    <col min="5124" max="5124" width="9.5703125" bestFit="1" customWidth="1"/>
    <col min="5125" max="5125" width="11.140625" customWidth="1"/>
    <col min="5126" max="5127" width="12.5703125" customWidth="1"/>
    <col min="5376" max="5376" width="11.140625" customWidth="1"/>
    <col min="5377" max="5377" width="32.5703125" customWidth="1"/>
    <col min="5378" max="5378" width="10.85546875" customWidth="1"/>
    <col min="5380" max="5380" width="9.5703125" bestFit="1" customWidth="1"/>
    <col min="5381" max="5381" width="11.140625" customWidth="1"/>
    <col min="5382" max="5383" width="12.5703125" customWidth="1"/>
    <col min="5632" max="5632" width="11.140625" customWidth="1"/>
    <col min="5633" max="5633" width="32.5703125" customWidth="1"/>
    <col min="5634" max="5634" width="10.85546875" customWidth="1"/>
    <col min="5636" max="5636" width="9.5703125" bestFit="1" customWidth="1"/>
    <col min="5637" max="5637" width="11.140625" customWidth="1"/>
    <col min="5638" max="5639" width="12.5703125" customWidth="1"/>
    <col min="5888" max="5888" width="11.140625" customWidth="1"/>
    <col min="5889" max="5889" width="32.5703125" customWidth="1"/>
    <col min="5890" max="5890" width="10.85546875" customWidth="1"/>
    <col min="5892" max="5892" width="9.5703125" bestFit="1" customWidth="1"/>
    <col min="5893" max="5893" width="11.140625" customWidth="1"/>
    <col min="5894" max="5895" width="12.5703125" customWidth="1"/>
    <col min="6144" max="6144" width="11.140625" customWidth="1"/>
    <col min="6145" max="6145" width="32.5703125" customWidth="1"/>
    <col min="6146" max="6146" width="10.85546875" customWidth="1"/>
    <col min="6148" max="6148" width="9.5703125" bestFit="1" customWidth="1"/>
    <col min="6149" max="6149" width="11.140625" customWidth="1"/>
    <col min="6150" max="6151" width="12.5703125" customWidth="1"/>
    <col min="6400" max="6400" width="11.140625" customWidth="1"/>
    <col min="6401" max="6401" width="32.5703125" customWidth="1"/>
    <col min="6402" max="6402" width="10.85546875" customWidth="1"/>
    <col min="6404" max="6404" width="9.5703125" bestFit="1" customWidth="1"/>
    <col min="6405" max="6405" width="11.140625" customWidth="1"/>
    <col min="6406" max="6407" width="12.5703125" customWidth="1"/>
    <col min="6656" max="6656" width="11.140625" customWidth="1"/>
    <col min="6657" max="6657" width="32.5703125" customWidth="1"/>
    <col min="6658" max="6658" width="10.85546875" customWidth="1"/>
    <col min="6660" max="6660" width="9.5703125" bestFit="1" customWidth="1"/>
    <col min="6661" max="6661" width="11.140625" customWidth="1"/>
    <col min="6662" max="6663" width="12.5703125" customWidth="1"/>
    <col min="6912" max="6912" width="11.140625" customWidth="1"/>
    <col min="6913" max="6913" width="32.5703125" customWidth="1"/>
    <col min="6914" max="6914" width="10.85546875" customWidth="1"/>
    <col min="6916" max="6916" width="9.5703125" bestFit="1" customWidth="1"/>
    <col min="6917" max="6917" width="11.140625" customWidth="1"/>
    <col min="6918" max="6919" width="12.5703125" customWidth="1"/>
    <col min="7168" max="7168" width="11.140625" customWidth="1"/>
    <col min="7169" max="7169" width="32.5703125" customWidth="1"/>
    <col min="7170" max="7170" width="10.85546875" customWidth="1"/>
    <col min="7172" max="7172" width="9.5703125" bestFit="1" customWidth="1"/>
    <col min="7173" max="7173" width="11.140625" customWidth="1"/>
    <col min="7174" max="7175" width="12.5703125" customWidth="1"/>
    <col min="7424" max="7424" width="11.140625" customWidth="1"/>
    <col min="7425" max="7425" width="32.5703125" customWidth="1"/>
    <col min="7426" max="7426" width="10.85546875" customWidth="1"/>
    <col min="7428" max="7428" width="9.5703125" bestFit="1" customWidth="1"/>
    <col min="7429" max="7429" width="11.140625" customWidth="1"/>
    <col min="7430" max="7431" width="12.5703125" customWidth="1"/>
    <col min="7680" max="7680" width="11.140625" customWidth="1"/>
    <col min="7681" max="7681" width="32.5703125" customWidth="1"/>
    <col min="7682" max="7682" width="10.85546875" customWidth="1"/>
    <col min="7684" max="7684" width="9.5703125" bestFit="1" customWidth="1"/>
    <col min="7685" max="7685" width="11.140625" customWidth="1"/>
    <col min="7686" max="7687" width="12.5703125" customWidth="1"/>
    <col min="7936" max="7936" width="11.140625" customWidth="1"/>
    <col min="7937" max="7937" width="32.5703125" customWidth="1"/>
    <col min="7938" max="7938" width="10.85546875" customWidth="1"/>
    <col min="7940" max="7940" width="9.5703125" bestFit="1" customWidth="1"/>
    <col min="7941" max="7941" width="11.140625" customWidth="1"/>
    <col min="7942" max="7943" width="12.5703125" customWidth="1"/>
    <col min="8192" max="8192" width="11.140625" customWidth="1"/>
    <col min="8193" max="8193" width="32.5703125" customWidth="1"/>
    <col min="8194" max="8194" width="10.85546875" customWidth="1"/>
    <col min="8196" max="8196" width="9.5703125" bestFit="1" customWidth="1"/>
    <col min="8197" max="8197" width="11.140625" customWidth="1"/>
    <col min="8198" max="8199" width="12.5703125" customWidth="1"/>
    <col min="8448" max="8448" width="11.140625" customWidth="1"/>
    <col min="8449" max="8449" width="32.5703125" customWidth="1"/>
    <col min="8450" max="8450" width="10.85546875" customWidth="1"/>
    <col min="8452" max="8452" width="9.5703125" bestFit="1" customWidth="1"/>
    <col min="8453" max="8453" width="11.140625" customWidth="1"/>
    <col min="8454" max="8455" width="12.5703125" customWidth="1"/>
    <col min="8704" max="8704" width="11.140625" customWidth="1"/>
    <col min="8705" max="8705" width="32.5703125" customWidth="1"/>
    <col min="8706" max="8706" width="10.85546875" customWidth="1"/>
    <col min="8708" max="8708" width="9.5703125" bestFit="1" customWidth="1"/>
    <col min="8709" max="8709" width="11.140625" customWidth="1"/>
    <col min="8710" max="8711" width="12.5703125" customWidth="1"/>
    <col min="8960" max="8960" width="11.140625" customWidth="1"/>
    <col min="8961" max="8961" width="32.5703125" customWidth="1"/>
    <col min="8962" max="8962" width="10.85546875" customWidth="1"/>
    <col min="8964" max="8964" width="9.5703125" bestFit="1" customWidth="1"/>
    <col min="8965" max="8965" width="11.140625" customWidth="1"/>
    <col min="8966" max="8967" width="12.5703125" customWidth="1"/>
    <col min="9216" max="9216" width="11.140625" customWidth="1"/>
    <col min="9217" max="9217" width="32.5703125" customWidth="1"/>
    <col min="9218" max="9218" width="10.85546875" customWidth="1"/>
    <col min="9220" max="9220" width="9.5703125" bestFit="1" customWidth="1"/>
    <col min="9221" max="9221" width="11.140625" customWidth="1"/>
    <col min="9222" max="9223" width="12.5703125" customWidth="1"/>
    <col min="9472" max="9472" width="11.140625" customWidth="1"/>
    <col min="9473" max="9473" width="32.5703125" customWidth="1"/>
    <col min="9474" max="9474" width="10.85546875" customWidth="1"/>
    <col min="9476" max="9476" width="9.5703125" bestFit="1" customWidth="1"/>
    <col min="9477" max="9477" width="11.140625" customWidth="1"/>
    <col min="9478" max="9479" width="12.5703125" customWidth="1"/>
    <col min="9728" max="9728" width="11.140625" customWidth="1"/>
    <col min="9729" max="9729" width="32.5703125" customWidth="1"/>
    <col min="9730" max="9730" width="10.85546875" customWidth="1"/>
    <col min="9732" max="9732" width="9.5703125" bestFit="1" customWidth="1"/>
    <col min="9733" max="9733" width="11.140625" customWidth="1"/>
    <col min="9734" max="9735" width="12.5703125" customWidth="1"/>
    <col min="9984" max="9984" width="11.140625" customWidth="1"/>
    <col min="9985" max="9985" width="32.5703125" customWidth="1"/>
    <col min="9986" max="9986" width="10.85546875" customWidth="1"/>
    <col min="9988" max="9988" width="9.5703125" bestFit="1" customWidth="1"/>
    <col min="9989" max="9989" width="11.140625" customWidth="1"/>
    <col min="9990" max="9991" width="12.5703125" customWidth="1"/>
    <col min="10240" max="10240" width="11.140625" customWidth="1"/>
    <col min="10241" max="10241" width="32.5703125" customWidth="1"/>
    <col min="10242" max="10242" width="10.85546875" customWidth="1"/>
    <col min="10244" max="10244" width="9.5703125" bestFit="1" customWidth="1"/>
    <col min="10245" max="10245" width="11.140625" customWidth="1"/>
    <col min="10246" max="10247" width="12.5703125" customWidth="1"/>
    <col min="10496" max="10496" width="11.140625" customWidth="1"/>
    <col min="10497" max="10497" width="32.5703125" customWidth="1"/>
    <col min="10498" max="10498" width="10.85546875" customWidth="1"/>
    <col min="10500" max="10500" width="9.5703125" bestFit="1" customWidth="1"/>
    <col min="10501" max="10501" width="11.140625" customWidth="1"/>
    <col min="10502" max="10503" width="12.5703125" customWidth="1"/>
    <col min="10752" max="10752" width="11.140625" customWidth="1"/>
    <col min="10753" max="10753" width="32.5703125" customWidth="1"/>
    <col min="10754" max="10754" width="10.85546875" customWidth="1"/>
    <col min="10756" max="10756" width="9.5703125" bestFit="1" customWidth="1"/>
    <col min="10757" max="10757" width="11.140625" customWidth="1"/>
    <col min="10758" max="10759" width="12.5703125" customWidth="1"/>
    <col min="11008" max="11008" width="11.140625" customWidth="1"/>
    <col min="11009" max="11009" width="32.5703125" customWidth="1"/>
    <col min="11010" max="11010" width="10.85546875" customWidth="1"/>
    <col min="11012" max="11012" width="9.5703125" bestFit="1" customWidth="1"/>
    <col min="11013" max="11013" width="11.140625" customWidth="1"/>
    <col min="11014" max="11015" width="12.5703125" customWidth="1"/>
    <col min="11264" max="11264" width="11.140625" customWidth="1"/>
    <col min="11265" max="11265" width="32.5703125" customWidth="1"/>
    <col min="11266" max="11266" width="10.85546875" customWidth="1"/>
    <col min="11268" max="11268" width="9.5703125" bestFit="1" customWidth="1"/>
    <col min="11269" max="11269" width="11.140625" customWidth="1"/>
    <col min="11270" max="11271" width="12.5703125" customWidth="1"/>
    <col min="11520" max="11520" width="11.140625" customWidth="1"/>
    <col min="11521" max="11521" width="32.5703125" customWidth="1"/>
    <col min="11522" max="11522" width="10.85546875" customWidth="1"/>
    <col min="11524" max="11524" width="9.5703125" bestFit="1" customWidth="1"/>
    <col min="11525" max="11525" width="11.140625" customWidth="1"/>
    <col min="11526" max="11527" width="12.5703125" customWidth="1"/>
    <col min="11776" max="11776" width="11.140625" customWidth="1"/>
    <col min="11777" max="11777" width="32.5703125" customWidth="1"/>
    <col min="11778" max="11778" width="10.85546875" customWidth="1"/>
    <col min="11780" max="11780" width="9.5703125" bestFit="1" customWidth="1"/>
    <col min="11781" max="11781" width="11.140625" customWidth="1"/>
    <col min="11782" max="11783" width="12.5703125" customWidth="1"/>
    <col min="12032" max="12032" width="11.140625" customWidth="1"/>
    <col min="12033" max="12033" width="32.5703125" customWidth="1"/>
    <col min="12034" max="12034" width="10.85546875" customWidth="1"/>
    <col min="12036" max="12036" width="9.5703125" bestFit="1" customWidth="1"/>
    <col min="12037" max="12037" width="11.140625" customWidth="1"/>
    <col min="12038" max="12039" width="12.5703125" customWidth="1"/>
    <col min="12288" max="12288" width="11.140625" customWidth="1"/>
    <col min="12289" max="12289" width="32.5703125" customWidth="1"/>
    <col min="12290" max="12290" width="10.85546875" customWidth="1"/>
    <col min="12292" max="12292" width="9.5703125" bestFit="1" customWidth="1"/>
    <col min="12293" max="12293" width="11.140625" customWidth="1"/>
    <col min="12294" max="12295" width="12.5703125" customWidth="1"/>
    <col min="12544" max="12544" width="11.140625" customWidth="1"/>
    <col min="12545" max="12545" width="32.5703125" customWidth="1"/>
    <col min="12546" max="12546" width="10.85546875" customWidth="1"/>
    <col min="12548" max="12548" width="9.5703125" bestFit="1" customWidth="1"/>
    <col min="12549" max="12549" width="11.140625" customWidth="1"/>
    <col min="12550" max="12551" width="12.5703125" customWidth="1"/>
    <col min="12800" max="12800" width="11.140625" customWidth="1"/>
    <col min="12801" max="12801" width="32.5703125" customWidth="1"/>
    <col min="12802" max="12802" width="10.85546875" customWidth="1"/>
    <col min="12804" max="12804" width="9.5703125" bestFit="1" customWidth="1"/>
    <col min="12805" max="12805" width="11.140625" customWidth="1"/>
    <col min="12806" max="12807" width="12.5703125" customWidth="1"/>
    <col min="13056" max="13056" width="11.140625" customWidth="1"/>
    <col min="13057" max="13057" width="32.5703125" customWidth="1"/>
    <col min="13058" max="13058" width="10.85546875" customWidth="1"/>
    <col min="13060" max="13060" width="9.5703125" bestFit="1" customWidth="1"/>
    <col min="13061" max="13061" width="11.140625" customWidth="1"/>
    <col min="13062" max="13063" width="12.5703125" customWidth="1"/>
    <col min="13312" max="13312" width="11.140625" customWidth="1"/>
    <col min="13313" max="13313" width="32.5703125" customWidth="1"/>
    <col min="13314" max="13314" width="10.85546875" customWidth="1"/>
    <col min="13316" max="13316" width="9.5703125" bestFit="1" customWidth="1"/>
    <col min="13317" max="13317" width="11.140625" customWidth="1"/>
    <col min="13318" max="13319" width="12.5703125" customWidth="1"/>
    <col min="13568" max="13568" width="11.140625" customWidth="1"/>
    <col min="13569" max="13569" width="32.5703125" customWidth="1"/>
    <col min="13570" max="13570" width="10.85546875" customWidth="1"/>
    <col min="13572" max="13572" width="9.5703125" bestFit="1" customWidth="1"/>
    <col min="13573" max="13573" width="11.140625" customWidth="1"/>
    <col min="13574" max="13575" width="12.5703125" customWidth="1"/>
    <col min="13824" max="13824" width="11.140625" customWidth="1"/>
    <col min="13825" max="13825" width="32.5703125" customWidth="1"/>
    <col min="13826" max="13826" width="10.85546875" customWidth="1"/>
    <col min="13828" max="13828" width="9.5703125" bestFit="1" customWidth="1"/>
    <col min="13829" max="13829" width="11.140625" customWidth="1"/>
    <col min="13830" max="13831" width="12.5703125" customWidth="1"/>
    <col min="14080" max="14080" width="11.140625" customWidth="1"/>
    <col min="14081" max="14081" width="32.5703125" customWidth="1"/>
    <col min="14082" max="14082" width="10.85546875" customWidth="1"/>
    <col min="14084" max="14084" width="9.5703125" bestFit="1" customWidth="1"/>
    <col min="14085" max="14085" width="11.140625" customWidth="1"/>
    <col min="14086" max="14087" width="12.5703125" customWidth="1"/>
    <col min="14336" max="14336" width="11.140625" customWidth="1"/>
    <col min="14337" max="14337" width="32.5703125" customWidth="1"/>
    <col min="14338" max="14338" width="10.85546875" customWidth="1"/>
    <col min="14340" max="14340" width="9.5703125" bestFit="1" customWidth="1"/>
    <col min="14341" max="14341" width="11.140625" customWidth="1"/>
    <col min="14342" max="14343" width="12.5703125" customWidth="1"/>
    <col min="14592" max="14592" width="11.140625" customWidth="1"/>
    <col min="14593" max="14593" width="32.5703125" customWidth="1"/>
    <col min="14594" max="14594" width="10.85546875" customWidth="1"/>
    <col min="14596" max="14596" width="9.5703125" bestFit="1" customWidth="1"/>
    <col min="14597" max="14597" width="11.140625" customWidth="1"/>
    <col min="14598" max="14599" width="12.5703125" customWidth="1"/>
    <col min="14848" max="14848" width="11.140625" customWidth="1"/>
    <col min="14849" max="14849" width="32.5703125" customWidth="1"/>
    <col min="14850" max="14850" width="10.85546875" customWidth="1"/>
    <col min="14852" max="14852" width="9.5703125" bestFit="1" customWidth="1"/>
    <col min="14853" max="14853" width="11.140625" customWidth="1"/>
    <col min="14854" max="14855" width="12.5703125" customWidth="1"/>
    <col min="15104" max="15104" width="11.140625" customWidth="1"/>
    <col min="15105" max="15105" width="32.5703125" customWidth="1"/>
    <col min="15106" max="15106" width="10.85546875" customWidth="1"/>
    <col min="15108" max="15108" width="9.5703125" bestFit="1" customWidth="1"/>
    <col min="15109" max="15109" width="11.140625" customWidth="1"/>
    <col min="15110" max="15111" width="12.5703125" customWidth="1"/>
    <col min="15360" max="15360" width="11.140625" customWidth="1"/>
    <col min="15361" max="15361" width="32.5703125" customWidth="1"/>
    <col min="15362" max="15362" width="10.85546875" customWidth="1"/>
    <col min="15364" max="15364" width="9.5703125" bestFit="1" customWidth="1"/>
    <col min="15365" max="15365" width="11.140625" customWidth="1"/>
    <col min="15366" max="15367" width="12.5703125" customWidth="1"/>
    <col min="15616" max="15616" width="11.140625" customWidth="1"/>
    <col min="15617" max="15617" width="32.5703125" customWidth="1"/>
    <col min="15618" max="15618" width="10.85546875" customWidth="1"/>
    <col min="15620" max="15620" width="9.5703125" bestFit="1" customWidth="1"/>
    <col min="15621" max="15621" width="11.140625" customWidth="1"/>
    <col min="15622" max="15623" width="12.5703125" customWidth="1"/>
    <col min="15872" max="15872" width="11.140625" customWidth="1"/>
    <col min="15873" max="15873" width="32.5703125" customWidth="1"/>
    <col min="15874" max="15874" width="10.85546875" customWidth="1"/>
    <col min="15876" max="15876" width="9.5703125" bestFit="1" customWidth="1"/>
    <col min="15877" max="15877" width="11.140625" customWidth="1"/>
    <col min="15878" max="15879" width="12.5703125" customWidth="1"/>
    <col min="16128" max="16128" width="11.140625" customWidth="1"/>
    <col min="16129" max="16129" width="32.5703125" customWidth="1"/>
    <col min="16130" max="16130" width="10.85546875" customWidth="1"/>
    <col min="16132" max="16132" width="9.5703125" bestFit="1" customWidth="1"/>
    <col min="16133" max="16133" width="11.140625" customWidth="1"/>
    <col min="16134" max="16135" width="12.5703125" customWidth="1"/>
  </cols>
  <sheetData>
    <row r="1" spans="1:8" x14ac:dyDescent="0.2">
      <c r="A1" s="1"/>
      <c r="B1" s="1"/>
      <c r="C1" s="1"/>
      <c r="D1" s="1"/>
      <c r="E1" s="1"/>
      <c r="F1" s="1"/>
      <c r="G1" s="1"/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A3" s="1"/>
      <c r="B3" s="1"/>
      <c r="C3" s="1"/>
      <c r="D3" s="1"/>
      <c r="E3" s="1"/>
      <c r="F3" s="1"/>
      <c r="G3" s="1"/>
    </row>
    <row r="4" spans="1:8" x14ac:dyDescent="0.2">
      <c r="A4" s="1"/>
      <c r="B4" s="1"/>
      <c r="C4" s="1"/>
      <c r="D4" s="1"/>
      <c r="E4" s="1"/>
      <c r="F4" s="1"/>
      <c r="G4" s="1"/>
    </row>
    <row r="5" spans="1:8" x14ac:dyDescent="0.2">
      <c r="A5" s="1"/>
      <c r="B5" s="1"/>
      <c r="C5" s="1"/>
      <c r="D5" s="1"/>
      <c r="E5" s="1"/>
      <c r="F5" s="1"/>
      <c r="G5" s="1"/>
    </row>
    <row r="6" spans="1:8" ht="15" x14ac:dyDescent="0.25">
      <c r="A6" s="1"/>
      <c r="B6" s="2"/>
      <c r="C6" s="1"/>
      <c r="D6" s="1"/>
      <c r="E6" s="1"/>
      <c r="F6" s="1"/>
      <c r="G6" s="1"/>
    </row>
    <row r="7" spans="1:8" x14ac:dyDescent="0.2">
      <c r="A7" s="1"/>
      <c r="B7" s="3"/>
      <c r="C7" s="1"/>
      <c r="D7" s="1"/>
      <c r="E7" s="1"/>
      <c r="F7" s="1"/>
      <c r="G7" s="1" t="s">
        <v>30</v>
      </c>
    </row>
    <row r="8" spans="1:8" x14ac:dyDescent="0.2">
      <c r="A8" s="4"/>
      <c r="B8" s="5"/>
      <c r="C8" s="4"/>
      <c r="D8" s="4"/>
      <c r="E8" s="4"/>
      <c r="F8" s="4"/>
      <c r="G8" s="4"/>
      <c r="H8" s="6"/>
    </row>
    <row r="9" spans="1:8" x14ac:dyDescent="0.2">
      <c r="A9" s="6"/>
      <c r="B9" s="7" t="s">
        <v>0</v>
      </c>
      <c r="C9" s="8"/>
      <c r="D9" s="8"/>
      <c r="E9" s="8"/>
      <c r="F9" s="8"/>
      <c r="G9" s="9">
        <v>20007</v>
      </c>
      <c r="H9" s="8"/>
    </row>
    <row r="10" spans="1:8" x14ac:dyDescent="0.2">
      <c r="A10" s="10" t="s">
        <v>1</v>
      </c>
      <c r="B10" s="6"/>
      <c r="C10" s="8"/>
      <c r="D10" s="8"/>
      <c r="E10" s="8"/>
      <c r="F10" s="8"/>
      <c r="G10" s="11">
        <v>44187</v>
      </c>
      <c r="H10" s="8"/>
    </row>
    <row r="11" spans="1:8" x14ac:dyDescent="0.2">
      <c r="A11" s="10"/>
      <c r="B11" s="6"/>
      <c r="C11" s="8"/>
      <c r="D11" s="8"/>
      <c r="E11" s="8"/>
      <c r="F11" s="8"/>
      <c r="G11" s="11"/>
      <c r="H11" s="8"/>
    </row>
    <row r="12" spans="1:8" x14ac:dyDescent="0.2">
      <c r="A12" s="6"/>
      <c r="B12" s="8"/>
      <c r="C12" s="8"/>
      <c r="D12" s="8"/>
      <c r="E12" s="8"/>
      <c r="F12" s="8"/>
      <c r="G12" s="9" t="s">
        <v>31</v>
      </c>
      <c r="H12" s="8"/>
    </row>
    <row r="13" spans="1:8" ht="13.5" thickBot="1" x14ac:dyDescent="0.25">
      <c r="A13" s="12" t="s">
        <v>2</v>
      </c>
      <c r="B13" s="12" t="s">
        <v>18</v>
      </c>
      <c r="C13" s="13"/>
      <c r="D13" s="13"/>
      <c r="E13" s="13"/>
      <c r="F13" s="13"/>
      <c r="G13" s="14"/>
      <c r="H13" s="13"/>
    </row>
    <row r="14" spans="1:8" ht="13.5" thickBot="1" x14ac:dyDescent="0.25">
      <c r="A14" s="28" t="str">
        <f>G12</f>
        <v>CCN-003R1</v>
      </c>
      <c r="B14" s="16" t="s">
        <v>34</v>
      </c>
      <c r="C14" s="16"/>
      <c r="D14" s="16"/>
      <c r="E14" s="16"/>
      <c r="F14" s="16"/>
      <c r="G14" s="17"/>
      <c r="H14" s="8"/>
    </row>
    <row r="15" spans="1:8" x14ac:dyDescent="0.2">
      <c r="A15" s="6"/>
      <c r="B15" s="6"/>
      <c r="C15" s="8"/>
      <c r="D15" s="8"/>
      <c r="E15" s="8"/>
      <c r="F15" s="8"/>
      <c r="G15" s="18"/>
      <c r="H15" s="8"/>
    </row>
    <row r="16" spans="1:8" x14ac:dyDescent="0.2">
      <c r="A16" s="6" t="s">
        <v>3</v>
      </c>
      <c r="B16" s="6"/>
      <c r="C16" s="8"/>
      <c r="D16" s="8"/>
      <c r="E16" s="8"/>
      <c r="F16" s="8"/>
      <c r="G16" s="18"/>
      <c r="H16" s="8"/>
    </row>
    <row r="17" spans="1:8" x14ac:dyDescent="0.2">
      <c r="A17" s="26" t="s">
        <v>4</v>
      </c>
      <c r="B17" s="26"/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10</v>
      </c>
      <c r="H17" s="6"/>
    </row>
    <row r="18" spans="1:8" x14ac:dyDescent="0.2">
      <c r="A18" s="20">
        <v>1</v>
      </c>
      <c r="B18" s="20" t="s">
        <v>32</v>
      </c>
      <c r="C18" s="21"/>
      <c r="D18" s="22"/>
      <c r="E18" s="21"/>
      <c r="F18" s="56">
        <f>2760</f>
        <v>2760</v>
      </c>
      <c r="G18" s="56">
        <f t="shared" ref="G18:G22" si="0">F18</f>
        <v>2760</v>
      </c>
      <c r="H18" s="24"/>
    </row>
    <row r="19" spans="1:8" x14ac:dyDescent="0.2">
      <c r="A19" s="20">
        <v>2</v>
      </c>
      <c r="B19" s="20" t="s">
        <v>24</v>
      </c>
      <c r="C19" s="21"/>
      <c r="D19" s="22"/>
      <c r="E19" s="21"/>
      <c r="F19" s="56">
        <v>230</v>
      </c>
      <c r="G19" s="56">
        <f t="shared" si="0"/>
        <v>230</v>
      </c>
      <c r="H19" s="24"/>
    </row>
    <row r="20" spans="1:8" x14ac:dyDescent="0.2">
      <c r="A20" s="20">
        <v>3</v>
      </c>
      <c r="B20" s="20" t="s">
        <v>23</v>
      </c>
      <c r="C20" s="21"/>
      <c r="D20" s="22"/>
      <c r="E20" s="21"/>
      <c r="F20" s="56">
        <v>2945.5</v>
      </c>
      <c r="G20" s="56">
        <f t="shared" si="0"/>
        <v>2945.5</v>
      </c>
      <c r="H20" s="24"/>
    </row>
    <row r="21" spans="1:8" x14ac:dyDescent="0.2">
      <c r="A21" s="20">
        <v>4</v>
      </c>
      <c r="B21" s="20" t="s">
        <v>22</v>
      </c>
      <c r="C21" s="21"/>
      <c r="D21" s="22"/>
      <c r="E21" s="21"/>
      <c r="F21" s="56">
        <v>14628</v>
      </c>
      <c r="G21" s="56">
        <f t="shared" si="0"/>
        <v>14628</v>
      </c>
      <c r="H21" s="24"/>
    </row>
    <row r="22" spans="1:8" x14ac:dyDescent="0.2">
      <c r="A22" s="20">
        <v>5</v>
      </c>
      <c r="B22" s="25" t="s">
        <v>33</v>
      </c>
      <c r="C22" s="21"/>
      <c r="D22" s="22"/>
      <c r="E22" s="21"/>
      <c r="F22" s="56"/>
      <c r="G22" s="56">
        <f t="shared" si="0"/>
        <v>0</v>
      </c>
      <c r="H22" s="24"/>
    </row>
    <row r="23" spans="1:8" x14ac:dyDescent="0.2">
      <c r="A23" s="20">
        <v>6</v>
      </c>
      <c r="B23" s="20"/>
      <c r="C23" s="20"/>
      <c r="D23" s="20"/>
      <c r="E23" s="20"/>
      <c r="F23" s="56"/>
      <c r="G23" s="56"/>
      <c r="H23" s="24"/>
    </row>
    <row r="24" spans="1:8" x14ac:dyDescent="0.2">
      <c r="A24" s="20">
        <v>7</v>
      </c>
      <c r="B24" s="20"/>
      <c r="C24" s="20"/>
      <c r="D24" s="20"/>
      <c r="E24" s="20"/>
      <c r="F24" s="56"/>
      <c r="G24" s="56"/>
      <c r="H24" s="24"/>
    </row>
    <row r="25" spans="1:8" x14ac:dyDescent="0.2">
      <c r="A25" s="108" t="s">
        <v>9</v>
      </c>
      <c r="B25" s="109"/>
      <c r="C25" s="27"/>
      <c r="D25" s="27"/>
      <c r="E25" s="27"/>
      <c r="F25" s="57"/>
      <c r="G25" s="57">
        <f>SUM(G18:G24)</f>
        <v>20563.5</v>
      </c>
      <c r="H25" s="8"/>
    </row>
    <row r="26" spans="1:8" x14ac:dyDescent="0.2">
      <c r="A26" s="20"/>
      <c r="B26" s="20" t="s">
        <v>27</v>
      </c>
      <c r="C26" s="20"/>
      <c r="D26" s="20"/>
      <c r="E26" s="20"/>
      <c r="F26" s="56"/>
      <c r="G26" s="56">
        <f>G25*0.05</f>
        <v>1028.175</v>
      </c>
      <c r="H26" s="24"/>
    </row>
    <row r="27" spans="1:8" x14ac:dyDescent="0.2">
      <c r="A27" s="108" t="s">
        <v>10</v>
      </c>
      <c r="B27" s="109"/>
      <c r="C27" s="27"/>
      <c r="D27" s="27"/>
      <c r="E27" s="27"/>
      <c r="F27" s="57"/>
      <c r="G27" s="57">
        <f>G25+G26</f>
        <v>21591.674999999999</v>
      </c>
      <c r="H27" s="8"/>
    </row>
    <row r="29" spans="1:8" x14ac:dyDescent="0.2">
      <c r="A29" s="6"/>
      <c r="B29" s="6"/>
      <c r="C29" s="8"/>
      <c r="D29" s="8"/>
      <c r="E29" s="8"/>
      <c r="F29" s="8"/>
      <c r="G29" s="18"/>
      <c r="H29" s="8"/>
    </row>
    <row r="30" spans="1:8" x14ac:dyDescent="0.2">
      <c r="A30" s="6" t="s">
        <v>25</v>
      </c>
      <c r="B30" s="6"/>
      <c r="C30" s="8"/>
      <c r="D30" s="8"/>
      <c r="E30" s="8"/>
      <c r="F30" s="8"/>
      <c r="G30" s="18"/>
      <c r="H30" s="8"/>
    </row>
    <row r="31" spans="1:8" x14ac:dyDescent="0.2">
      <c r="A31" s="26" t="s">
        <v>4</v>
      </c>
      <c r="B31" s="26"/>
      <c r="C31" s="19" t="s">
        <v>5</v>
      </c>
      <c r="D31" s="19" t="s">
        <v>6</v>
      </c>
      <c r="E31" s="19" t="s">
        <v>7</v>
      </c>
      <c r="F31" s="19" t="s">
        <v>8</v>
      </c>
      <c r="G31" s="19" t="s">
        <v>10</v>
      </c>
      <c r="H31" s="6"/>
    </row>
    <row r="32" spans="1:8" x14ac:dyDescent="0.2">
      <c r="A32" s="20">
        <v>1</v>
      </c>
      <c r="B32" s="20"/>
      <c r="C32" s="21"/>
      <c r="D32" s="22"/>
      <c r="E32" s="21"/>
      <c r="F32" s="23">
        <f>C32*E32</f>
        <v>0</v>
      </c>
      <c r="G32" s="23">
        <f>F32</f>
        <v>0</v>
      </c>
      <c r="H32" s="24"/>
    </row>
    <row r="33" spans="1:8" x14ac:dyDescent="0.2">
      <c r="A33" s="20">
        <v>2</v>
      </c>
      <c r="B33" s="25"/>
      <c r="C33" s="21"/>
      <c r="D33" s="22"/>
      <c r="E33" s="21"/>
      <c r="F33" s="23"/>
      <c r="G33" s="23"/>
      <c r="H33" s="24"/>
    </row>
    <row r="34" spans="1:8" x14ac:dyDescent="0.2">
      <c r="A34" s="20">
        <v>3</v>
      </c>
      <c r="B34" s="20"/>
      <c r="C34" s="21"/>
      <c r="D34" s="22"/>
      <c r="E34" s="21"/>
      <c r="F34" s="23"/>
      <c r="G34" s="20"/>
      <c r="H34" s="24"/>
    </row>
    <row r="35" spans="1:8" x14ac:dyDescent="0.2">
      <c r="A35" s="20">
        <v>4</v>
      </c>
      <c r="B35" s="20"/>
      <c r="C35" s="21"/>
      <c r="D35" s="22"/>
      <c r="E35" s="21"/>
      <c r="F35" s="23"/>
      <c r="G35" s="20"/>
      <c r="H35" s="24"/>
    </row>
    <row r="36" spans="1:8" x14ac:dyDescent="0.2">
      <c r="A36" s="20">
        <v>5</v>
      </c>
      <c r="B36" s="20"/>
      <c r="C36" s="21"/>
      <c r="D36" s="22"/>
      <c r="E36" s="21"/>
      <c r="F36" s="23"/>
      <c r="G36" s="20"/>
      <c r="H36" s="24"/>
    </row>
    <row r="37" spans="1:8" x14ac:dyDescent="0.2">
      <c r="A37" s="20">
        <v>6</v>
      </c>
      <c r="B37" s="20"/>
      <c r="C37" s="21"/>
      <c r="D37" s="22"/>
      <c r="E37" s="21"/>
      <c r="F37" s="23"/>
      <c r="G37" s="20"/>
      <c r="H37" s="24"/>
    </row>
    <row r="38" spans="1:8" x14ac:dyDescent="0.2">
      <c r="A38" s="20">
        <v>7</v>
      </c>
      <c r="B38" s="20"/>
      <c r="C38" s="21"/>
      <c r="D38" s="22"/>
      <c r="E38" s="21"/>
      <c r="F38" s="23"/>
      <c r="G38" s="20"/>
      <c r="H38" s="24"/>
    </row>
    <row r="39" spans="1:8" x14ac:dyDescent="0.2">
      <c r="A39" s="108" t="s">
        <v>10</v>
      </c>
      <c r="B39" s="109"/>
      <c r="C39" s="27"/>
      <c r="D39" s="27"/>
      <c r="E39" s="27"/>
      <c r="F39" s="27"/>
      <c r="G39" s="27">
        <f>SUM(F32:F38)</f>
        <v>0</v>
      </c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 t="s">
        <v>11</v>
      </c>
      <c r="C41" s="8"/>
      <c r="D41" s="8"/>
      <c r="E41" s="8"/>
      <c r="F41" s="8"/>
      <c r="G41" s="8"/>
      <c r="H41" s="8"/>
    </row>
    <row r="42" spans="1:8" x14ac:dyDescent="0.2">
      <c r="A42" s="8"/>
      <c r="B42" s="8" t="s">
        <v>12</v>
      </c>
      <c r="C42" s="8"/>
      <c r="D42" s="8"/>
      <c r="E42" s="8"/>
      <c r="F42" s="8"/>
      <c r="G42" s="8"/>
      <c r="H42" s="8"/>
    </row>
    <row r="43" spans="1:8" x14ac:dyDescent="0.2">
      <c r="A43" s="8"/>
      <c r="B43" s="8" t="s">
        <v>13</v>
      </c>
      <c r="C43" s="8"/>
      <c r="D43" s="8"/>
      <c r="E43" s="8"/>
      <c r="F43" s="8"/>
      <c r="G43" s="8"/>
      <c r="H43" s="8"/>
    </row>
    <row r="44" spans="1:8" x14ac:dyDescent="0.2">
      <c r="A44" s="8"/>
      <c r="B44" s="8" t="s">
        <v>14</v>
      </c>
      <c r="C44" s="8"/>
      <c r="D44" s="8"/>
      <c r="E44" s="8"/>
      <c r="F44" s="8"/>
      <c r="G44" s="8"/>
      <c r="H44" s="8"/>
    </row>
    <row r="45" spans="1:8" x14ac:dyDescent="0.2">
      <c r="A45" s="8"/>
      <c r="B45" s="8" t="s">
        <v>15</v>
      </c>
      <c r="C45" s="8"/>
      <c r="D45" s="8"/>
      <c r="E45" s="8"/>
      <c r="F45" s="8"/>
      <c r="G45" s="8"/>
      <c r="H45" s="8"/>
    </row>
    <row r="46" spans="1:8" x14ac:dyDescent="0.2">
      <c r="A46" s="8"/>
      <c r="B46" s="8" t="s">
        <v>16</v>
      </c>
      <c r="C46" s="8"/>
      <c r="D46" s="8"/>
      <c r="E46" s="8"/>
      <c r="F46" s="8"/>
      <c r="G46" s="8"/>
      <c r="H46" s="8"/>
    </row>
    <row r="47" spans="1:8" x14ac:dyDescent="0.2">
      <c r="A47" s="8"/>
      <c r="B47" s="8" t="s">
        <v>17</v>
      </c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</sheetData>
  <mergeCells count="3">
    <mergeCell ref="A25:B25"/>
    <mergeCell ref="A27:B27"/>
    <mergeCell ref="A39:B39"/>
  </mergeCells>
  <pageMargins left="0.7" right="0.7" top="0.75" bottom="0.75" header="0.3" footer="0.3"/>
  <pageSetup scale="9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BA73-B937-455B-9951-E098503A94FD}">
  <sheetPr>
    <pageSetUpPr fitToPage="1"/>
  </sheetPr>
  <dimension ref="A1:H63"/>
  <sheetViews>
    <sheetView topLeftCell="A4" workbookViewId="0">
      <selection activeCell="F32" sqref="F32:G39"/>
    </sheetView>
  </sheetViews>
  <sheetFormatPr defaultRowHeight="12.75" x14ac:dyDescent="0.2"/>
  <cols>
    <col min="1" max="1" width="11.140625" customWidth="1"/>
    <col min="2" max="2" width="32.5703125" customWidth="1"/>
    <col min="3" max="3" width="10.85546875" customWidth="1"/>
    <col min="5" max="5" width="9.5703125" bestFit="1" customWidth="1"/>
    <col min="6" max="6" width="11.140625" customWidth="1"/>
    <col min="7" max="7" width="12.5703125" customWidth="1"/>
    <col min="256" max="256" width="11.140625" customWidth="1"/>
    <col min="257" max="257" width="32.5703125" customWidth="1"/>
    <col min="258" max="258" width="10.85546875" customWidth="1"/>
    <col min="260" max="260" width="9.5703125" bestFit="1" customWidth="1"/>
    <col min="261" max="261" width="11.140625" customWidth="1"/>
    <col min="262" max="263" width="12.5703125" customWidth="1"/>
    <col min="512" max="512" width="11.140625" customWidth="1"/>
    <col min="513" max="513" width="32.5703125" customWidth="1"/>
    <col min="514" max="514" width="10.85546875" customWidth="1"/>
    <col min="516" max="516" width="9.5703125" bestFit="1" customWidth="1"/>
    <col min="517" max="517" width="11.140625" customWidth="1"/>
    <col min="518" max="519" width="12.5703125" customWidth="1"/>
    <col min="768" max="768" width="11.140625" customWidth="1"/>
    <col min="769" max="769" width="32.5703125" customWidth="1"/>
    <col min="770" max="770" width="10.85546875" customWidth="1"/>
    <col min="772" max="772" width="9.5703125" bestFit="1" customWidth="1"/>
    <col min="773" max="773" width="11.140625" customWidth="1"/>
    <col min="774" max="775" width="12.5703125" customWidth="1"/>
    <col min="1024" max="1024" width="11.140625" customWidth="1"/>
    <col min="1025" max="1025" width="32.5703125" customWidth="1"/>
    <col min="1026" max="1026" width="10.85546875" customWidth="1"/>
    <col min="1028" max="1028" width="9.5703125" bestFit="1" customWidth="1"/>
    <col min="1029" max="1029" width="11.140625" customWidth="1"/>
    <col min="1030" max="1031" width="12.5703125" customWidth="1"/>
    <col min="1280" max="1280" width="11.140625" customWidth="1"/>
    <col min="1281" max="1281" width="32.5703125" customWidth="1"/>
    <col min="1282" max="1282" width="10.85546875" customWidth="1"/>
    <col min="1284" max="1284" width="9.5703125" bestFit="1" customWidth="1"/>
    <col min="1285" max="1285" width="11.140625" customWidth="1"/>
    <col min="1286" max="1287" width="12.5703125" customWidth="1"/>
    <col min="1536" max="1536" width="11.140625" customWidth="1"/>
    <col min="1537" max="1537" width="32.5703125" customWidth="1"/>
    <col min="1538" max="1538" width="10.85546875" customWidth="1"/>
    <col min="1540" max="1540" width="9.5703125" bestFit="1" customWidth="1"/>
    <col min="1541" max="1541" width="11.140625" customWidth="1"/>
    <col min="1542" max="1543" width="12.5703125" customWidth="1"/>
    <col min="1792" max="1792" width="11.140625" customWidth="1"/>
    <col min="1793" max="1793" width="32.5703125" customWidth="1"/>
    <col min="1794" max="1794" width="10.85546875" customWidth="1"/>
    <col min="1796" max="1796" width="9.5703125" bestFit="1" customWidth="1"/>
    <col min="1797" max="1797" width="11.140625" customWidth="1"/>
    <col min="1798" max="1799" width="12.5703125" customWidth="1"/>
    <col min="2048" max="2048" width="11.140625" customWidth="1"/>
    <col min="2049" max="2049" width="32.5703125" customWidth="1"/>
    <col min="2050" max="2050" width="10.85546875" customWidth="1"/>
    <col min="2052" max="2052" width="9.5703125" bestFit="1" customWidth="1"/>
    <col min="2053" max="2053" width="11.140625" customWidth="1"/>
    <col min="2054" max="2055" width="12.5703125" customWidth="1"/>
    <col min="2304" max="2304" width="11.140625" customWidth="1"/>
    <col min="2305" max="2305" width="32.5703125" customWidth="1"/>
    <col min="2306" max="2306" width="10.85546875" customWidth="1"/>
    <col min="2308" max="2308" width="9.5703125" bestFit="1" customWidth="1"/>
    <col min="2309" max="2309" width="11.140625" customWidth="1"/>
    <col min="2310" max="2311" width="12.5703125" customWidth="1"/>
    <col min="2560" max="2560" width="11.140625" customWidth="1"/>
    <col min="2561" max="2561" width="32.5703125" customWidth="1"/>
    <col min="2562" max="2562" width="10.85546875" customWidth="1"/>
    <col min="2564" max="2564" width="9.5703125" bestFit="1" customWidth="1"/>
    <col min="2565" max="2565" width="11.140625" customWidth="1"/>
    <col min="2566" max="2567" width="12.5703125" customWidth="1"/>
    <col min="2816" max="2816" width="11.140625" customWidth="1"/>
    <col min="2817" max="2817" width="32.5703125" customWidth="1"/>
    <col min="2818" max="2818" width="10.85546875" customWidth="1"/>
    <col min="2820" max="2820" width="9.5703125" bestFit="1" customWidth="1"/>
    <col min="2821" max="2821" width="11.140625" customWidth="1"/>
    <col min="2822" max="2823" width="12.5703125" customWidth="1"/>
    <col min="3072" max="3072" width="11.140625" customWidth="1"/>
    <col min="3073" max="3073" width="32.5703125" customWidth="1"/>
    <col min="3074" max="3074" width="10.85546875" customWidth="1"/>
    <col min="3076" max="3076" width="9.5703125" bestFit="1" customWidth="1"/>
    <col min="3077" max="3077" width="11.140625" customWidth="1"/>
    <col min="3078" max="3079" width="12.5703125" customWidth="1"/>
    <col min="3328" max="3328" width="11.140625" customWidth="1"/>
    <col min="3329" max="3329" width="32.5703125" customWidth="1"/>
    <col min="3330" max="3330" width="10.85546875" customWidth="1"/>
    <col min="3332" max="3332" width="9.5703125" bestFit="1" customWidth="1"/>
    <col min="3333" max="3333" width="11.140625" customWidth="1"/>
    <col min="3334" max="3335" width="12.5703125" customWidth="1"/>
    <col min="3584" max="3584" width="11.140625" customWidth="1"/>
    <col min="3585" max="3585" width="32.5703125" customWidth="1"/>
    <col min="3586" max="3586" width="10.85546875" customWidth="1"/>
    <col min="3588" max="3588" width="9.5703125" bestFit="1" customWidth="1"/>
    <col min="3589" max="3589" width="11.140625" customWidth="1"/>
    <col min="3590" max="3591" width="12.5703125" customWidth="1"/>
    <col min="3840" max="3840" width="11.140625" customWidth="1"/>
    <col min="3841" max="3841" width="32.5703125" customWidth="1"/>
    <col min="3842" max="3842" width="10.85546875" customWidth="1"/>
    <col min="3844" max="3844" width="9.5703125" bestFit="1" customWidth="1"/>
    <col min="3845" max="3845" width="11.140625" customWidth="1"/>
    <col min="3846" max="3847" width="12.5703125" customWidth="1"/>
    <col min="4096" max="4096" width="11.140625" customWidth="1"/>
    <col min="4097" max="4097" width="32.5703125" customWidth="1"/>
    <col min="4098" max="4098" width="10.85546875" customWidth="1"/>
    <col min="4100" max="4100" width="9.5703125" bestFit="1" customWidth="1"/>
    <col min="4101" max="4101" width="11.140625" customWidth="1"/>
    <col min="4102" max="4103" width="12.5703125" customWidth="1"/>
    <col min="4352" max="4352" width="11.140625" customWidth="1"/>
    <col min="4353" max="4353" width="32.5703125" customWidth="1"/>
    <col min="4354" max="4354" width="10.85546875" customWidth="1"/>
    <col min="4356" max="4356" width="9.5703125" bestFit="1" customWidth="1"/>
    <col min="4357" max="4357" width="11.140625" customWidth="1"/>
    <col min="4358" max="4359" width="12.5703125" customWidth="1"/>
    <col min="4608" max="4608" width="11.140625" customWidth="1"/>
    <col min="4609" max="4609" width="32.5703125" customWidth="1"/>
    <col min="4610" max="4610" width="10.85546875" customWidth="1"/>
    <col min="4612" max="4612" width="9.5703125" bestFit="1" customWidth="1"/>
    <col min="4613" max="4613" width="11.140625" customWidth="1"/>
    <col min="4614" max="4615" width="12.5703125" customWidth="1"/>
    <col min="4864" max="4864" width="11.140625" customWidth="1"/>
    <col min="4865" max="4865" width="32.5703125" customWidth="1"/>
    <col min="4866" max="4866" width="10.85546875" customWidth="1"/>
    <col min="4868" max="4868" width="9.5703125" bestFit="1" customWidth="1"/>
    <col min="4869" max="4869" width="11.140625" customWidth="1"/>
    <col min="4870" max="4871" width="12.5703125" customWidth="1"/>
    <col min="5120" max="5120" width="11.140625" customWidth="1"/>
    <col min="5121" max="5121" width="32.5703125" customWidth="1"/>
    <col min="5122" max="5122" width="10.85546875" customWidth="1"/>
    <col min="5124" max="5124" width="9.5703125" bestFit="1" customWidth="1"/>
    <col min="5125" max="5125" width="11.140625" customWidth="1"/>
    <col min="5126" max="5127" width="12.5703125" customWidth="1"/>
    <col min="5376" max="5376" width="11.140625" customWidth="1"/>
    <col min="5377" max="5377" width="32.5703125" customWidth="1"/>
    <col min="5378" max="5378" width="10.85546875" customWidth="1"/>
    <col min="5380" max="5380" width="9.5703125" bestFit="1" customWidth="1"/>
    <col min="5381" max="5381" width="11.140625" customWidth="1"/>
    <col min="5382" max="5383" width="12.5703125" customWidth="1"/>
    <col min="5632" max="5632" width="11.140625" customWidth="1"/>
    <col min="5633" max="5633" width="32.5703125" customWidth="1"/>
    <col min="5634" max="5634" width="10.85546875" customWidth="1"/>
    <col min="5636" max="5636" width="9.5703125" bestFit="1" customWidth="1"/>
    <col min="5637" max="5637" width="11.140625" customWidth="1"/>
    <col min="5638" max="5639" width="12.5703125" customWidth="1"/>
    <col min="5888" max="5888" width="11.140625" customWidth="1"/>
    <col min="5889" max="5889" width="32.5703125" customWidth="1"/>
    <col min="5890" max="5890" width="10.85546875" customWidth="1"/>
    <col min="5892" max="5892" width="9.5703125" bestFit="1" customWidth="1"/>
    <col min="5893" max="5893" width="11.140625" customWidth="1"/>
    <col min="5894" max="5895" width="12.5703125" customWidth="1"/>
    <col min="6144" max="6144" width="11.140625" customWidth="1"/>
    <col min="6145" max="6145" width="32.5703125" customWidth="1"/>
    <col min="6146" max="6146" width="10.85546875" customWidth="1"/>
    <col min="6148" max="6148" width="9.5703125" bestFit="1" customWidth="1"/>
    <col min="6149" max="6149" width="11.140625" customWidth="1"/>
    <col min="6150" max="6151" width="12.5703125" customWidth="1"/>
    <col min="6400" max="6400" width="11.140625" customWidth="1"/>
    <col min="6401" max="6401" width="32.5703125" customWidth="1"/>
    <col min="6402" max="6402" width="10.85546875" customWidth="1"/>
    <col min="6404" max="6404" width="9.5703125" bestFit="1" customWidth="1"/>
    <col min="6405" max="6405" width="11.140625" customWidth="1"/>
    <col min="6406" max="6407" width="12.5703125" customWidth="1"/>
    <col min="6656" max="6656" width="11.140625" customWidth="1"/>
    <col min="6657" max="6657" width="32.5703125" customWidth="1"/>
    <col min="6658" max="6658" width="10.85546875" customWidth="1"/>
    <col min="6660" max="6660" width="9.5703125" bestFit="1" customWidth="1"/>
    <col min="6661" max="6661" width="11.140625" customWidth="1"/>
    <col min="6662" max="6663" width="12.5703125" customWidth="1"/>
    <col min="6912" max="6912" width="11.140625" customWidth="1"/>
    <col min="6913" max="6913" width="32.5703125" customWidth="1"/>
    <col min="6914" max="6914" width="10.85546875" customWidth="1"/>
    <col min="6916" max="6916" width="9.5703125" bestFit="1" customWidth="1"/>
    <col min="6917" max="6917" width="11.140625" customWidth="1"/>
    <col min="6918" max="6919" width="12.5703125" customWidth="1"/>
    <col min="7168" max="7168" width="11.140625" customWidth="1"/>
    <col min="7169" max="7169" width="32.5703125" customWidth="1"/>
    <col min="7170" max="7170" width="10.85546875" customWidth="1"/>
    <col min="7172" max="7172" width="9.5703125" bestFit="1" customWidth="1"/>
    <col min="7173" max="7173" width="11.140625" customWidth="1"/>
    <col min="7174" max="7175" width="12.5703125" customWidth="1"/>
    <col min="7424" max="7424" width="11.140625" customWidth="1"/>
    <col min="7425" max="7425" width="32.5703125" customWidth="1"/>
    <col min="7426" max="7426" width="10.85546875" customWidth="1"/>
    <col min="7428" max="7428" width="9.5703125" bestFit="1" customWidth="1"/>
    <col min="7429" max="7429" width="11.140625" customWidth="1"/>
    <col min="7430" max="7431" width="12.5703125" customWidth="1"/>
    <col min="7680" max="7680" width="11.140625" customWidth="1"/>
    <col min="7681" max="7681" width="32.5703125" customWidth="1"/>
    <col min="7682" max="7682" width="10.85546875" customWidth="1"/>
    <col min="7684" max="7684" width="9.5703125" bestFit="1" customWidth="1"/>
    <col min="7685" max="7685" width="11.140625" customWidth="1"/>
    <col min="7686" max="7687" width="12.5703125" customWidth="1"/>
    <col min="7936" max="7936" width="11.140625" customWidth="1"/>
    <col min="7937" max="7937" width="32.5703125" customWidth="1"/>
    <col min="7938" max="7938" width="10.85546875" customWidth="1"/>
    <col min="7940" max="7940" width="9.5703125" bestFit="1" customWidth="1"/>
    <col min="7941" max="7941" width="11.140625" customWidth="1"/>
    <col min="7942" max="7943" width="12.5703125" customWidth="1"/>
    <col min="8192" max="8192" width="11.140625" customWidth="1"/>
    <col min="8193" max="8193" width="32.5703125" customWidth="1"/>
    <col min="8194" max="8194" width="10.85546875" customWidth="1"/>
    <col min="8196" max="8196" width="9.5703125" bestFit="1" customWidth="1"/>
    <col min="8197" max="8197" width="11.140625" customWidth="1"/>
    <col min="8198" max="8199" width="12.5703125" customWidth="1"/>
    <col min="8448" max="8448" width="11.140625" customWidth="1"/>
    <col min="8449" max="8449" width="32.5703125" customWidth="1"/>
    <col min="8450" max="8450" width="10.85546875" customWidth="1"/>
    <col min="8452" max="8452" width="9.5703125" bestFit="1" customWidth="1"/>
    <col min="8453" max="8453" width="11.140625" customWidth="1"/>
    <col min="8454" max="8455" width="12.5703125" customWidth="1"/>
    <col min="8704" max="8704" width="11.140625" customWidth="1"/>
    <col min="8705" max="8705" width="32.5703125" customWidth="1"/>
    <col min="8706" max="8706" width="10.85546875" customWidth="1"/>
    <col min="8708" max="8708" width="9.5703125" bestFit="1" customWidth="1"/>
    <col min="8709" max="8709" width="11.140625" customWidth="1"/>
    <col min="8710" max="8711" width="12.5703125" customWidth="1"/>
    <col min="8960" max="8960" width="11.140625" customWidth="1"/>
    <col min="8961" max="8961" width="32.5703125" customWidth="1"/>
    <col min="8962" max="8962" width="10.85546875" customWidth="1"/>
    <col min="8964" max="8964" width="9.5703125" bestFit="1" customWidth="1"/>
    <col min="8965" max="8965" width="11.140625" customWidth="1"/>
    <col min="8966" max="8967" width="12.5703125" customWidth="1"/>
    <col min="9216" max="9216" width="11.140625" customWidth="1"/>
    <col min="9217" max="9217" width="32.5703125" customWidth="1"/>
    <col min="9218" max="9218" width="10.85546875" customWidth="1"/>
    <col min="9220" max="9220" width="9.5703125" bestFit="1" customWidth="1"/>
    <col min="9221" max="9221" width="11.140625" customWidth="1"/>
    <col min="9222" max="9223" width="12.5703125" customWidth="1"/>
    <col min="9472" max="9472" width="11.140625" customWidth="1"/>
    <col min="9473" max="9473" width="32.5703125" customWidth="1"/>
    <col min="9474" max="9474" width="10.85546875" customWidth="1"/>
    <col min="9476" max="9476" width="9.5703125" bestFit="1" customWidth="1"/>
    <col min="9477" max="9477" width="11.140625" customWidth="1"/>
    <col min="9478" max="9479" width="12.5703125" customWidth="1"/>
    <col min="9728" max="9728" width="11.140625" customWidth="1"/>
    <col min="9729" max="9729" width="32.5703125" customWidth="1"/>
    <col min="9730" max="9730" width="10.85546875" customWidth="1"/>
    <col min="9732" max="9732" width="9.5703125" bestFit="1" customWidth="1"/>
    <col min="9733" max="9733" width="11.140625" customWidth="1"/>
    <col min="9734" max="9735" width="12.5703125" customWidth="1"/>
    <col min="9984" max="9984" width="11.140625" customWidth="1"/>
    <col min="9985" max="9985" width="32.5703125" customWidth="1"/>
    <col min="9986" max="9986" width="10.85546875" customWidth="1"/>
    <col min="9988" max="9988" width="9.5703125" bestFit="1" customWidth="1"/>
    <col min="9989" max="9989" width="11.140625" customWidth="1"/>
    <col min="9990" max="9991" width="12.5703125" customWidth="1"/>
    <col min="10240" max="10240" width="11.140625" customWidth="1"/>
    <col min="10241" max="10241" width="32.5703125" customWidth="1"/>
    <col min="10242" max="10242" width="10.85546875" customWidth="1"/>
    <col min="10244" max="10244" width="9.5703125" bestFit="1" customWidth="1"/>
    <col min="10245" max="10245" width="11.140625" customWidth="1"/>
    <col min="10246" max="10247" width="12.5703125" customWidth="1"/>
    <col min="10496" max="10496" width="11.140625" customWidth="1"/>
    <col min="10497" max="10497" width="32.5703125" customWidth="1"/>
    <col min="10498" max="10498" width="10.85546875" customWidth="1"/>
    <col min="10500" max="10500" width="9.5703125" bestFit="1" customWidth="1"/>
    <col min="10501" max="10501" width="11.140625" customWidth="1"/>
    <col min="10502" max="10503" width="12.5703125" customWidth="1"/>
    <col min="10752" max="10752" width="11.140625" customWidth="1"/>
    <col min="10753" max="10753" width="32.5703125" customWidth="1"/>
    <col min="10754" max="10754" width="10.85546875" customWidth="1"/>
    <col min="10756" max="10756" width="9.5703125" bestFit="1" customWidth="1"/>
    <col min="10757" max="10757" width="11.140625" customWidth="1"/>
    <col min="10758" max="10759" width="12.5703125" customWidth="1"/>
    <col min="11008" max="11008" width="11.140625" customWidth="1"/>
    <col min="11009" max="11009" width="32.5703125" customWidth="1"/>
    <col min="11010" max="11010" width="10.85546875" customWidth="1"/>
    <col min="11012" max="11012" width="9.5703125" bestFit="1" customWidth="1"/>
    <col min="11013" max="11013" width="11.140625" customWidth="1"/>
    <col min="11014" max="11015" width="12.5703125" customWidth="1"/>
    <col min="11264" max="11264" width="11.140625" customWidth="1"/>
    <col min="11265" max="11265" width="32.5703125" customWidth="1"/>
    <col min="11266" max="11266" width="10.85546875" customWidth="1"/>
    <col min="11268" max="11268" width="9.5703125" bestFit="1" customWidth="1"/>
    <col min="11269" max="11269" width="11.140625" customWidth="1"/>
    <col min="11270" max="11271" width="12.5703125" customWidth="1"/>
    <col min="11520" max="11520" width="11.140625" customWidth="1"/>
    <col min="11521" max="11521" width="32.5703125" customWidth="1"/>
    <col min="11522" max="11522" width="10.85546875" customWidth="1"/>
    <col min="11524" max="11524" width="9.5703125" bestFit="1" customWidth="1"/>
    <col min="11525" max="11525" width="11.140625" customWidth="1"/>
    <col min="11526" max="11527" width="12.5703125" customWidth="1"/>
    <col min="11776" max="11776" width="11.140625" customWidth="1"/>
    <col min="11777" max="11777" width="32.5703125" customWidth="1"/>
    <col min="11778" max="11778" width="10.85546875" customWidth="1"/>
    <col min="11780" max="11780" width="9.5703125" bestFit="1" customWidth="1"/>
    <col min="11781" max="11781" width="11.140625" customWidth="1"/>
    <col min="11782" max="11783" width="12.5703125" customWidth="1"/>
    <col min="12032" max="12032" width="11.140625" customWidth="1"/>
    <col min="12033" max="12033" width="32.5703125" customWidth="1"/>
    <col min="12034" max="12034" width="10.85546875" customWidth="1"/>
    <col min="12036" max="12036" width="9.5703125" bestFit="1" customWidth="1"/>
    <col min="12037" max="12037" width="11.140625" customWidth="1"/>
    <col min="12038" max="12039" width="12.5703125" customWidth="1"/>
    <col min="12288" max="12288" width="11.140625" customWidth="1"/>
    <col min="12289" max="12289" width="32.5703125" customWidth="1"/>
    <col min="12290" max="12290" width="10.85546875" customWidth="1"/>
    <col min="12292" max="12292" width="9.5703125" bestFit="1" customWidth="1"/>
    <col min="12293" max="12293" width="11.140625" customWidth="1"/>
    <col min="12294" max="12295" width="12.5703125" customWidth="1"/>
    <col min="12544" max="12544" width="11.140625" customWidth="1"/>
    <col min="12545" max="12545" width="32.5703125" customWidth="1"/>
    <col min="12546" max="12546" width="10.85546875" customWidth="1"/>
    <col min="12548" max="12548" width="9.5703125" bestFit="1" customWidth="1"/>
    <col min="12549" max="12549" width="11.140625" customWidth="1"/>
    <col min="12550" max="12551" width="12.5703125" customWidth="1"/>
    <col min="12800" max="12800" width="11.140625" customWidth="1"/>
    <col min="12801" max="12801" width="32.5703125" customWidth="1"/>
    <col min="12802" max="12802" width="10.85546875" customWidth="1"/>
    <col min="12804" max="12804" width="9.5703125" bestFit="1" customWidth="1"/>
    <col min="12805" max="12805" width="11.140625" customWidth="1"/>
    <col min="12806" max="12807" width="12.5703125" customWidth="1"/>
    <col min="13056" max="13056" width="11.140625" customWidth="1"/>
    <col min="13057" max="13057" width="32.5703125" customWidth="1"/>
    <col min="13058" max="13058" width="10.85546875" customWidth="1"/>
    <col min="13060" max="13060" width="9.5703125" bestFit="1" customWidth="1"/>
    <col min="13061" max="13061" width="11.140625" customWidth="1"/>
    <col min="13062" max="13063" width="12.5703125" customWidth="1"/>
    <col min="13312" max="13312" width="11.140625" customWidth="1"/>
    <col min="13313" max="13313" width="32.5703125" customWidth="1"/>
    <col min="13314" max="13314" width="10.85546875" customWidth="1"/>
    <col min="13316" max="13316" width="9.5703125" bestFit="1" customWidth="1"/>
    <col min="13317" max="13317" width="11.140625" customWidth="1"/>
    <col min="13318" max="13319" width="12.5703125" customWidth="1"/>
    <col min="13568" max="13568" width="11.140625" customWidth="1"/>
    <col min="13569" max="13569" width="32.5703125" customWidth="1"/>
    <col min="13570" max="13570" width="10.85546875" customWidth="1"/>
    <col min="13572" max="13572" width="9.5703125" bestFit="1" customWidth="1"/>
    <col min="13573" max="13573" width="11.140625" customWidth="1"/>
    <col min="13574" max="13575" width="12.5703125" customWidth="1"/>
    <col min="13824" max="13824" width="11.140625" customWidth="1"/>
    <col min="13825" max="13825" width="32.5703125" customWidth="1"/>
    <col min="13826" max="13826" width="10.85546875" customWidth="1"/>
    <col min="13828" max="13828" width="9.5703125" bestFit="1" customWidth="1"/>
    <col min="13829" max="13829" width="11.140625" customWidth="1"/>
    <col min="13830" max="13831" width="12.5703125" customWidth="1"/>
    <col min="14080" max="14080" width="11.140625" customWidth="1"/>
    <col min="14081" max="14081" width="32.5703125" customWidth="1"/>
    <col min="14082" max="14082" width="10.85546875" customWidth="1"/>
    <col min="14084" max="14084" width="9.5703125" bestFit="1" customWidth="1"/>
    <col min="14085" max="14085" width="11.140625" customWidth="1"/>
    <col min="14086" max="14087" width="12.5703125" customWidth="1"/>
    <col min="14336" max="14336" width="11.140625" customWidth="1"/>
    <col min="14337" max="14337" width="32.5703125" customWidth="1"/>
    <col min="14338" max="14338" width="10.85546875" customWidth="1"/>
    <col min="14340" max="14340" width="9.5703125" bestFit="1" customWidth="1"/>
    <col min="14341" max="14341" width="11.140625" customWidth="1"/>
    <col min="14342" max="14343" width="12.5703125" customWidth="1"/>
    <col min="14592" max="14592" width="11.140625" customWidth="1"/>
    <col min="14593" max="14593" width="32.5703125" customWidth="1"/>
    <col min="14594" max="14594" width="10.85546875" customWidth="1"/>
    <col min="14596" max="14596" width="9.5703125" bestFit="1" customWidth="1"/>
    <col min="14597" max="14597" width="11.140625" customWidth="1"/>
    <col min="14598" max="14599" width="12.5703125" customWidth="1"/>
    <col min="14848" max="14848" width="11.140625" customWidth="1"/>
    <col min="14849" max="14849" width="32.5703125" customWidth="1"/>
    <col min="14850" max="14850" width="10.85546875" customWidth="1"/>
    <col min="14852" max="14852" width="9.5703125" bestFit="1" customWidth="1"/>
    <col min="14853" max="14853" width="11.140625" customWidth="1"/>
    <col min="14854" max="14855" width="12.5703125" customWidth="1"/>
    <col min="15104" max="15104" width="11.140625" customWidth="1"/>
    <col min="15105" max="15105" width="32.5703125" customWidth="1"/>
    <col min="15106" max="15106" width="10.85546875" customWidth="1"/>
    <col min="15108" max="15108" width="9.5703125" bestFit="1" customWidth="1"/>
    <col min="15109" max="15109" width="11.140625" customWidth="1"/>
    <col min="15110" max="15111" width="12.5703125" customWidth="1"/>
    <col min="15360" max="15360" width="11.140625" customWidth="1"/>
    <col min="15361" max="15361" width="32.5703125" customWidth="1"/>
    <col min="15362" max="15362" width="10.85546875" customWidth="1"/>
    <col min="15364" max="15364" width="9.5703125" bestFit="1" customWidth="1"/>
    <col min="15365" max="15365" width="11.140625" customWidth="1"/>
    <col min="15366" max="15367" width="12.5703125" customWidth="1"/>
    <col min="15616" max="15616" width="11.140625" customWidth="1"/>
    <col min="15617" max="15617" width="32.5703125" customWidth="1"/>
    <col min="15618" max="15618" width="10.85546875" customWidth="1"/>
    <col min="15620" max="15620" width="9.5703125" bestFit="1" customWidth="1"/>
    <col min="15621" max="15621" width="11.140625" customWidth="1"/>
    <col min="15622" max="15623" width="12.5703125" customWidth="1"/>
    <col min="15872" max="15872" width="11.140625" customWidth="1"/>
    <col min="15873" max="15873" width="32.5703125" customWidth="1"/>
    <col min="15874" max="15874" width="10.85546875" customWidth="1"/>
    <col min="15876" max="15876" width="9.5703125" bestFit="1" customWidth="1"/>
    <col min="15877" max="15877" width="11.140625" customWidth="1"/>
    <col min="15878" max="15879" width="12.5703125" customWidth="1"/>
    <col min="16128" max="16128" width="11.140625" customWidth="1"/>
    <col min="16129" max="16129" width="32.5703125" customWidth="1"/>
    <col min="16130" max="16130" width="10.85546875" customWidth="1"/>
    <col min="16132" max="16132" width="9.5703125" bestFit="1" customWidth="1"/>
    <col min="16133" max="16133" width="11.140625" customWidth="1"/>
    <col min="16134" max="16135" width="12.5703125" customWidth="1"/>
  </cols>
  <sheetData>
    <row r="1" spans="1:8" x14ac:dyDescent="0.2">
      <c r="A1" s="1"/>
      <c r="B1" s="1"/>
      <c r="C1" s="1"/>
      <c r="D1" s="1"/>
      <c r="E1" s="1"/>
      <c r="F1" s="1"/>
      <c r="G1" s="1"/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A3" s="1"/>
      <c r="B3" s="1"/>
      <c r="C3" s="1"/>
      <c r="D3" s="1"/>
      <c r="E3" s="1"/>
      <c r="F3" s="1"/>
      <c r="G3" s="1"/>
    </row>
    <row r="4" spans="1:8" x14ac:dyDescent="0.2">
      <c r="A4" s="1"/>
      <c r="B4" s="1"/>
      <c r="C4" s="1"/>
      <c r="D4" s="1"/>
      <c r="E4" s="1"/>
      <c r="F4" s="1"/>
      <c r="G4" s="1"/>
    </row>
    <row r="5" spans="1:8" x14ac:dyDescent="0.2">
      <c r="A5" s="1"/>
      <c r="B5" s="1"/>
      <c r="C5" s="1"/>
      <c r="D5" s="1"/>
      <c r="E5" s="1"/>
      <c r="F5" s="1"/>
      <c r="G5" s="1"/>
    </row>
    <row r="6" spans="1:8" ht="15" x14ac:dyDescent="0.25">
      <c r="A6" s="1"/>
      <c r="B6" s="2"/>
      <c r="C6" s="1"/>
      <c r="D6" s="1"/>
      <c r="E6" s="1"/>
      <c r="F6" s="1"/>
      <c r="G6" s="1"/>
    </row>
    <row r="7" spans="1:8" x14ac:dyDescent="0.2">
      <c r="A7" s="1"/>
      <c r="B7" s="3"/>
      <c r="C7" s="1"/>
      <c r="D7" s="1"/>
      <c r="E7" s="1"/>
      <c r="F7" s="1"/>
      <c r="G7" s="1" t="s">
        <v>29</v>
      </c>
    </row>
    <row r="8" spans="1:8" x14ac:dyDescent="0.2">
      <c r="A8" s="4"/>
      <c r="B8" s="5"/>
      <c r="C8" s="4"/>
      <c r="D8" s="4"/>
      <c r="E8" s="4"/>
      <c r="F8" s="4"/>
      <c r="G8" s="4"/>
      <c r="H8" s="6"/>
    </row>
    <row r="9" spans="1:8" x14ac:dyDescent="0.2">
      <c r="A9" s="6"/>
      <c r="B9" s="7" t="s">
        <v>0</v>
      </c>
      <c r="C9" s="8"/>
      <c r="D9" s="8"/>
      <c r="E9" s="8"/>
      <c r="F9" s="8"/>
      <c r="G9" s="9">
        <v>20007</v>
      </c>
      <c r="H9" s="8"/>
    </row>
    <row r="10" spans="1:8" x14ac:dyDescent="0.2">
      <c r="A10" s="10" t="s">
        <v>1</v>
      </c>
      <c r="B10" s="6"/>
      <c r="C10" s="8"/>
      <c r="D10" s="8"/>
      <c r="E10" s="8"/>
      <c r="F10" s="8"/>
      <c r="G10" s="11">
        <v>44187</v>
      </c>
      <c r="H10" s="8"/>
    </row>
    <row r="11" spans="1:8" x14ac:dyDescent="0.2">
      <c r="A11" s="10"/>
      <c r="B11" s="6"/>
      <c r="C11" s="8"/>
      <c r="D11" s="8"/>
      <c r="E11" s="8"/>
      <c r="F11" s="8"/>
      <c r="G11" s="11"/>
      <c r="H11" s="8"/>
    </row>
    <row r="12" spans="1:8" x14ac:dyDescent="0.2">
      <c r="A12" s="6"/>
      <c r="B12" s="8"/>
      <c r="C12" s="8"/>
      <c r="D12" s="8"/>
      <c r="E12" s="8"/>
      <c r="F12" s="8"/>
      <c r="G12" s="9" t="s">
        <v>28</v>
      </c>
      <c r="H12" s="8"/>
    </row>
    <row r="13" spans="1:8" ht="13.5" thickBot="1" x14ac:dyDescent="0.25">
      <c r="A13" s="12" t="s">
        <v>2</v>
      </c>
      <c r="B13" s="12" t="s">
        <v>18</v>
      </c>
      <c r="C13" s="13"/>
      <c r="D13" s="13"/>
      <c r="E13" s="13"/>
      <c r="F13" s="13"/>
      <c r="G13" s="14"/>
      <c r="H13" s="13"/>
    </row>
    <row r="14" spans="1:8" ht="13.5" thickBot="1" x14ac:dyDescent="0.25">
      <c r="A14" s="15" t="s">
        <v>35</v>
      </c>
      <c r="B14" s="16" t="s">
        <v>36</v>
      </c>
      <c r="C14" s="16"/>
      <c r="D14" s="16"/>
      <c r="E14" s="16"/>
      <c r="F14" s="16"/>
      <c r="G14" s="17"/>
      <c r="H14" s="8"/>
    </row>
    <row r="15" spans="1:8" x14ac:dyDescent="0.2">
      <c r="A15" s="6"/>
      <c r="B15" s="6"/>
      <c r="C15" s="8"/>
      <c r="D15" s="8"/>
      <c r="E15" s="8"/>
      <c r="F15" s="8"/>
      <c r="G15" s="18"/>
      <c r="H15" s="8"/>
    </row>
    <row r="16" spans="1:8" x14ac:dyDescent="0.2">
      <c r="A16" s="6" t="s">
        <v>3</v>
      </c>
      <c r="B16" s="6"/>
      <c r="C16" s="8"/>
      <c r="D16" s="8"/>
      <c r="E16" s="8"/>
      <c r="F16" s="8"/>
      <c r="G16" s="18"/>
      <c r="H16" s="8"/>
    </row>
    <row r="17" spans="1:8" x14ac:dyDescent="0.2">
      <c r="A17" s="26" t="s">
        <v>4</v>
      </c>
      <c r="B17" s="26"/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10</v>
      </c>
      <c r="H17" s="6"/>
    </row>
    <row r="18" spans="1:8" x14ac:dyDescent="0.2">
      <c r="A18" s="20">
        <v>1</v>
      </c>
      <c r="B18" s="20" t="s">
        <v>22</v>
      </c>
      <c r="C18" s="21"/>
      <c r="D18" s="22"/>
      <c r="E18" s="21"/>
      <c r="F18" s="56">
        <v>6370</v>
      </c>
      <c r="G18" s="56">
        <f>F18</f>
        <v>6370</v>
      </c>
      <c r="H18" s="24"/>
    </row>
    <row r="19" spans="1:8" x14ac:dyDescent="0.2">
      <c r="A19" s="20">
        <v>2</v>
      </c>
      <c r="B19" s="20" t="s">
        <v>23</v>
      </c>
      <c r="C19" s="21"/>
      <c r="D19" s="22"/>
      <c r="E19" s="21"/>
      <c r="F19" s="56">
        <v>-1444.95</v>
      </c>
      <c r="G19" s="56">
        <f t="shared" ref="G19:G21" si="0">F19</f>
        <v>-1444.95</v>
      </c>
      <c r="H19" s="24"/>
    </row>
    <row r="20" spans="1:8" x14ac:dyDescent="0.2">
      <c r="A20" s="20">
        <v>3</v>
      </c>
      <c r="B20" s="20" t="s">
        <v>24</v>
      </c>
      <c r="C20" s="21"/>
      <c r="D20" s="22"/>
      <c r="E20" s="21"/>
      <c r="F20" s="56">
        <v>2984.25</v>
      </c>
      <c r="G20" s="56">
        <f t="shared" si="0"/>
        <v>2984.25</v>
      </c>
      <c r="H20" s="24"/>
    </row>
    <row r="21" spans="1:8" x14ac:dyDescent="0.2">
      <c r="A21" s="20">
        <v>4</v>
      </c>
      <c r="B21" s="20" t="s">
        <v>26</v>
      </c>
      <c r="C21" s="21"/>
      <c r="D21" s="22"/>
      <c r="E21" s="21"/>
      <c r="F21" s="56">
        <v>2547.7399999999998</v>
      </c>
      <c r="G21" s="56">
        <f t="shared" si="0"/>
        <v>2547.7399999999998</v>
      </c>
      <c r="H21" s="24"/>
    </row>
    <row r="22" spans="1:8" x14ac:dyDescent="0.2">
      <c r="A22" s="20">
        <v>5</v>
      </c>
      <c r="B22" s="25"/>
      <c r="C22" s="21"/>
      <c r="D22" s="22"/>
      <c r="E22" s="21"/>
      <c r="F22" s="56"/>
      <c r="G22" s="56"/>
      <c r="H22" s="24"/>
    </row>
    <row r="23" spans="1:8" x14ac:dyDescent="0.2">
      <c r="A23" s="20">
        <v>6</v>
      </c>
      <c r="B23" s="20"/>
      <c r="C23" s="20"/>
      <c r="D23" s="20"/>
      <c r="E23" s="20"/>
      <c r="F23" s="56"/>
      <c r="G23" s="56"/>
      <c r="H23" s="24"/>
    </row>
    <row r="24" spans="1:8" x14ac:dyDescent="0.2">
      <c r="A24" s="20">
        <v>7</v>
      </c>
      <c r="B24" s="20"/>
      <c r="C24" s="20"/>
      <c r="D24" s="20"/>
      <c r="E24" s="20"/>
      <c r="F24" s="56"/>
      <c r="G24" s="56"/>
      <c r="H24" s="24"/>
    </row>
    <row r="25" spans="1:8" x14ac:dyDescent="0.2">
      <c r="A25" s="108" t="s">
        <v>9</v>
      </c>
      <c r="B25" s="109"/>
      <c r="C25" s="27"/>
      <c r="D25" s="27"/>
      <c r="E25" s="27"/>
      <c r="F25" s="57"/>
      <c r="G25" s="57">
        <f>SUM(G18:G24)</f>
        <v>10457.040000000001</v>
      </c>
      <c r="H25" s="8"/>
    </row>
    <row r="26" spans="1:8" x14ac:dyDescent="0.2">
      <c r="A26" s="20"/>
      <c r="B26" s="20" t="s">
        <v>27</v>
      </c>
      <c r="C26" s="20"/>
      <c r="D26" s="20"/>
      <c r="E26" s="20"/>
      <c r="F26" s="56"/>
      <c r="G26" s="56">
        <f>G25*0.05</f>
        <v>522.85200000000009</v>
      </c>
      <c r="H26" s="24"/>
    </row>
    <row r="27" spans="1:8" x14ac:dyDescent="0.2">
      <c r="A27" s="108" t="s">
        <v>10</v>
      </c>
      <c r="B27" s="109"/>
      <c r="C27" s="27"/>
      <c r="D27" s="27"/>
      <c r="E27" s="27"/>
      <c r="F27" s="57"/>
      <c r="G27" s="57">
        <f>G25+G26</f>
        <v>10979.892000000002</v>
      </c>
      <c r="H27" s="8"/>
    </row>
    <row r="29" spans="1:8" x14ac:dyDescent="0.2">
      <c r="A29" s="6"/>
      <c r="B29" s="6"/>
      <c r="C29" s="8"/>
      <c r="D29" s="8"/>
      <c r="E29" s="8"/>
      <c r="F29" s="8"/>
      <c r="G29" s="18"/>
      <c r="H29" s="8"/>
    </row>
    <row r="30" spans="1:8" x14ac:dyDescent="0.2">
      <c r="A30" s="6" t="s">
        <v>25</v>
      </c>
      <c r="B30" s="6"/>
      <c r="C30" s="8"/>
      <c r="D30" s="8"/>
      <c r="E30" s="8"/>
      <c r="F30" s="8"/>
      <c r="G30" s="18"/>
      <c r="H30" s="8"/>
    </row>
    <row r="31" spans="1:8" x14ac:dyDescent="0.2">
      <c r="A31" s="26" t="s">
        <v>4</v>
      </c>
      <c r="B31" s="26"/>
      <c r="C31" s="19" t="s">
        <v>5</v>
      </c>
      <c r="D31" s="19" t="s">
        <v>6</v>
      </c>
      <c r="E31" s="19" t="s">
        <v>7</v>
      </c>
      <c r="F31" s="19" t="s">
        <v>8</v>
      </c>
      <c r="G31" s="19" t="s">
        <v>10</v>
      </c>
      <c r="H31" s="6"/>
    </row>
    <row r="32" spans="1:8" ht="25.5" x14ac:dyDescent="0.2">
      <c r="A32" s="20">
        <v>1</v>
      </c>
      <c r="B32" s="20" t="s">
        <v>20</v>
      </c>
      <c r="C32" s="21">
        <f>2.5+13-1.6</f>
        <v>13.9</v>
      </c>
      <c r="D32" s="22" t="s">
        <v>19</v>
      </c>
      <c r="E32" s="21">
        <f>131+8.65</f>
        <v>139.65</v>
      </c>
      <c r="F32" s="56">
        <f>C32*E32</f>
        <v>1941.1350000000002</v>
      </c>
      <c r="G32" s="56">
        <f>F32</f>
        <v>1941.1350000000002</v>
      </c>
      <c r="H32" s="24"/>
    </row>
    <row r="33" spans="1:8" ht="25.5" x14ac:dyDescent="0.2">
      <c r="A33" s="20">
        <v>2</v>
      </c>
      <c r="B33" s="25" t="s">
        <v>21</v>
      </c>
      <c r="C33" s="21">
        <v>4</v>
      </c>
      <c r="D33" s="22" t="s">
        <v>19</v>
      </c>
      <c r="E33" s="21">
        <f>151.65</f>
        <v>151.65</v>
      </c>
      <c r="F33" s="56">
        <f>C33*E33</f>
        <v>606.6</v>
      </c>
      <c r="G33" s="56">
        <f>F33</f>
        <v>606.6</v>
      </c>
      <c r="H33" s="24"/>
    </row>
    <row r="34" spans="1:8" x14ac:dyDescent="0.2">
      <c r="A34" s="20">
        <v>3</v>
      </c>
      <c r="B34" s="20"/>
      <c r="C34" s="21"/>
      <c r="D34" s="22"/>
      <c r="E34" s="21"/>
      <c r="F34" s="56"/>
      <c r="G34" s="56"/>
      <c r="H34" s="24"/>
    </row>
    <row r="35" spans="1:8" x14ac:dyDescent="0.2">
      <c r="A35" s="20">
        <v>4</v>
      </c>
      <c r="B35" s="20"/>
      <c r="C35" s="21"/>
      <c r="D35" s="22"/>
      <c r="E35" s="21"/>
      <c r="F35" s="56"/>
      <c r="G35" s="56"/>
      <c r="H35" s="24"/>
    </row>
    <row r="36" spans="1:8" x14ac:dyDescent="0.2">
      <c r="A36" s="20">
        <v>5</v>
      </c>
      <c r="B36" s="20"/>
      <c r="C36" s="21"/>
      <c r="D36" s="22"/>
      <c r="E36" s="21"/>
      <c r="F36" s="56"/>
      <c r="G36" s="56"/>
      <c r="H36" s="24"/>
    </row>
    <row r="37" spans="1:8" x14ac:dyDescent="0.2">
      <c r="A37" s="20">
        <v>6</v>
      </c>
      <c r="B37" s="20"/>
      <c r="C37" s="21"/>
      <c r="D37" s="22"/>
      <c r="E37" s="21"/>
      <c r="F37" s="56"/>
      <c r="G37" s="56"/>
      <c r="H37" s="24"/>
    </row>
    <row r="38" spans="1:8" x14ac:dyDescent="0.2">
      <c r="A38" s="20">
        <v>7</v>
      </c>
      <c r="B38" s="20"/>
      <c r="C38" s="21"/>
      <c r="D38" s="22"/>
      <c r="E38" s="21"/>
      <c r="F38" s="56"/>
      <c r="G38" s="56"/>
      <c r="H38" s="24"/>
    </row>
    <row r="39" spans="1:8" x14ac:dyDescent="0.2">
      <c r="A39" s="108" t="s">
        <v>10</v>
      </c>
      <c r="B39" s="109"/>
      <c r="C39" s="27"/>
      <c r="D39" s="27"/>
      <c r="E39" s="27"/>
      <c r="F39" s="57"/>
      <c r="G39" s="57">
        <f>SUM(F32:F38)</f>
        <v>2547.7350000000001</v>
      </c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 t="s">
        <v>11</v>
      </c>
      <c r="C41" s="8"/>
      <c r="D41" s="8"/>
      <c r="E41" s="8"/>
      <c r="F41" s="8"/>
      <c r="G41" s="8"/>
      <c r="H41" s="8"/>
    </row>
    <row r="42" spans="1:8" x14ac:dyDescent="0.2">
      <c r="A42" s="8"/>
      <c r="B42" s="8" t="s">
        <v>12</v>
      </c>
      <c r="C42" s="8"/>
      <c r="D42" s="8"/>
      <c r="E42" s="8"/>
      <c r="F42" s="8"/>
      <c r="G42" s="8"/>
      <c r="H42" s="8"/>
    </row>
    <row r="43" spans="1:8" x14ac:dyDescent="0.2">
      <c r="A43" s="8"/>
      <c r="B43" s="8" t="s">
        <v>13</v>
      </c>
      <c r="C43" s="8"/>
      <c r="D43" s="8"/>
      <c r="E43" s="8"/>
      <c r="F43" s="8"/>
      <c r="G43" s="8"/>
      <c r="H43" s="8"/>
    </row>
    <row r="44" spans="1:8" x14ac:dyDescent="0.2">
      <c r="A44" s="8"/>
      <c r="B44" s="8" t="s">
        <v>14</v>
      </c>
      <c r="C44" s="8"/>
      <c r="D44" s="8"/>
      <c r="E44" s="8"/>
      <c r="F44" s="8"/>
      <c r="G44" s="8"/>
      <c r="H44" s="8"/>
    </row>
    <row r="45" spans="1:8" x14ac:dyDescent="0.2">
      <c r="A45" s="8"/>
      <c r="B45" s="8" t="s">
        <v>15</v>
      </c>
      <c r="C45" s="8"/>
      <c r="D45" s="8"/>
      <c r="E45" s="8"/>
      <c r="F45" s="8"/>
      <c r="G45" s="8"/>
      <c r="H45" s="8"/>
    </row>
    <row r="46" spans="1:8" x14ac:dyDescent="0.2">
      <c r="A46" s="8"/>
      <c r="B46" s="8" t="s">
        <v>16</v>
      </c>
      <c r="C46" s="8"/>
      <c r="D46" s="8"/>
      <c r="E46" s="8"/>
      <c r="F46" s="8"/>
      <c r="G46" s="8"/>
      <c r="H46" s="8"/>
    </row>
    <row r="47" spans="1:8" x14ac:dyDescent="0.2">
      <c r="A47" s="8"/>
      <c r="B47" s="8" t="s">
        <v>17</v>
      </c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</sheetData>
  <mergeCells count="3">
    <mergeCell ref="A39:B39"/>
    <mergeCell ref="A25:B25"/>
    <mergeCell ref="A27:B27"/>
  </mergeCells>
  <pageMargins left="0.7" right="0.7" top="0.75" bottom="0.75" header="0.3" footer="0.3"/>
  <pageSetup scale="95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43</xdr:row>
                    <xdr:rowOff>133350</xdr:rowOff>
                  </from>
                  <to>
                    <xdr:col>0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95250</xdr:colOff>
                    <xdr:row>39</xdr:row>
                    <xdr:rowOff>142875</xdr:rowOff>
                  </from>
                  <to>
                    <xdr:col>0</xdr:col>
                    <xdr:colOff>400050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95250</xdr:colOff>
                    <xdr:row>41</xdr:row>
                    <xdr:rowOff>133350</xdr:rowOff>
                  </from>
                  <to>
                    <xdr:col>0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Log</vt:lpstr>
      <vt:lpstr>CR-010</vt:lpstr>
      <vt:lpstr>CCN-004</vt:lpstr>
      <vt:lpstr>CCN-003R1</vt:lpstr>
      <vt:lpstr>CCN-002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jaelin</dc:creator>
  <cp:lastModifiedBy>jaelin</cp:lastModifiedBy>
  <cp:lastPrinted>2021-01-05T22:11:42Z</cp:lastPrinted>
  <dcterms:created xsi:type="dcterms:W3CDTF">2020-12-22T15:10:22Z</dcterms:created>
  <dcterms:modified xsi:type="dcterms:W3CDTF">2021-01-06T00:40:14Z</dcterms:modified>
</cp:coreProperties>
</file>